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16"/>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35" l="1"/>
  <c r="C21" i="35"/>
  <c r="C20" i="35"/>
  <c r="C19" i="35"/>
  <c r="C18" i="35"/>
  <c r="C17" i="35"/>
  <c r="C16" i="35"/>
  <c r="C15" i="35"/>
  <c r="C14" i="35"/>
  <c r="C13" i="35"/>
  <c r="G46" i="15" l="1"/>
  <c r="K46" i="15"/>
  <c r="L46" i="15"/>
  <c r="M46" i="15"/>
  <c r="O46" i="15"/>
  <c r="P46" i="15"/>
  <c r="Q46" i="15"/>
  <c r="S46" i="15"/>
  <c r="T46" i="15"/>
  <c r="U46" i="15"/>
  <c r="W46" i="15"/>
  <c r="E44" i="15"/>
  <c r="E51" i="15" s="1"/>
  <c r="F44" i="15"/>
  <c r="G44" i="15"/>
  <c r="H44" i="15"/>
  <c r="I44" i="15"/>
  <c r="J44" i="15"/>
  <c r="K44" i="15"/>
  <c r="L44" i="15"/>
  <c r="M44" i="15"/>
  <c r="N44" i="15"/>
  <c r="O44" i="15"/>
  <c r="P44" i="15"/>
  <c r="Q44" i="15"/>
  <c r="R44" i="15"/>
  <c r="S44" i="15"/>
  <c r="T44" i="15"/>
  <c r="U44" i="15"/>
  <c r="V44" i="15"/>
  <c r="W44" i="15"/>
  <c r="W51" i="15" s="1"/>
  <c r="X44" i="15"/>
  <c r="X51" i="15" s="1"/>
  <c r="Y44" i="15"/>
  <c r="Y51" i="15" s="1"/>
  <c r="V29" i="15"/>
  <c r="R29" i="15"/>
  <c r="N29" i="15"/>
  <c r="J29" i="15"/>
  <c r="H29" i="15"/>
  <c r="E29" i="15"/>
  <c r="F29" i="15"/>
  <c r="X37" i="15" l="1"/>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Z44" i="15" l="1"/>
  <c r="D29" i="15"/>
  <c r="Z29" i="15" s="1"/>
  <c r="D44" i="15"/>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I31" i="16"/>
  <c r="E23" i="34"/>
  <c r="H46" i="15"/>
  <c r="AA46" i="15" s="1"/>
  <c r="D51" i="15"/>
  <c r="D37" i="15"/>
  <c r="Z51" i="15"/>
  <c r="Z37" i="15"/>
  <c r="F23" i="34"/>
  <c r="D46" i="15"/>
  <c r="Z46" i="15" s="1"/>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<sst xmlns="http://schemas.openxmlformats.org/spreadsheetml/2006/main" count="1715" uniqueCount="573">
  <si>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</si>
  <si>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</si>
  <si>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</si>
  <si>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</si>
  <si>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</si>
  <si>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</si>
  <si>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</si>
  <si>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</si>
  <si>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</si>
  <si>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</si>
  <si>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</si>
  <si>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</si>
  <si>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</si>
  <si>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</si>
  <si>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</si>
  <si>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</si>
  <si>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</si>
  <si>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</si>
  <si>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</si>
  <si>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</si>
  <si>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</si>
  <si>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</si>
  <si>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</si>
  <si>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</si>
  <si>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</si>
  <si>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</si>
  <si>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</si>
  <si>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</si>
  <si>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</si>
  <si>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</si>
  <si>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</si>
  <si>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</si>
  <si>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</si>
  <si>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</si>
  <si>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</si>
  <si>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</si>
  <si>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</si>
  <si>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</si>
  <si>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</si>
  <si>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</si>
  <si>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</si>
  <si>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</si>
  <si>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</si>
  <si>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</si>
  <si>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</si>
  <si>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</si>
  <si>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</si>
  <si>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</si>
  <si>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</si>
  <si>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</si>
  <si>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</si>
  <si>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</si>
  <si>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</si>
  <si>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</si>
  <si>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</si>
  <si>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</si>
  <si>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</si>
  <si>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</si>
  <si>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</si>
  <si>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</si>
  <si>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</si>
  <si>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</si>
  <si>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</si>
  <si>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</si>
  <si>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</si>
  <si>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</si>
  <si>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</si>
  <si>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</si>
  <si>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</si>
  <si>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</si>
  <si>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</si>
  <si>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</si>
  <si>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</si>
  <si>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</si>
  <si>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</si>
  <si>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</si>
  <si>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</si>
  <si>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</si>
  <si>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</si>
  <si>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</si>
  <si>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</si>
  <si>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</si>
  <si>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</si>
  <si>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</si>
  <si>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</si>
  <si>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</si>
  <si>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</si>
  <si>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</si>
  <si>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</si>
  <si>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</si>
  <si>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</si>
  <si>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</si>
  <si>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</si>
  <si>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</si>
  <si>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</si>
  <si>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</si>
  <si>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</si>
  <si>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</si>
  <si>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</si>
  <si>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</si>
  <si>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</si>
  <si>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</si>
  <si>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</si>
  <si>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</si>
  <si>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</si>
  <si>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</si>
  <si>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</si>
  <si>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</si>
  <si>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</si>
  <si>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</si>
  <si>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</si>
  <si>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</si>
  <si>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</si>
  <si>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</si>
  <si>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</si>
  <si>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</si>
  <si>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</si>
  <si>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</si>
  <si>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</si>
  <si>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</si>
  <si>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</si>
  <si>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</si>
  <si>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</si>
  <si>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</si>
  <si>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</si>
  <si>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</si>
  <si>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</si>
  <si>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</si>
  <si>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</si>
  <si>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</si>
  <si>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</si>
  <si>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</si>
  <si>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</si>
  <si>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</si>
  <si>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</si>
  <si>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</si>
  <si>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</si>
  <si>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</si>
  <si>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</si>
  <si>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</si>
  <si>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</si>
  <si>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</si>
  <si>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</si>
  <si>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</si>
  <si>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</si>
  <si>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</si>
  <si>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</si>
  <si>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</si>
  <si>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</si>
  <si>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</si>
  <si>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</si>
  <si>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</si>
  <si>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</si>
  <si>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</si>
  <si>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</si>
  <si>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</si>
  <si>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</si>
  <si>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</si>
  <si>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</si>
  <si>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</si>
  <si>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</si>
  <si>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</si>
  <si>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</si>
  <si>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</si>
  <si>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</si>
  <si>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</si>
  <si>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</si>
  <si>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</si>
  <si>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</si>
  <si>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</si>
  <si>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</si>
  <si>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</si>
  <si>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</si>
  <si>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</si>
  <si>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</si>
  <si>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</si>
  <si>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</si>
  <si>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</si>
  <si>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</si>
  <si>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</si>
  <si>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</si>
  <si>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</si>
  <si>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</si>
  <si>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</si>
  <si>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</si>
  <si>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</si>
  <si>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</si>
  <si>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</si>
  <si>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</si>
  <si>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</si>
  <si>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</si>
  <si>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</si>
  <si>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</si>
  <si>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</si>
  <si>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</si>
  <si>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</si>
  <si>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</si>
  <si>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</si>
  <si>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</si>
  <si>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</si>
  <si>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</si>
  <si>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</si>
  <si>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</si>
  <si>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</si>
  <si>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</si>
  <si>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</si>
  <si>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</si>
  <si>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</si>
  <si>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</si>
  <si>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</si>
  <si>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</si>
  <si>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</si>
  <si>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</si>
  <si>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</si>
  <si>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</si>
  <si>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</si>
  <si>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</si>
  <si>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</si>
  <si>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</si>
  <si>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</si>
  <si>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</si>
  <si>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</si>
  <si>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</si>
  <si>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</si>
  <si>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</si>
  <si>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</si>
  <si>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</si>
  <si>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</si>
  <si>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</si>
  <si>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</si>
  <si>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</si>
  <si>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</si>
  <si>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</si>
  <si>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</si>
  <si>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</si>
  <si>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</si>
  <si>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</si>
  <si>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</si>
  <si>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</si>
  <si>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</si>
  <si>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</si>
  <si>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</si>
  <si>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</si>
  <si>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</si>
  <si>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</si>
  <si>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</si>
  <si>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</si>
  <si>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</si>
  <si>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</si>
  <si>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</si>
  <si>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</si>
  <si>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</si>
  <si>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</si>
  <si>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</si>
  <si>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</si>
  <si>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</si>
  <si>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</si>
  <si>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</si>
  <si>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</si>
  <si>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</si>
  <si>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</si>
  <si>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</si>
  <si>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</si>
  <si>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</si>
  <si>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</si>
  <si>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</si>
  <si>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</si>
  <si>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</si>
  <si>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</si>
  <si>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</si>
  <si>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</si>
  <si>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</si>
  <si>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</si>
  <si>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</si>
  <si>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</si>
  <si>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</si>
  <si>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</si>
  <si>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</si>
  <si>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</si>
  <si>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</si>
  <si>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</si>
  <si>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</si>
  <si>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</si>
  <si>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</si>
  <si>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</si>
  <si>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</si>
  <si>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</si>
  <si>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</si>
  <si>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</si>
  <si>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</si>
  <si>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</si>
  <si>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</si>
  <si>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</si>
  <si>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</si>
  <si>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</si>
  <si>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</si>
  <si>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</si>
  <si>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</si>
  <si>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</si>
  <si>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</si>
  <si>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</si>
  <si>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</si>
  <si>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</si>
  <si>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</si>
  <si>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</si>
  <si>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</si>
  <si>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</si>
  <si>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</si>
  <si>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</si>
  <si>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</si>
  <si>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</si>
  <si>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</si>
  <si>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</si>
  <si>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</si>
  <si>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</si>
  <si>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</si>
  <si>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</si>
  <si>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</si>
  <si>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</si>
  <si>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</si>
  <si>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</si>
  <si>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</si>
  <si>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</si>
  <si>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</si>
  <si>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</si>
  <si>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</si>
  <si>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</si>
  <si>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</si>
  <si>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</si>
  <si>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</si>
  <si>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</si>
  <si>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</si>
  <si>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</si>
  <si>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</si>
  <si>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</si>
  <si>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</si>
  <si>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</si>
  <si>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</si>
  <si>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</si>
  <si>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</si>
  <si>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</si>
  <si>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</si>
  <si>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</si>
  <si>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</si>
  <si>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</si>
  <si>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</si>
  <si>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</si>
  <si>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</si>
  <si>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</si>
  <si>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</si>
  <si>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</si>
  <si>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</si>
  <si>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</si>
  <si>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</si>
  <si>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</si>
  <si>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</si>
  <si>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</si>
  <si>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</si>
  <si>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</si>
  <si>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</si>
  <si>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</si>
  <si>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</si>
  <si>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</si>
  <si>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</si>
  <si>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</si>
  <si>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</si>
  <si>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</si>
  <si>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</si>
  <si>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</si>
  <si>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</si>
  <si>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</si>
  <si>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</si>
  <si>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</si>
  <si>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</si>
  <si>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</si>
  <si>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</si>
  <si>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</si>
  <si>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</si>
  <si>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</si>
  <si>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</si>
  <si>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</si>
  <si>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</si>
  <si>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</si>
  <si>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</si>
  <si>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</si>
  <si>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</si>
  <si>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</si>
  <si>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</si>
  <si>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</si>
  <si>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</si>
  <si>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</si>
  <si>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</si>
  <si>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</si>
  <si>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</si>
  <si>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</si>
  <si>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</si>
  <si>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</si>
  <si>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</si>
  <si>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</si>
  <si>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</si>
  <si>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</si>
  <si>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</si>
  <si>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</si>
  <si>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</si>
  <si>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</si>
  <si>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</si>
  <si>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</si>
  <si>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</si>
  <si>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</si>
  <si>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</si>
  <si>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</si>
  <si>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</si>
  <si>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</si>
  <si>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</si>
  <si>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</si>
  <si>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</si>
  <si>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</si>
  <si>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</si>
  <si>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</si>
  <si>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</si>
  <si>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</si>
  <si>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</si>
  <si>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</si>
  <si>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</si>
  <si>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</si>
  <si>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</si>
  <si>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</si>
  <si>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</si>
  <si>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</si>
  <si>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</si>
  <si>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</si>
  <si>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</si>
  <si>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</si>
  <si>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</si>
  <si>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</si>
  <si>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</si>
  <si>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</si>
  <si>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</si>
  <si>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</si>
  <si>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</si>
  <si>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</si>
  <si>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</si>
  <si>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</si>
  <si>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</si>
  <si>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</si>
  <si>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</si>
  <si>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</si>
  <si>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</si>
  <si>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</si>
  <si>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</si>
  <si>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</si>
  <si>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</si>
  <si>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</si>
  <si>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</si>
  <si>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</si>
  <si>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</si>
  <si>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</si>
  <si>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</si>
  <si>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</si>
  <si>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</si>
  <si>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</si>
  <si>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</si>
  <si>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</si>
  <si>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</si>
  <si>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</si>
  <si>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</si>
  <si>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</si>
  <si>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</si>
  <si>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</si>
  <si>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</si>
  <si>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</si>
  <si>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</si>
  <si>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</si>
  <si>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</si>
  <si>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</si>
  <si>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</si>
  <si>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</si>
  <si>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</si>
  <si>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</si>
  <si>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</si>
  <si>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</si>
  <si>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t>Износ оборудования</t>
  </si>
  <si>
    <r>
      <t>Участники реализации инвестиционного проекта:
-
-</t>
    </r>
    <r>
      <rPr>
        <sz val="12"/>
        <color theme="1"/>
        <rFont val="Times New Roman"/>
        <family val="1"/>
        <charset val="204"/>
      </rPr>
      <t xml:space="preserve">
-
- </t>
    </r>
  </si>
  <si>
    <t>О_0000007018</t>
  </si>
  <si>
    <t>Приобретение легкового автомобиля</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</si>
  <si>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</si>
  <si>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</si>
  <si>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Покупка 9 шт легковых автомобилей</t>
  </si>
  <si>
    <t>14,431 млн.руб. без НДС</t>
  </si>
  <si>
    <t>17,32 млн.руб. с НДС</t>
  </si>
  <si>
    <t>Замена автомобилей в связи с 100% износом</t>
  </si>
  <si>
    <t>Ввод 9 шт. автомобилей</t>
  </si>
  <si>
    <t>Покупка автомобилей в количестве 9 шт</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</si>
  <si>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</si>
  <si>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</si>
  <si>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</si>
  <si>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</si>
  <si>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</si>
  <si>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</si>
  <si>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гидромолота</t>
  </si>
  <si>
    <t>Приобретение тягача с полуприцепом</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</si>
  <si>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</si>
  <si>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</si>
  <si>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</si>
  <si>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</si>
  <si>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</si>
  <si>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</si>
  <si>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Доход</t>
  </si>
  <si>
    <t>Операционные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</si>
  <si>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</si>
  <si>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</si>
  <si>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</si>
  <si>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</si>
  <si>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</si>
  <si>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</si>
  <si>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</si>
  <si>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</si>
  <si>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1. Операционные расходы</t>
  </si>
  <si>
    <t>10 лет</t>
  </si>
  <si>
    <t>20 лет</t>
  </si>
  <si>
    <t>EBITDA</t>
  </si>
  <si>
    <t>EBIT</t>
  </si>
  <si>
    <t>ЧП</t>
  </si>
  <si>
    <t>Период для расчета ставки дисконтирования, лет</t>
  </si>
  <si>
    <t>Денежный поток на собственный капитал, тыс.руб.</t>
  </si>
  <si>
    <t>Проценты</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</si>
  <si>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</si>
  <si>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</si>
  <si>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</si>
  <si>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</si>
  <si>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</si>
  <si>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</si>
  <si>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</si>
  <si>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</si>
  <si>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</si>
  <si>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</si>
  <si>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</si>
  <si>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</si>
  <si>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</si>
  <si>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</si>
  <si>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</si>
  <si>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</si>
  <si>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</si>
  <si>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</si>
  <si>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</si>
  <si>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</si>
  <si>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</si>
  <si>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</si>
  <si>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</si>
  <si>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</si>
  <si>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</si>
  <si>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</si>
  <si>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</si>
  <si>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</si>
  <si>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</si>
  <si>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</si>
  <si>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</si>
  <si>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</si>
  <si>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</si>
  <si>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</si>
  <si>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</si>
  <si>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</si>
  <si>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</si>
  <si>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</si>
  <si>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</si>
  <si>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Легкой автомобиль</t>
  </si>
  <si>
    <t>Покупка спецтехники</t>
  </si>
  <si>
    <t>2025-2028 года</t>
  </si>
  <si>
    <t>Коммерческие предложения</t>
  </si>
  <si>
    <t>0 млн. руб. без НДС</t>
  </si>
  <si>
    <t>Автомобиль</t>
  </si>
  <si>
    <t>Покупка автомобилей будет реализовано в срок</t>
  </si>
  <si>
    <t>1603,39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</si>
</sst>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_(* #,##0.00_);_(* \(#,##0.00\);_(* &quot;-&quot;_);_(@_)"/>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b/>
      <i/>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
      <b/>
      <sz val="12"/>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cellStyleXfs>
  <cellXfs count="50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0" fontId="45" fillId="0" borderId="0" xfId="2" applyFont="1" applyFill="1" applyAlignment="1">
      <alignment horizontal="center" vertical="center"/>
    </xf>
    <xf numFmtId="2" fontId="10" fillId="0" borderId="1" xfId="1" applyNumberFormat="1" applyFont="1" applyFill="1" applyBorder="1" applyAlignment="1">
      <alignment horizontal="left" vertical="center" wrapText="1"/>
    </xf>
    <xf numFmtId="170" fontId="47" fillId="25" borderId="39" xfId="2" applyNumberFormat="1" applyFont="1" applyFill="1" applyBorder="1" applyAlignment="1">
      <alignment vertical="center"/>
    </xf>
    <xf numFmtId="170" fontId="10" fillId="0" borderId="45" xfId="2" applyNumberFormat="1" applyFont="1" applyFill="1" applyBorder="1" applyAlignment="1">
      <alignment horizontal="center" vertical="center"/>
    </xf>
    <xf numFmtId="0" fontId="52" fillId="0" borderId="0" xfId="2" applyFont="1" applyFill="1" applyAlignment="1">
      <alignment horizontal="center" vertical="center"/>
    </xf>
    <xf numFmtId="0" fontId="56" fillId="0" borderId="0" xfId="2" applyFont="1" applyFill="1" applyBorder="1" applyAlignment="1">
      <alignment horizontal="left" vertical="center"/>
    </xf>
    <xf numFmtId="0" fontId="42" fillId="0" borderId="0" xfId="2" applyFont="1" applyFill="1" applyBorder="1" applyAlignment="1">
      <alignment vertical="center"/>
    </xf>
    <xf numFmtId="3" fontId="47" fillId="0" borderId="0" xfId="2" applyNumberFormat="1" applyFont="1" applyFill="1" applyBorder="1" applyAlignment="1">
      <alignment horizontal="center" vertical="center"/>
    </xf>
    <xf numFmtId="0" fontId="10" fillId="0" borderId="19" xfId="2" applyFont="1" applyFill="1" applyBorder="1" applyAlignment="1">
      <alignment vertical="center"/>
    </xf>
    <xf numFmtId="0" fontId="10" fillId="0" borderId="1" xfId="72" applyFont="1" applyFill="1" applyBorder="1" applyAlignment="1">
      <alignment horizontal="left" vertical="center" wrapText="1"/>
    </xf>
    <xf numFmtId="49" fontId="10" fillId="0" borderId="1" xfId="72" applyNumberFormat="1" applyFont="1" applyFill="1" applyBorder="1" applyAlignment="1">
      <alignment horizontal="left" vertical="center" wrapText="1"/>
    </xf>
    <xf numFmtId="3" fontId="0" fillId="0" borderId="0" xfId="67" applyNumberFormat="1" applyFont="1" applyFill="1" applyBorder="1" applyAlignment="1">
      <alignment horizontal="center" vertical="center" wrapText="1"/>
    </xf>
    <xf numFmtId="0" fontId="0" fillId="0" borderId="0" xfId="67" applyFont="1" applyFill="1" applyBorder="1" applyAlignment="1">
      <alignment horizontal="center" vertical="center" wrapText="1"/>
    </xf>
    <xf numFmtId="0" fontId="36" fillId="0" borderId="0" xfId="2" applyFont="1" applyFill="1" applyAlignment="1">
      <alignment vertical="center"/>
    </xf>
    <xf numFmtId="0" fontId="52" fillId="0" borderId="28" xfId="2" applyFont="1" applyFill="1" applyBorder="1" applyAlignment="1">
      <alignment vertical="center"/>
    </xf>
    <xf numFmtId="0" fontId="52" fillId="0" borderId="26" xfId="2" applyFont="1" applyFill="1" applyBorder="1" applyAlignment="1">
      <alignment vertical="center"/>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170" fontId="52" fillId="0" borderId="43" xfId="2" applyNumberFormat="1" applyFont="1" applyFill="1" applyBorder="1" applyAlignment="1">
      <alignment vertical="center"/>
    </xf>
    <xf numFmtId="0" fontId="52" fillId="0" borderId="0" xfId="2" applyFont="1" applyFill="1" applyBorder="1" applyAlignment="1">
      <alignment horizontal="left" vertical="center"/>
    </xf>
    <xf numFmtId="0" fontId="70" fillId="0" borderId="0" xfId="2" applyFont="1" applyFill="1" applyBorder="1" applyAlignment="1">
      <alignment horizontal="center" vertical="center"/>
    </xf>
    <xf numFmtId="0" fontId="48" fillId="0" borderId="1" xfId="2" applyFont="1" applyFill="1" applyBorder="1" applyAlignment="1">
      <alignment horizontal="left" vertical="center" wrapText="1"/>
    </xf>
    <xf numFmtId="170" fontId="52" fillId="0" borderId="3" xfId="2" applyNumberFormat="1" applyFont="1" applyFill="1" applyBorder="1" applyAlignment="1">
      <alignment vertical="center"/>
    </xf>
    <xf numFmtId="0" fontId="71" fillId="0" borderId="0" xfId="2" applyFont="1" applyFill="1" applyBorder="1" applyAlignment="1">
      <alignment horizontal="left" vertical="center" indent="19"/>
    </xf>
    <xf numFmtId="0" fontId="10" fillId="0" borderId="1" xfId="2" applyFont="1" applyFill="1" applyBorder="1" applyAlignment="1">
      <alignment vertical="top" wrapText="1"/>
    </xf>
    <xf numFmtId="0" fontId="10" fillId="0" borderId="3" xfId="2" applyFont="1" applyFill="1" applyBorder="1" applyAlignment="1">
      <alignment horizontal="center" vertical="center"/>
    </xf>
    <xf numFmtId="170" fontId="52" fillId="0" borderId="1" xfId="2" applyNumberFormat="1" applyFont="1" applyFill="1" applyBorder="1" applyAlignment="1">
      <alignment horizontal="center" vertical="center"/>
    </xf>
    <xf numFmtId="0" fontId="10" fillId="0" borderId="1" xfId="2" applyFont="1" applyFill="1" applyBorder="1" applyAlignment="1">
      <alignment vertical="center"/>
    </xf>
    <xf numFmtId="0" fontId="72" fillId="0" borderId="0" xfId="2" applyFont="1" applyFill="1" applyBorder="1" applyAlignment="1">
      <alignment vertical="center"/>
    </xf>
    <xf numFmtId="168" fontId="73" fillId="0" borderId="0" xfId="2" applyNumberFormat="1" applyFont="1" applyFill="1" applyBorder="1" applyAlignment="1">
      <alignment horizontal="center" vertical="center"/>
    </xf>
    <xf numFmtId="3" fontId="74" fillId="0" borderId="0" xfId="2" applyNumberFormat="1" applyFont="1" applyFill="1" applyAlignment="1">
      <alignment vertical="center"/>
    </xf>
    <xf numFmtId="3" fontId="72" fillId="0" borderId="0" xfId="2" applyNumberFormat="1" applyFont="1" applyFill="1" applyAlignment="1">
      <alignment vertical="center"/>
    </xf>
    <xf numFmtId="1" fontId="10" fillId="0" borderId="45" xfId="2" applyNumberFormat="1" applyFont="1" applyFill="1" applyBorder="1" applyAlignment="1">
      <alignment horizontal="center" vertical="center"/>
    </xf>
    <xf numFmtId="169" fontId="47" fillId="0" borderId="1" xfId="2" applyNumberFormat="1" applyFont="1" applyFill="1" applyBorder="1" applyAlignment="1">
      <alignment horizontal="center" vertical="center"/>
    </xf>
    <xf numFmtId="169" fontId="47" fillId="0" borderId="39" xfId="2" applyNumberFormat="1" applyFont="1" applyFill="1" applyBorder="1" applyAlignment="1">
      <alignment horizontal="center" vertical="center"/>
    </xf>
    <xf numFmtId="172" fontId="52" fillId="0" borderId="1" xfId="2" applyNumberFormat="1" applyFont="1" applyFill="1" applyBorder="1" applyAlignment="1">
      <alignment vertical="center"/>
    </xf>
    <xf numFmtId="172" fontId="52" fillId="0" borderId="39" xfId="2" applyNumberFormat="1" applyFont="1" applyFill="1" applyBorder="1" applyAlignment="1">
      <alignment vertical="center"/>
    </xf>
    <xf numFmtId="173" fontId="52" fillId="0" borderId="1" xfId="2" applyNumberFormat="1" applyFont="1" applyFill="1" applyBorder="1" applyAlignment="1">
      <alignment vertical="center"/>
    </xf>
    <xf numFmtId="173" fontId="52" fillId="0" borderId="39" xfId="2" applyNumberFormat="1" applyFont="1" applyFill="1" applyBorder="1" applyAlignment="1">
      <alignment vertical="center"/>
    </xf>
    <xf numFmtId="0" fontId="52" fillId="0" borderId="24" xfId="2" applyFont="1" applyFill="1" applyBorder="1" applyAlignment="1">
      <alignment vertical="center"/>
    </xf>
    <xf numFmtId="173" fontId="52" fillId="0" borderId="23" xfId="2" applyNumberFormat="1" applyFont="1" applyFill="1" applyBorder="1" applyAlignment="1">
      <alignment vertical="center"/>
    </xf>
    <xf numFmtId="173" fontId="52" fillId="0" borderId="43" xfId="2" applyNumberFormat="1" applyFont="1" applyFill="1" applyBorder="1" applyAlignment="1">
      <alignment vertical="center"/>
    </xf>
    <xf numFmtId="0" fontId="39" fillId="0" borderId="28" xfId="2" applyFont="1" applyFill="1" applyBorder="1" applyAlignment="1">
      <alignment vertical="center"/>
    </xf>
    <xf numFmtId="0" fontId="39" fillId="0" borderId="27" xfId="2" applyFont="1" applyFill="1" applyBorder="1" applyAlignment="1">
      <alignment horizontal="center" vertical="center"/>
    </xf>
    <xf numFmtId="0" fontId="39" fillId="0" borderId="45" xfId="2" applyFont="1" applyFill="1" applyBorder="1" applyAlignment="1">
      <alignment horizontal="center" vertical="center"/>
    </xf>
    <xf numFmtId="0" fontId="39" fillId="0" borderId="26" xfId="2" applyFont="1" applyFill="1" applyBorder="1" applyAlignment="1">
      <alignment vertical="center"/>
    </xf>
    <xf numFmtId="169" fontId="10" fillId="0" borderId="1" xfId="2" applyNumberFormat="1" applyFont="1" applyFill="1" applyBorder="1" applyAlignment="1">
      <alignment vertical="center"/>
    </xf>
    <xf numFmtId="169" fontId="10" fillId="0" borderId="39" xfId="2" applyNumberFormat="1" applyFont="1" applyFill="1" applyBorder="1" applyAlignment="1">
      <alignment vertical="center"/>
    </xf>
    <xf numFmtId="4" fontId="10" fillId="0" borderId="1" xfId="2" applyNumberFormat="1" applyFont="1" applyFill="1" applyBorder="1" applyAlignment="1">
      <alignment vertical="center"/>
    </xf>
    <xf numFmtId="4" fontId="10" fillId="0" borderId="39" xfId="2" applyNumberFormat="1" applyFont="1" applyFill="1" applyBorder="1" applyAlignment="1">
      <alignment vertical="center"/>
    </xf>
    <xf numFmtId="170" fontId="10" fillId="0" borderId="23" xfId="2" applyNumberFormat="1" applyFont="1" applyFill="1" applyBorder="1" applyAlignment="1">
      <alignment vertical="center"/>
    </xf>
    <xf numFmtId="170" fontId="10" fillId="0" borderId="43" xfId="2" applyNumberFormat="1" applyFont="1" applyFill="1" applyBorder="1" applyAlignment="1">
      <alignment vertical="center"/>
    </xf>
    <xf numFmtId="0" fontId="47" fillId="0" borderId="0" xfId="2" applyFont="1" applyFill="1" applyBorder="1" applyAlignment="1">
      <alignment horizontal="left" vertical="center" wrapText="1"/>
    </xf>
    <xf numFmtId="0" fontId="42" fillId="0" borderId="0" xfId="2" applyFont="1" applyFill="1" applyAlignment="1">
      <alignment vertical="center"/>
    </xf>
    <xf numFmtId="10" fontId="10" fillId="0" borderId="0" xfId="2" applyNumberFormat="1" applyFont="1" applyFill="1" applyAlignment="1">
      <alignment vertical="center"/>
    </xf>
    <xf numFmtId="170" fontId="10" fillId="0" borderId="1" xfId="2" applyNumberFormat="1" applyFont="1" applyFill="1" applyBorder="1" applyAlignment="1">
      <alignment vertical="center"/>
    </xf>
    <xf numFmtId="9" fontId="10" fillId="0" borderId="1" xfId="71" applyFont="1" applyFill="1" applyBorder="1" applyAlignment="1">
      <alignment vertical="center"/>
    </xf>
    <xf numFmtId="0" fontId="10" fillId="0" borderId="0" xfId="2" applyFont="1" applyFill="1" applyBorder="1" applyAlignment="1">
      <alignment horizontal="left" vertical="center" indent="4"/>
    </xf>
    <xf numFmtId="0" fontId="10" fillId="0" borderId="39" xfId="2" applyFont="1" applyFill="1" applyBorder="1" applyAlignment="1">
      <alignment horizontal="center" vertical="center"/>
    </xf>
    <xf numFmtId="9" fontId="75" fillId="0" borderId="1" xfId="71" applyNumberFormat="1" applyFont="1" applyFill="1" applyBorder="1" applyAlignment="1">
      <alignment horizontal="center" vertical="center"/>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6" fillId="0" borderId="0" xfId="1" applyFont="1" applyAlignment="1">
      <alignment horizontal="center" vertical="center" wrapText="1"/>
    </xf>
    <xf numFmtId="0" fontId="6" fillId="0" borderId="19" xfId="1" applyFont="1" applyBorder="1" applyAlignment="1">
      <alignment vertical="center"/>
    </xf>
    <xf numFmtId="0" fontId="66"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0" xfId="1" applyFont="1" applyBorder="1" applyAlignment="1">
      <alignment horizontal="left" wrapText="1"/>
    </xf>
    <xf numFmtId="0" fontId="38"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34">
          <cell r="H34">
            <v>15</v>
          </cell>
        </row>
        <row r="35">
          <cell r="H35">
            <v>20</v>
          </cell>
        </row>
        <row r="37">
          <cell r="H37">
            <v>15</v>
          </cell>
        </row>
        <row r="38">
          <cell r="H38">
            <v>15</v>
          </cell>
        </row>
        <row r="40">
          <cell r="H40">
            <v>7</v>
          </cell>
        </row>
        <row r="41">
          <cell r="H41">
            <v>10</v>
          </cell>
        </row>
        <row r="42">
          <cell r="H42">
            <v>5</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C43" sqref="C43"/>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409" t="s">
        <v>214</v>
      </c>
      <c r="B2" s="409"/>
      <c r="C2" s="409"/>
      <c r="D2" s="409"/>
    </row>
    <row r="3" spans="1:4" ht="15.75" x14ac:dyDescent="0.25">
      <c r="A3" s="250"/>
      <c r="B3" s="11"/>
      <c r="C3" s="233"/>
      <c r="D3" s="6"/>
    </row>
    <row r="4" spans="1:4" ht="15.75" x14ac:dyDescent="0.25">
      <c r="A4" s="410" t="s">
        <v>7</v>
      </c>
      <c r="B4" s="410"/>
      <c r="C4" s="410"/>
      <c r="D4" s="410"/>
    </row>
    <row r="5" spans="1:4" ht="12.75" customHeight="1" x14ac:dyDescent="0.25">
      <c r="A5" s="229"/>
      <c r="B5" s="229"/>
      <c r="C5" s="235"/>
      <c r="D5" s="229"/>
    </row>
    <row r="6" spans="1:4" x14ac:dyDescent="0.25">
      <c r="A6" s="411" t="s">
        <v>483</v>
      </c>
      <c r="B6" s="411"/>
      <c r="C6" s="411"/>
      <c r="D6" s="411"/>
    </row>
    <row r="7" spans="1:4" x14ac:dyDescent="0.25">
      <c r="A7" s="412" t="s">
        <v>6</v>
      </c>
      <c r="B7" s="412"/>
      <c r="C7" s="412"/>
      <c r="D7" s="412"/>
    </row>
    <row r="8" spans="1:4" ht="15" customHeight="1" x14ac:dyDescent="0.25">
      <c r="A8" s="231"/>
      <c r="B8" s="231"/>
      <c r="C8" s="236"/>
      <c r="D8" s="231"/>
    </row>
    <row r="9" spans="1:4" x14ac:dyDescent="0.25">
      <c r="A9" s="411" t="s">
        <v>484</v>
      </c>
      <c r="B9" s="411"/>
      <c r="C9" s="411"/>
      <c r="D9" s="411"/>
    </row>
    <row r="10" spans="1:4" x14ac:dyDescent="0.25">
      <c r="A10" s="412" t="s">
        <v>5</v>
      </c>
      <c r="B10" s="412"/>
      <c r="C10" s="412"/>
      <c r="D10" s="412"/>
    </row>
    <row r="11" spans="1:4" ht="12.75" customHeight="1" x14ac:dyDescent="0.25">
      <c r="A11" s="230"/>
      <c r="B11" s="230"/>
      <c r="C11" s="238"/>
      <c r="D11" s="230"/>
    </row>
    <row r="12" spans="1:4" ht="18.75" customHeight="1" x14ac:dyDescent="0.25">
      <c r="A12" s="413" t="s">
        <v>115</v>
      </c>
      <c r="B12" s="413"/>
      <c r="C12" s="411"/>
      <c r="D12" s="411"/>
    </row>
    <row r="13" spans="1:4" ht="15.75" x14ac:dyDescent="0.25">
      <c r="A13" s="228"/>
      <c r="B13" s="63"/>
      <c r="C13" s="63"/>
      <c r="D13" s="63"/>
    </row>
    <row r="14" spans="1:4" ht="25.5" x14ac:dyDescent="0.25">
      <c r="A14" s="247" t="s">
        <v>17</v>
      </c>
      <c r="B14" s="245" t="s">
        <v>312</v>
      </c>
      <c r="C14" s="245" t="s">
        <v>485</v>
      </c>
    </row>
    <row r="15" spans="1:4" ht="51" x14ac:dyDescent="0.25">
      <c r="A15" s="247" t="s">
        <v>16</v>
      </c>
      <c r="B15" s="245" t="s">
        <v>145</v>
      </c>
      <c r="C15" s="245" t="s">
        <v>486</v>
      </c>
    </row>
    <row r="16" spans="1:4" x14ac:dyDescent="0.25">
      <c r="A16" s="406"/>
      <c r="B16" s="407"/>
      <c r="C16" s="40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487</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489</v>
      </c>
    </row>
    <row r="39" spans="1:3" ht="38.25" x14ac:dyDescent="0.25">
      <c r="A39" s="246">
        <v>25</v>
      </c>
      <c r="B39" s="245" t="s">
        <v>284</v>
      </c>
      <c r="C39" s="244" t="s">
        <v>488</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62" t="s">
        <v>166</v>
      </c>
      <c r="B2" s="462"/>
      <c r="C2" s="462"/>
      <c r="D2" s="462"/>
      <c r="E2" s="462"/>
      <c r="F2" s="462"/>
      <c r="G2" s="462"/>
      <c r="H2" s="462"/>
      <c r="I2" s="462"/>
      <c r="J2" s="462"/>
      <c r="K2" s="462"/>
      <c r="L2" s="462"/>
      <c r="M2" s="462"/>
      <c r="N2" s="462"/>
      <c r="O2" s="462"/>
      <c r="P2" s="462"/>
      <c r="Q2" s="462"/>
      <c r="R2" s="462"/>
      <c r="S2" s="462"/>
      <c r="T2" s="462"/>
      <c r="U2" s="462"/>
    </row>
    <row r="3" spans="1:21" x14ac:dyDescent="0.25">
      <c r="A3" s="84" t="s">
        <v>212</v>
      </c>
      <c r="O3" s="83"/>
    </row>
    <row r="4" spans="1:21" ht="19.5" customHeight="1" x14ac:dyDescent="0.25">
      <c r="A4" s="163" t="str">
        <f>'3.3. цели,задачи'!A6:D6</f>
        <v>О_0000007018</v>
      </c>
      <c r="C4" s="85"/>
      <c r="O4" s="83"/>
    </row>
    <row r="5" spans="1:21" ht="34.5" customHeight="1" x14ac:dyDescent="0.25">
      <c r="A5" s="467" t="str">
        <f>"Финансовая модель по проекту инвестиционной программы"</f>
        <v>Финансовая модель по проекту инвестиционной программы</v>
      </c>
      <c r="B5" s="467"/>
      <c r="C5" s="467"/>
      <c r="D5" s="467"/>
      <c r="E5" s="467"/>
      <c r="F5" s="467"/>
      <c r="G5" s="467"/>
      <c r="H5" s="467"/>
      <c r="I5" s="467"/>
      <c r="J5" s="467"/>
      <c r="K5" s="467"/>
      <c r="L5" s="467"/>
      <c r="M5" s="467"/>
      <c r="N5" s="467"/>
      <c r="O5" s="467"/>
    </row>
    <row r="6" spans="1:21" ht="24.75" customHeight="1" x14ac:dyDescent="0.25">
      <c r="A6" s="468" t="str">
        <f>'3.3. цели,задачи'!A9:D9</f>
        <v>Приобретение легкового автомобиля</v>
      </c>
      <c r="B6" s="468"/>
      <c r="C6" s="468"/>
      <c r="D6" s="468"/>
      <c r="E6" s="468"/>
      <c r="F6" s="468"/>
      <c r="G6" s="468"/>
      <c r="H6" s="468"/>
      <c r="I6" s="468"/>
      <c r="J6" s="468"/>
      <c r="K6" s="468"/>
      <c r="L6" s="468"/>
      <c r="M6" s="468"/>
      <c r="N6" s="468"/>
      <c r="O6" s="46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65"/>
      <c r="I13" s="465"/>
      <c r="J13" s="98"/>
      <c r="K13" s="99"/>
    </row>
    <row r="14" spans="1:21" ht="38.25" customHeight="1" x14ac:dyDescent="0.25">
      <c r="A14" s="95" t="s">
        <v>171</v>
      </c>
      <c r="B14" s="94">
        <v>15101.715933253803</v>
      </c>
      <c r="C14" s="85"/>
      <c r="D14" s="100"/>
      <c r="E14" s="101"/>
      <c r="F14" s="101"/>
      <c r="H14" s="465"/>
      <c r="I14" s="465"/>
      <c r="J14" s="98"/>
      <c r="K14" s="99"/>
    </row>
    <row r="15" spans="1:21" ht="37.5" customHeight="1" thickBot="1" x14ac:dyDescent="0.3">
      <c r="A15" s="110" t="s">
        <v>172</v>
      </c>
      <c r="B15" s="164">
        <v>0</v>
      </c>
      <c r="C15" s="85"/>
      <c r="D15" s="85"/>
      <c r="E15" s="85"/>
      <c r="F15" s="85"/>
      <c r="H15" s="465"/>
      <c r="I15" s="465"/>
      <c r="J15" s="98"/>
      <c r="K15" s="104"/>
    </row>
    <row r="16" spans="1:21" ht="25.5" hidden="1" customHeight="1" x14ac:dyDescent="0.25">
      <c r="A16" s="93" t="s">
        <v>173</v>
      </c>
      <c r="B16" s="165"/>
      <c r="C16" s="85"/>
      <c r="D16" s="85"/>
      <c r="E16" s="85"/>
      <c r="F16" s="85"/>
      <c r="H16" s="465"/>
      <c r="I16" s="46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65"/>
      <c r="I19" s="465"/>
      <c r="J19" s="98"/>
      <c r="K19" s="99"/>
      <c r="N19" s="98"/>
      <c r="O19" s="98"/>
    </row>
    <row r="20" spans="1:18" ht="16.5" hidden="1" outlineLevel="1" thickBot="1" x14ac:dyDescent="0.3">
      <c r="A20" s="91" t="s">
        <v>177</v>
      </c>
      <c r="B20" s="112">
        <v>6.18</v>
      </c>
      <c r="C20" s="85"/>
      <c r="D20" s="85"/>
      <c r="E20" s="85"/>
      <c r="F20" s="85"/>
      <c r="H20" s="465"/>
      <c r="I20" s="465"/>
      <c r="J20" s="98"/>
      <c r="K20" s="99"/>
      <c r="N20" s="98"/>
      <c r="O20" s="98"/>
    </row>
    <row r="21" spans="1:18" ht="33" hidden="1" customHeight="1" outlineLevel="1" x14ac:dyDescent="0.25">
      <c r="A21" s="102" t="s">
        <v>178</v>
      </c>
      <c r="B21" s="113">
        <v>4</v>
      </c>
      <c r="C21" s="85"/>
      <c r="D21" s="85"/>
      <c r="E21" s="85"/>
      <c r="F21" s="85"/>
      <c r="H21" s="466"/>
      <c r="I21" s="466"/>
      <c r="J21" s="98"/>
      <c r="K21" s="104"/>
      <c r="N21" s="98"/>
      <c r="O21" s="98"/>
    </row>
    <row r="22" spans="1:18" ht="16.5" hidden="1" outlineLevel="1" thickBot="1" x14ac:dyDescent="0.3">
      <c r="A22" s="102" t="s">
        <v>88</v>
      </c>
      <c r="B22" s="113">
        <v>4</v>
      </c>
      <c r="C22" s="85"/>
      <c r="D22" s="85"/>
      <c r="E22" s="85"/>
      <c r="F22" s="85"/>
      <c r="H22" s="465"/>
      <c r="I22" s="46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62" t="s">
        <v>166</v>
      </c>
      <c r="B2" s="462"/>
      <c r="C2" s="462"/>
      <c r="D2" s="462"/>
      <c r="E2" s="462"/>
      <c r="F2" s="462"/>
      <c r="G2" s="462"/>
      <c r="H2" s="462"/>
      <c r="I2" s="462"/>
      <c r="J2" s="462"/>
      <c r="K2" s="462"/>
      <c r="L2" s="462"/>
      <c r="M2" s="462"/>
      <c r="N2" s="462"/>
      <c r="O2" s="462"/>
      <c r="P2" s="462"/>
      <c r="Q2" s="462"/>
      <c r="R2" s="462"/>
      <c r="S2" s="462"/>
      <c r="T2" s="462"/>
      <c r="U2" s="462"/>
    </row>
    <row r="3" spans="1:21" x14ac:dyDescent="0.25">
      <c r="A3" s="84" t="s">
        <v>212</v>
      </c>
      <c r="O3" s="83"/>
    </row>
    <row r="4" spans="1:21" ht="19.5" customHeight="1" x14ac:dyDescent="0.25">
      <c r="A4" s="166" t="str">
        <f>'3.3. цели,задачи'!A6:D6</f>
        <v>О_0000007018</v>
      </c>
      <c r="C4" s="85"/>
      <c r="O4" s="83"/>
    </row>
    <row r="5" spans="1:21" ht="34.5" customHeight="1" x14ac:dyDescent="0.25">
      <c r="A5" s="467" t="str">
        <f>"Финансовая модель по проекту инвестиционной программы"</f>
        <v>Финансовая модель по проекту инвестиционной программы</v>
      </c>
      <c r="B5" s="467"/>
      <c r="C5" s="467"/>
      <c r="D5" s="467"/>
      <c r="E5" s="467"/>
      <c r="F5" s="467"/>
      <c r="G5" s="467"/>
      <c r="H5" s="467"/>
      <c r="I5" s="467"/>
      <c r="J5" s="467"/>
      <c r="K5" s="467"/>
      <c r="L5" s="467"/>
      <c r="M5" s="467"/>
      <c r="N5" s="467"/>
      <c r="O5" s="467"/>
    </row>
    <row r="6" spans="1:21" ht="24.75" customHeight="1" x14ac:dyDescent="0.25">
      <c r="A6" s="468" t="str">
        <f>'3.3. цели,задачи'!A9:D9</f>
        <v>Приобретение легкового автомобиля</v>
      </c>
      <c r="B6" s="468"/>
      <c r="C6" s="468"/>
      <c r="D6" s="468"/>
      <c r="E6" s="468"/>
      <c r="F6" s="468"/>
      <c r="G6" s="468"/>
      <c r="H6" s="468"/>
      <c r="I6" s="468"/>
      <c r="J6" s="468"/>
      <c r="K6" s="468"/>
      <c r="L6" s="468"/>
      <c r="M6" s="468"/>
      <c r="N6" s="468"/>
      <c r="O6" s="46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65"/>
      <c r="I13" s="465"/>
      <c r="J13" s="98"/>
      <c r="K13" s="99"/>
    </row>
    <row r="14" spans="1:21" ht="38.25" customHeight="1" x14ac:dyDescent="0.25">
      <c r="A14" s="95" t="s">
        <v>171</v>
      </c>
      <c r="B14" s="94">
        <v>15861.426418605801</v>
      </c>
      <c r="C14" s="85"/>
      <c r="D14" s="100"/>
      <c r="E14" s="101"/>
      <c r="F14" s="101"/>
      <c r="H14" s="465"/>
      <c r="I14" s="465"/>
      <c r="J14" s="98"/>
      <c r="K14" s="99"/>
    </row>
    <row r="15" spans="1:21" ht="37.5" customHeight="1" x14ac:dyDescent="0.25">
      <c r="A15" s="102" t="s">
        <v>172</v>
      </c>
      <c r="B15" s="103">
        <v>0</v>
      </c>
      <c r="C15" s="85"/>
      <c r="D15" s="85"/>
      <c r="E15" s="85"/>
      <c r="F15" s="85"/>
      <c r="H15" s="465"/>
      <c r="I15" s="465"/>
      <c r="J15" s="98"/>
      <c r="K15" s="104"/>
    </row>
    <row r="16" spans="1:21" ht="25.5" hidden="1" customHeight="1" x14ac:dyDescent="0.25">
      <c r="A16" s="102" t="s">
        <v>173</v>
      </c>
      <c r="B16" s="105"/>
      <c r="C16" s="85"/>
      <c r="D16" s="85"/>
      <c r="E16" s="85"/>
      <c r="F16" s="85"/>
      <c r="H16" s="465"/>
      <c r="I16" s="46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65"/>
      <c r="I19" s="465"/>
      <c r="J19" s="98"/>
      <c r="K19" s="99"/>
      <c r="N19" s="98"/>
      <c r="O19" s="98"/>
    </row>
    <row r="20" spans="1:18" hidden="1" outlineLevel="1" x14ac:dyDescent="0.25">
      <c r="A20" s="91" t="s">
        <v>177</v>
      </c>
      <c r="B20" s="112"/>
      <c r="C20" s="85"/>
      <c r="D20" s="85"/>
      <c r="E20" s="85"/>
      <c r="F20" s="85"/>
      <c r="H20" s="465"/>
      <c r="I20" s="465"/>
      <c r="J20" s="98"/>
      <c r="K20" s="99"/>
      <c r="N20" s="98"/>
      <c r="O20" s="98"/>
    </row>
    <row r="21" spans="1:18" ht="33" hidden="1" customHeight="1" outlineLevel="1" x14ac:dyDescent="0.25">
      <c r="A21" s="102" t="s">
        <v>178</v>
      </c>
      <c r="B21" s="113">
        <v>4</v>
      </c>
      <c r="C21" s="85"/>
      <c r="D21" s="85"/>
      <c r="E21" s="85"/>
      <c r="F21" s="85"/>
      <c r="H21" s="466"/>
      <c r="I21" s="466"/>
      <c r="J21" s="98"/>
      <c r="K21" s="104"/>
      <c r="N21" s="98"/>
      <c r="O21" s="98"/>
    </row>
    <row r="22" spans="1:18" hidden="1" outlineLevel="1" x14ac:dyDescent="0.25">
      <c r="A22" s="102" t="s">
        <v>88</v>
      </c>
      <c r="B22" s="113">
        <v>4</v>
      </c>
      <c r="C22" s="85"/>
      <c r="D22" s="85"/>
      <c r="E22" s="85"/>
      <c r="F22" s="85"/>
      <c r="H22" s="465"/>
      <c r="I22" s="46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62" t="s">
        <v>166</v>
      </c>
      <c r="B2" s="462"/>
      <c r="C2" s="462"/>
      <c r="D2" s="462"/>
      <c r="E2" s="462"/>
      <c r="F2" s="462"/>
      <c r="G2" s="462"/>
      <c r="H2" s="462"/>
      <c r="I2" s="462"/>
      <c r="J2" s="462"/>
      <c r="K2" s="462"/>
      <c r="L2" s="462"/>
      <c r="M2" s="462"/>
      <c r="N2" s="462"/>
      <c r="O2" s="462"/>
      <c r="P2" s="462"/>
      <c r="Q2" s="462"/>
      <c r="R2" s="462"/>
      <c r="S2" s="462"/>
      <c r="T2" s="462"/>
      <c r="U2" s="462"/>
    </row>
    <row r="3" spans="1:21" x14ac:dyDescent="0.25">
      <c r="A3" s="84" t="s">
        <v>212</v>
      </c>
      <c r="O3" s="83"/>
    </row>
    <row r="4" spans="1:21" ht="19.5" customHeight="1" x14ac:dyDescent="0.25">
      <c r="A4" s="163" t="str">
        <f>'3.3. цели,задачи'!A6:D6</f>
        <v>О_0000007018</v>
      </c>
      <c r="C4" s="85"/>
      <c r="O4" s="83"/>
    </row>
    <row r="5" spans="1:21" ht="34.5" customHeight="1" x14ac:dyDescent="0.25">
      <c r="A5" s="467" t="str">
        <f>"Финансовая модель по проекту инвестиционной программы"</f>
        <v>Финансовая модель по проекту инвестиционной программы</v>
      </c>
      <c r="B5" s="467"/>
      <c r="C5" s="467"/>
      <c r="D5" s="467"/>
      <c r="E5" s="467"/>
      <c r="F5" s="467"/>
      <c r="G5" s="467"/>
      <c r="H5" s="467"/>
      <c r="I5" s="467"/>
      <c r="J5" s="467"/>
      <c r="K5" s="467"/>
      <c r="L5" s="467"/>
      <c r="M5" s="467"/>
      <c r="N5" s="467"/>
      <c r="O5" s="467"/>
    </row>
    <row r="6" spans="1:21" ht="24.75" customHeight="1" x14ac:dyDescent="0.25">
      <c r="A6" s="468" t="str">
        <f>'3.3. цели,задачи'!A9:D9</f>
        <v>Приобретение легкового автомобиля</v>
      </c>
      <c r="B6" s="468"/>
      <c r="C6" s="468"/>
      <c r="D6" s="468"/>
      <c r="E6" s="468"/>
      <c r="F6" s="468"/>
      <c r="G6" s="468"/>
      <c r="H6" s="468"/>
      <c r="I6" s="468"/>
      <c r="J6" s="468"/>
      <c r="K6" s="468"/>
      <c r="L6" s="468"/>
      <c r="M6" s="468"/>
      <c r="N6" s="468"/>
      <c r="O6" s="46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65"/>
      <c r="I13" s="465"/>
      <c r="J13" s="98"/>
      <c r="K13" s="99"/>
    </row>
    <row r="14" spans="1:21" ht="38.25" customHeight="1" x14ac:dyDescent="0.25">
      <c r="A14" s="95" t="s">
        <v>171</v>
      </c>
      <c r="B14" s="94">
        <v>16613.233571227269</v>
      </c>
      <c r="C14" s="85"/>
      <c r="D14" s="100"/>
      <c r="E14" s="101"/>
      <c r="F14" s="101"/>
      <c r="H14" s="465"/>
      <c r="I14" s="465"/>
      <c r="J14" s="98"/>
      <c r="K14" s="99"/>
    </row>
    <row r="15" spans="1:21" ht="37.5" customHeight="1" x14ac:dyDescent="0.25">
      <c r="A15" s="102" t="s">
        <v>172</v>
      </c>
      <c r="B15" s="103">
        <v>0</v>
      </c>
      <c r="C15" s="85"/>
      <c r="D15" s="85"/>
      <c r="E15" s="85"/>
      <c r="F15" s="85"/>
      <c r="H15" s="465"/>
      <c r="I15" s="465"/>
      <c r="J15" s="98"/>
      <c r="K15" s="104"/>
    </row>
    <row r="16" spans="1:21" ht="25.5" hidden="1" customHeight="1" x14ac:dyDescent="0.25">
      <c r="A16" s="102" t="s">
        <v>173</v>
      </c>
      <c r="B16" s="105"/>
      <c r="C16" s="85"/>
      <c r="D16" s="85"/>
      <c r="E16" s="85"/>
      <c r="F16" s="85"/>
      <c r="H16" s="465"/>
      <c r="I16" s="46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65"/>
      <c r="I19" s="465"/>
      <c r="J19" s="98"/>
      <c r="K19" s="99"/>
      <c r="N19" s="98"/>
      <c r="O19" s="98"/>
    </row>
    <row r="20" spans="1:18" hidden="1" outlineLevel="1" x14ac:dyDescent="0.25">
      <c r="A20" s="91" t="s">
        <v>177</v>
      </c>
      <c r="B20" s="112"/>
      <c r="C20" s="85"/>
      <c r="D20" s="85"/>
      <c r="E20" s="85"/>
      <c r="F20" s="85"/>
      <c r="H20" s="465"/>
      <c r="I20" s="465"/>
      <c r="J20" s="98"/>
      <c r="K20" s="99"/>
      <c r="N20" s="98"/>
      <c r="O20" s="98"/>
    </row>
    <row r="21" spans="1:18" ht="33" hidden="1" customHeight="1" outlineLevel="1" x14ac:dyDescent="0.25">
      <c r="A21" s="102" t="s">
        <v>178</v>
      </c>
      <c r="B21" s="113">
        <v>4</v>
      </c>
      <c r="C21" s="85"/>
      <c r="D21" s="85"/>
      <c r="E21" s="85"/>
      <c r="F21" s="85"/>
      <c r="H21" s="466"/>
      <c r="I21" s="466"/>
      <c r="J21" s="98"/>
      <c r="K21" s="104"/>
      <c r="N21" s="98"/>
      <c r="O21" s="98"/>
    </row>
    <row r="22" spans="1:18" hidden="1" outlineLevel="1" x14ac:dyDescent="0.25">
      <c r="A22" s="102" t="s">
        <v>88</v>
      </c>
      <c r="B22" s="113">
        <v>4</v>
      </c>
      <c r="C22" s="85"/>
      <c r="D22" s="85"/>
      <c r="E22" s="85"/>
      <c r="F22" s="85"/>
      <c r="H22" s="465"/>
      <c r="I22" s="46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62" t="s">
        <v>166</v>
      </c>
      <c r="B2" s="462"/>
      <c r="C2" s="462"/>
      <c r="D2" s="462"/>
      <c r="E2" s="462"/>
      <c r="F2" s="462"/>
      <c r="G2" s="462"/>
      <c r="H2" s="462"/>
      <c r="I2" s="462"/>
      <c r="J2" s="462"/>
      <c r="K2" s="462"/>
      <c r="L2" s="462"/>
      <c r="M2" s="462"/>
      <c r="N2" s="462"/>
      <c r="O2" s="462"/>
      <c r="P2" s="462"/>
      <c r="Q2" s="462"/>
      <c r="R2" s="462"/>
      <c r="S2" s="462"/>
      <c r="T2" s="462"/>
      <c r="U2" s="462"/>
    </row>
    <row r="3" spans="1:21" x14ac:dyDescent="0.25">
      <c r="A3" s="84" t="s">
        <v>212</v>
      </c>
      <c r="O3" s="83"/>
    </row>
    <row r="4" spans="1:21" ht="19.5" customHeight="1" x14ac:dyDescent="0.25">
      <c r="A4" s="168" t="str">
        <f>'3.3. цели,задачи'!A6:D6</f>
        <v>О_0000007018</v>
      </c>
      <c r="C4" s="85"/>
      <c r="O4" s="83"/>
    </row>
    <row r="5" spans="1:21" ht="34.5" customHeight="1" x14ac:dyDescent="0.25">
      <c r="A5" s="467" t="str">
        <f>"Финансовая модель по проекту инвестиционной программы"</f>
        <v>Финансовая модель по проекту инвестиционной программы</v>
      </c>
      <c r="B5" s="467"/>
      <c r="C5" s="467"/>
      <c r="D5" s="467"/>
      <c r="E5" s="467"/>
      <c r="F5" s="467"/>
      <c r="G5" s="467"/>
      <c r="H5" s="467"/>
      <c r="I5" s="467"/>
      <c r="J5" s="467"/>
      <c r="K5" s="467"/>
      <c r="L5" s="467"/>
      <c r="M5" s="467"/>
      <c r="N5" s="467"/>
      <c r="O5" s="467"/>
    </row>
    <row r="6" spans="1:21" ht="24.75" customHeight="1" x14ac:dyDescent="0.25">
      <c r="A6" s="468" t="str">
        <f>'3.3. цели,задачи'!A9:D9</f>
        <v>Приобретение легкового автомобиля</v>
      </c>
      <c r="B6" s="468"/>
      <c r="C6" s="468"/>
      <c r="D6" s="468"/>
      <c r="E6" s="468"/>
      <c r="F6" s="468"/>
      <c r="G6" s="468"/>
      <c r="H6" s="468"/>
      <c r="I6" s="468"/>
      <c r="J6" s="468"/>
      <c r="K6" s="468"/>
      <c r="L6" s="468"/>
      <c r="M6" s="468"/>
      <c r="N6" s="468"/>
      <c r="O6" s="46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65"/>
      <c r="I13" s="465"/>
      <c r="J13" s="98"/>
      <c r="K13" s="99"/>
    </row>
    <row r="14" spans="1:21" ht="38.25" customHeight="1" x14ac:dyDescent="0.25">
      <c r="A14" s="95" t="s">
        <v>171</v>
      </c>
      <c r="B14" s="94">
        <v>17147.57284629744</v>
      </c>
      <c r="C14" s="85"/>
      <c r="D14" s="100"/>
      <c r="E14" s="101"/>
      <c r="F14" s="101"/>
      <c r="H14" s="465"/>
      <c r="I14" s="465"/>
      <c r="J14" s="98"/>
      <c r="K14" s="99"/>
    </row>
    <row r="15" spans="1:21" ht="37.5" customHeight="1" thickBot="1" x14ac:dyDescent="0.3">
      <c r="A15" s="102" t="s">
        <v>172</v>
      </c>
      <c r="B15" s="103">
        <v>0</v>
      </c>
      <c r="C15" s="85"/>
      <c r="D15" s="85"/>
      <c r="E15" s="85"/>
      <c r="F15" s="85"/>
      <c r="H15" s="465"/>
      <c r="I15" s="465"/>
      <c r="J15" s="98"/>
      <c r="K15" s="104"/>
    </row>
    <row r="16" spans="1:21" ht="25.5" hidden="1" customHeight="1" x14ac:dyDescent="0.25">
      <c r="A16" s="102" t="s">
        <v>173</v>
      </c>
      <c r="B16" s="105"/>
      <c r="C16" s="85"/>
      <c r="D16" s="85"/>
      <c r="E16" s="85"/>
      <c r="F16" s="85"/>
      <c r="H16" s="465"/>
      <c r="I16" s="46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65"/>
      <c r="I19" s="465"/>
      <c r="J19" s="98"/>
      <c r="K19" s="99"/>
      <c r="N19" s="98"/>
      <c r="O19" s="98"/>
    </row>
    <row r="20" spans="1:18" ht="16.5" hidden="1" outlineLevel="1" thickBot="1" x14ac:dyDescent="0.3">
      <c r="A20" s="91" t="s">
        <v>177</v>
      </c>
      <c r="B20" s="112"/>
      <c r="C20" s="85"/>
      <c r="D20" s="85"/>
      <c r="E20" s="85"/>
      <c r="F20" s="85"/>
      <c r="H20" s="465"/>
      <c r="I20" s="465"/>
      <c r="J20" s="98"/>
      <c r="K20" s="99"/>
      <c r="N20" s="98"/>
      <c r="O20" s="98"/>
    </row>
    <row r="21" spans="1:18" ht="33" hidden="1" customHeight="1" outlineLevel="1" x14ac:dyDescent="0.25">
      <c r="A21" s="102" t="s">
        <v>178</v>
      </c>
      <c r="B21" s="113">
        <v>4</v>
      </c>
      <c r="C21" s="85"/>
      <c r="D21" s="85"/>
      <c r="E21" s="85"/>
      <c r="F21" s="85"/>
      <c r="H21" s="466"/>
      <c r="I21" s="466"/>
      <c r="J21" s="98"/>
      <c r="K21" s="104"/>
      <c r="N21" s="98"/>
      <c r="O21" s="98"/>
    </row>
    <row r="22" spans="1:18" ht="16.5" hidden="1" outlineLevel="1" thickBot="1" x14ac:dyDescent="0.3">
      <c r="A22" s="102" t="s">
        <v>88</v>
      </c>
      <c r="B22" s="113">
        <v>4</v>
      </c>
      <c r="C22" s="85"/>
      <c r="D22" s="85"/>
      <c r="E22" s="85"/>
      <c r="F22" s="85"/>
      <c r="H22" s="465"/>
      <c r="I22" s="46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39" activePane="bottomLeft" state="frozen"/>
      <selection pane="bottomLeft" activeCell="F39" sqref="F39"/>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409" t="s">
        <v>215</v>
      </c>
      <c r="B2" s="409"/>
      <c r="C2" s="409"/>
      <c r="D2" s="409"/>
      <c r="E2" s="409"/>
      <c r="F2" s="409"/>
      <c r="G2" s="409"/>
      <c r="H2" s="409"/>
      <c r="I2" s="409"/>
      <c r="J2" s="409"/>
      <c r="K2" s="40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438" t="s">
        <v>7</v>
      </c>
      <c r="B4" s="438"/>
      <c r="C4" s="438"/>
      <c r="D4" s="438"/>
      <c r="E4" s="438"/>
      <c r="F4" s="438"/>
      <c r="G4" s="438"/>
      <c r="H4" s="438"/>
      <c r="I4" s="438"/>
      <c r="J4" s="438"/>
      <c r="K4" s="438"/>
    </row>
    <row r="5" spans="1:43" ht="18.75" x14ac:dyDescent="0.25">
      <c r="A5" s="438"/>
      <c r="B5" s="438"/>
      <c r="C5" s="438"/>
      <c r="D5" s="438"/>
      <c r="E5" s="438"/>
      <c r="F5" s="438"/>
      <c r="G5" s="438"/>
      <c r="H5" s="438"/>
      <c r="I5" s="438"/>
      <c r="J5" s="438"/>
      <c r="K5" s="438"/>
    </row>
    <row r="6" spans="1:43" ht="18.75" x14ac:dyDescent="0.25">
      <c r="A6" s="440" t="str">
        <f>'3.3. цели,задачи'!A6:D6</f>
        <v>О_0000007018</v>
      </c>
      <c r="B6" s="440"/>
      <c r="C6" s="440"/>
      <c r="D6" s="440"/>
      <c r="E6" s="440"/>
      <c r="F6" s="440"/>
      <c r="G6" s="440"/>
      <c r="H6" s="440"/>
      <c r="I6" s="440"/>
      <c r="J6" s="440"/>
      <c r="K6" s="440"/>
    </row>
    <row r="7" spans="1:43" x14ac:dyDescent="0.25">
      <c r="A7" s="447" t="s">
        <v>6</v>
      </c>
      <c r="B7" s="447"/>
      <c r="C7" s="447"/>
      <c r="D7" s="447"/>
      <c r="E7" s="447"/>
      <c r="F7" s="447"/>
      <c r="G7" s="447"/>
      <c r="H7" s="447"/>
      <c r="I7" s="447"/>
      <c r="J7" s="447"/>
      <c r="K7" s="447"/>
    </row>
    <row r="8" spans="1:43" ht="18.75" x14ac:dyDescent="0.25">
      <c r="A8" s="442"/>
      <c r="B8" s="442"/>
      <c r="C8" s="442"/>
      <c r="D8" s="442"/>
      <c r="E8" s="442"/>
      <c r="F8" s="442"/>
      <c r="G8" s="442"/>
      <c r="H8" s="442"/>
      <c r="I8" s="442"/>
      <c r="J8" s="442"/>
      <c r="K8" s="442"/>
    </row>
    <row r="9" spans="1:43" ht="18.75" x14ac:dyDescent="0.25">
      <c r="A9" s="440" t="str">
        <f>'3.3. цели,задачи'!A9:D9</f>
        <v>Приобретение легкового автомобиля</v>
      </c>
      <c r="B9" s="440"/>
      <c r="C9" s="440"/>
      <c r="D9" s="440"/>
      <c r="E9" s="440"/>
      <c r="F9" s="440"/>
      <c r="G9" s="440"/>
      <c r="H9" s="440"/>
      <c r="I9" s="440"/>
      <c r="J9" s="440"/>
      <c r="K9" s="440"/>
    </row>
    <row r="10" spans="1:43" x14ac:dyDescent="0.25">
      <c r="A10" s="447" t="s">
        <v>5</v>
      </c>
      <c r="B10" s="447"/>
      <c r="C10" s="447"/>
      <c r="D10" s="447"/>
      <c r="E10" s="447"/>
      <c r="F10" s="447"/>
      <c r="G10" s="447"/>
      <c r="H10" s="447"/>
      <c r="I10" s="447"/>
      <c r="J10" s="447"/>
      <c r="K10" s="447"/>
    </row>
    <row r="11" spans="1:43" ht="15.75" customHeight="1" x14ac:dyDescent="0.25">
      <c r="K11" s="55"/>
    </row>
    <row r="12" spans="1:43" ht="15.75" customHeight="1" x14ac:dyDescent="0.25">
      <c r="A12" s="472" t="s">
        <v>110</v>
      </c>
      <c r="B12" s="472"/>
      <c r="C12" s="472"/>
      <c r="D12" s="472"/>
      <c r="E12" s="472"/>
      <c r="F12" s="472"/>
      <c r="G12" s="472"/>
      <c r="H12" s="472"/>
      <c r="I12" s="472"/>
      <c r="J12" s="472"/>
      <c r="K12" s="472"/>
    </row>
    <row r="13" spans="1:43" x14ac:dyDescent="0.25">
      <c r="A13" s="46"/>
      <c r="B13" s="70"/>
      <c r="C13" s="42"/>
      <c r="D13" s="53"/>
      <c r="E13" s="53"/>
      <c r="F13" s="53"/>
      <c r="G13" s="53"/>
      <c r="H13" s="53"/>
      <c r="I13" s="53"/>
      <c r="J13" s="53"/>
      <c r="K13" s="53"/>
    </row>
    <row r="14" spans="1:43" ht="28.5" customHeight="1" x14ac:dyDescent="0.25">
      <c r="A14" s="473" t="s">
        <v>70</v>
      </c>
      <c r="B14" s="474" t="s">
        <v>122</v>
      </c>
      <c r="C14" s="473" t="s">
        <v>69</v>
      </c>
      <c r="D14" s="477" t="s">
        <v>98</v>
      </c>
      <c r="E14" s="477"/>
      <c r="F14" s="477"/>
      <c r="G14" s="477"/>
      <c r="H14" s="474" t="s">
        <v>322</v>
      </c>
      <c r="I14" s="474" t="s">
        <v>323</v>
      </c>
      <c r="J14" s="473" t="s">
        <v>68</v>
      </c>
      <c r="K14" s="476" t="s">
        <v>99</v>
      </c>
    </row>
    <row r="15" spans="1:43" ht="58.5" customHeight="1" x14ac:dyDescent="0.25">
      <c r="A15" s="473"/>
      <c r="B15" s="475"/>
      <c r="C15" s="473"/>
      <c r="D15" s="469" t="s">
        <v>1</v>
      </c>
      <c r="E15" s="469"/>
      <c r="F15" s="470" t="s">
        <v>216</v>
      </c>
      <c r="G15" s="471"/>
      <c r="H15" s="475"/>
      <c r="I15" s="475"/>
      <c r="J15" s="473"/>
      <c r="K15" s="476"/>
    </row>
    <row r="16" spans="1:43" ht="47.25" customHeight="1" x14ac:dyDescent="0.25">
      <c r="A16" s="473"/>
      <c r="B16" s="469"/>
      <c r="C16" s="473"/>
      <c r="D16" s="52" t="s">
        <v>67</v>
      </c>
      <c r="E16" s="52" t="s">
        <v>66</v>
      </c>
      <c r="F16" s="52" t="s">
        <v>67</v>
      </c>
      <c r="G16" s="52" t="s">
        <v>66</v>
      </c>
      <c r="H16" s="469"/>
      <c r="I16" s="469"/>
      <c r="J16" s="473"/>
      <c r="K16" s="47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2028</v>
      </c>
      <c r="F31" s="269">
        <v>2025</v>
      </c>
      <c r="G31" s="269" t="s">
        <v>93</v>
      </c>
      <c r="H31" s="405">
        <f>'6.2. Паспорт фин осв ввод'!AA24/'6.2. Паспорт фин осв ввод'!Z24</f>
        <v>0</v>
      </c>
      <c r="I31" s="405">
        <f>'6.2. Паспорт фин осв ввод'!H24/'6.2. Паспорт фин осв ввод'!F24</f>
        <v>0</v>
      </c>
      <c r="J31" s="264"/>
      <c r="K31" s="264"/>
    </row>
    <row r="32" spans="1:11" ht="47.25" x14ac:dyDescent="0.25">
      <c r="A32" s="74" t="s">
        <v>362</v>
      </c>
      <c r="B32" s="264"/>
      <c r="C32" s="274" t="s">
        <v>348</v>
      </c>
      <c r="D32" s="266">
        <v>2025</v>
      </c>
      <c r="E32" s="266">
        <v>2028</v>
      </c>
      <c r="F32" s="266">
        <v>2025</v>
      </c>
      <c r="G32" s="266" t="s">
        <v>93</v>
      </c>
      <c r="H32" s="264"/>
      <c r="I32" s="264"/>
      <c r="J32" s="264"/>
      <c r="K32" s="264"/>
    </row>
    <row r="33" spans="1:11" x14ac:dyDescent="0.25">
      <c r="A33" s="74" t="s">
        <v>363</v>
      </c>
      <c r="B33" s="264"/>
      <c r="C33" s="273" t="s">
        <v>349</v>
      </c>
      <c r="D33" s="266">
        <v>2025</v>
      </c>
      <c r="E33" s="266">
        <v>2028</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2028</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2028</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45" activePane="bottomLeft" state="frozen"/>
      <selection pane="bottomLeft" activeCell="W30" sqref="W30"/>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409" t="s">
        <v>214</v>
      </c>
      <c r="B2" s="409"/>
      <c r="C2" s="409"/>
      <c r="D2" s="409"/>
      <c r="E2" s="409"/>
      <c r="F2" s="409"/>
      <c r="G2" s="409"/>
      <c r="H2" s="409"/>
      <c r="I2" s="409"/>
      <c r="J2" s="409"/>
      <c r="K2" s="409"/>
      <c r="L2" s="409"/>
      <c r="M2" s="409"/>
      <c r="N2" s="409"/>
      <c r="O2" s="409"/>
      <c r="P2" s="409"/>
      <c r="Q2" s="409"/>
      <c r="R2" s="409"/>
      <c r="S2" s="409"/>
      <c r="T2" s="409"/>
      <c r="U2" s="409"/>
      <c r="V2" s="409"/>
      <c r="W2" s="409"/>
      <c r="X2" s="409"/>
      <c r="Y2" s="409"/>
      <c r="Z2" s="409"/>
      <c r="AA2" s="409"/>
    </row>
    <row r="3" spans="1:30" ht="18.75" x14ac:dyDescent="0.3">
      <c r="A3" s="38"/>
      <c r="B3" s="38"/>
      <c r="C3" s="38"/>
      <c r="D3" s="38"/>
      <c r="E3" s="38"/>
      <c r="J3" s="38"/>
      <c r="K3" s="38"/>
      <c r="N3" s="38"/>
      <c r="O3" s="38"/>
      <c r="R3" s="38"/>
      <c r="S3" s="38"/>
      <c r="V3" s="38"/>
      <c r="W3" s="38"/>
      <c r="AA3" s="9"/>
    </row>
    <row r="4" spans="1:30" ht="18.75" x14ac:dyDescent="0.25">
      <c r="A4" s="438" t="s">
        <v>7</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440" t="str">
        <f>'3.3. цели,задачи'!A6:D6</f>
        <v>О_0000007018</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1:30"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440" t="str">
        <f>'3.3. цели,задачи'!A9:D9</f>
        <v>Приобретение легкового автомобиля</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row>
    <row r="10" spans="1:30" ht="15.75" customHeight="1" x14ac:dyDescent="0.25">
      <c r="A10" s="447" t="s">
        <v>5</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87" t="s">
        <v>111</v>
      </c>
      <c r="B12" s="487"/>
      <c r="C12" s="487"/>
      <c r="D12" s="487"/>
      <c r="E12" s="487"/>
      <c r="F12" s="487"/>
      <c r="G12" s="487"/>
      <c r="H12" s="487"/>
      <c r="I12" s="487"/>
      <c r="J12" s="487"/>
      <c r="K12" s="487"/>
      <c r="L12" s="487"/>
      <c r="M12" s="487"/>
      <c r="N12" s="487"/>
      <c r="O12" s="487"/>
      <c r="P12" s="487"/>
      <c r="Q12" s="487"/>
      <c r="R12" s="487"/>
      <c r="S12" s="487"/>
      <c r="T12" s="487"/>
      <c r="U12" s="487"/>
      <c r="V12" s="487"/>
      <c r="W12" s="487"/>
      <c r="X12" s="487"/>
      <c r="Y12" s="487"/>
      <c r="Z12" s="487"/>
      <c r="AA12" s="487"/>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74" t="s">
        <v>64</v>
      </c>
      <c r="B14" s="474" t="s">
        <v>122</v>
      </c>
      <c r="C14" s="474" t="s">
        <v>63</v>
      </c>
      <c r="D14" s="473" t="s">
        <v>410</v>
      </c>
      <c r="E14" s="473"/>
      <c r="F14" s="478" t="s">
        <v>158</v>
      </c>
      <c r="G14" s="479"/>
      <c r="H14" s="479"/>
      <c r="I14" s="479"/>
      <c r="J14" s="478" t="s">
        <v>160</v>
      </c>
      <c r="K14" s="479"/>
      <c r="L14" s="479"/>
      <c r="M14" s="479"/>
      <c r="N14" s="478" t="s">
        <v>161</v>
      </c>
      <c r="O14" s="479"/>
      <c r="P14" s="479"/>
      <c r="Q14" s="479"/>
      <c r="R14" s="478" t="s">
        <v>162</v>
      </c>
      <c r="S14" s="479"/>
      <c r="T14" s="479"/>
      <c r="U14" s="479"/>
      <c r="V14" s="478" t="s">
        <v>163</v>
      </c>
      <c r="W14" s="479"/>
      <c r="X14" s="479"/>
      <c r="Y14" s="479"/>
      <c r="Z14" s="488" t="s">
        <v>411</v>
      </c>
      <c r="AA14" s="489"/>
      <c r="AB14" s="49"/>
      <c r="AC14" s="49"/>
      <c r="AD14" s="49"/>
    </row>
    <row r="15" spans="1:30" ht="41.25" customHeight="1" x14ac:dyDescent="0.25">
      <c r="A15" s="475"/>
      <c r="B15" s="475"/>
      <c r="C15" s="475"/>
      <c r="D15" s="473"/>
      <c r="E15" s="473"/>
      <c r="F15" s="473" t="s">
        <v>1</v>
      </c>
      <c r="G15" s="473"/>
      <c r="H15" s="473" t="s">
        <v>216</v>
      </c>
      <c r="I15" s="473"/>
      <c r="J15" s="473" t="s">
        <v>1</v>
      </c>
      <c r="K15" s="473"/>
      <c r="L15" s="473" t="s">
        <v>62</v>
      </c>
      <c r="M15" s="473"/>
      <c r="N15" s="473" t="s">
        <v>1</v>
      </c>
      <c r="O15" s="473"/>
      <c r="P15" s="473" t="s">
        <v>62</v>
      </c>
      <c r="Q15" s="473"/>
      <c r="R15" s="473" t="s">
        <v>1</v>
      </c>
      <c r="S15" s="473"/>
      <c r="T15" s="473" t="s">
        <v>62</v>
      </c>
      <c r="U15" s="473"/>
      <c r="V15" s="473" t="s">
        <v>1</v>
      </c>
      <c r="W15" s="473"/>
      <c r="X15" s="473" t="s">
        <v>62</v>
      </c>
      <c r="Y15" s="473"/>
      <c r="Z15" s="490"/>
      <c r="AA15" s="491"/>
    </row>
    <row r="16" spans="1:30" ht="77.25" customHeight="1" x14ac:dyDescent="0.25">
      <c r="A16" s="469"/>
      <c r="B16" s="469"/>
      <c r="C16" s="46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84" t="s">
        <v>130</v>
      </c>
      <c r="C18" s="47" t="s">
        <v>393</v>
      </c>
      <c r="D18" s="75">
        <f>D21</f>
        <v>17.316600000000001</v>
      </c>
      <c r="E18" s="75" t="str">
        <f t="shared" ref="E18:F18" si="0">E21</f>
        <v>-</v>
      </c>
      <c r="F18" s="75">
        <f t="shared" si="0"/>
        <v>1.813056</v>
      </c>
      <c r="G18" s="287">
        <f>G21</f>
        <v>4</v>
      </c>
      <c r="H18" s="75">
        <f>H21</f>
        <v>0</v>
      </c>
      <c r="I18" s="287" t="str">
        <f t="shared" ref="I18:AA18" si="1">I21</f>
        <v>-</v>
      </c>
      <c r="J18" s="75">
        <f t="shared" si="1"/>
        <v>0</v>
      </c>
      <c r="K18" s="287" t="str">
        <f t="shared" si="1"/>
        <v>-</v>
      </c>
      <c r="L18" s="75" t="str">
        <f t="shared" si="1"/>
        <v>-</v>
      </c>
      <c r="M18" s="75" t="str">
        <f t="shared" si="1"/>
        <v>-</v>
      </c>
      <c r="N18" s="75">
        <f t="shared" si="1"/>
        <v>9.83934</v>
      </c>
      <c r="O18" s="287">
        <f t="shared" si="1"/>
        <v>4</v>
      </c>
      <c r="P18" s="75" t="str">
        <f t="shared" si="1"/>
        <v>-</v>
      </c>
      <c r="Q18" s="75" t="str">
        <f t="shared" si="1"/>
        <v>-</v>
      </c>
      <c r="R18" s="75">
        <f t="shared" si="1"/>
        <v>5.6642040000000007</v>
      </c>
      <c r="S18" s="287">
        <f t="shared" si="1"/>
        <v>4</v>
      </c>
      <c r="T18" s="75" t="str">
        <f t="shared" si="1"/>
        <v>-</v>
      </c>
      <c r="U18" s="75" t="str">
        <f t="shared" si="1"/>
        <v>-</v>
      </c>
      <c r="V18" s="75">
        <f t="shared" si="1"/>
        <v>0</v>
      </c>
      <c r="W18" s="287" t="str">
        <f t="shared" si="1"/>
        <v>-</v>
      </c>
      <c r="X18" s="75" t="str">
        <f t="shared" si="1"/>
        <v>-</v>
      </c>
      <c r="Y18" s="75" t="str">
        <f t="shared" si="1"/>
        <v>-</v>
      </c>
      <c r="Z18" s="75">
        <f t="shared" si="1"/>
        <v>17.316600000000001</v>
      </c>
      <c r="AA18" s="75">
        <f t="shared" si="1"/>
        <v>0</v>
      </c>
      <c r="AB18" s="285"/>
    </row>
    <row r="19" spans="1:28" ht="27" customHeight="1" x14ac:dyDescent="0.25">
      <c r="A19" s="220" t="s">
        <v>388</v>
      </c>
      <c r="B19" s="485"/>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85"/>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85"/>
      <c r="C21" s="216" t="s">
        <v>385</v>
      </c>
      <c r="D21" s="283">
        <f>F21+J21+N21+R21+V21</f>
        <v>17.316600000000001</v>
      </c>
      <c r="E21" s="283" t="s">
        <v>93</v>
      </c>
      <c r="F21" s="283">
        <v>1.813056</v>
      </c>
      <c r="G21" s="288">
        <v>4</v>
      </c>
      <c r="H21" s="283">
        <v>0</v>
      </c>
      <c r="I21" s="288" t="s">
        <v>93</v>
      </c>
      <c r="J21" s="283">
        <v>0</v>
      </c>
      <c r="K21" s="288" t="s">
        <v>93</v>
      </c>
      <c r="L21" s="283" t="s">
        <v>93</v>
      </c>
      <c r="M21" s="283" t="s">
        <v>93</v>
      </c>
      <c r="N21" s="283">
        <v>9.83934</v>
      </c>
      <c r="O21" s="288">
        <v>4</v>
      </c>
      <c r="P21" s="283" t="s">
        <v>93</v>
      </c>
      <c r="Q21" s="283" t="s">
        <v>93</v>
      </c>
      <c r="R21" s="283">
        <v>5.6642040000000007</v>
      </c>
      <c r="S21" s="288">
        <v>4</v>
      </c>
      <c r="T21" s="283" t="s">
        <v>93</v>
      </c>
      <c r="U21" s="283" t="s">
        <v>93</v>
      </c>
      <c r="V21" s="283">
        <v>0</v>
      </c>
      <c r="W21" s="288" t="s">
        <v>93</v>
      </c>
      <c r="X21" s="283" t="s">
        <v>93</v>
      </c>
      <c r="Y21" s="283" t="s">
        <v>93</v>
      </c>
      <c r="Z21" s="283">
        <f>D21</f>
        <v>17.316600000000001</v>
      </c>
      <c r="AA21" s="283">
        <f>H21</f>
        <v>0</v>
      </c>
      <c r="AB21" s="173"/>
    </row>
    <row r="22" spans="1:28" ht="29.25" customHeight="1" x14ac:dyDescent="0.25">
      <c r="A22" s="220" t="s">
        <v>391</v>
      </c>
      <c r="B22" s="485"/>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85"/>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85"/>
      <c r="C24" s="47" t="s">
        <v>394</v>
      </c>
      <c r="D24" s="75">
        <f>SUM(D25:D28)</f>
        <v>14.430500000000002</v>
      </c>
      <c r="E24" s="75">
        <f t="shared" ref="E24:J24" si="2">SUM(E25:E28)</f>
        <v>0</v>
      </c>
      <c r="F24" s="75">
        <f t="shared" si="2"/>
        <v>1.51088</v>
      </c>
      <c r="G24" s="48" t="s">
        <v>14</v>
      </c>
      <c r="H24" s="75">
        <f t="shared" si="2"/>
        <v>0</v>
      </c>
      <c r="I24" s="240">
        <v>2</v>
      </c>
      <c r="J24" s="75">
        <f t="shared" si="2"/>
        <v>0</v>
      </c>
      <c r="K24" s="240" t="s">
        <v>93</v>
      </c>
      <c r="L24" s="75" t="s">
        <v>93</v>
      </c>
      <c r="M24" s="48" t="s">
        <v>93</v>
      </c>
      <c r="N24" s="81">
        <f t="shared" ref="N24" si="3">SUM(N25:N28)</f>
        <v>8.1994500000000006</v>
      </c>
      <c r="O24" s="240">
        <v>4</v>
      </c>
      <c r="P24" s="75" t="s">
        <v>93</v>
      </c>
      <c r="Q24" s="48" t="s">
        <v>93</v>
      </c>
      <c r="R24" s="81">
        <f t="shared" ref="R24" si="4">SUM(R25:R28)</f>
        <v>4.7201700000000004</v>
      </c>
      <c r="S24" s="240">
        <v>4</v>
      </c>
      <c r="T24" s="75" t="s">
        <v>93</v>
      </c>
      <c r="U24" s="48" t="s">
        <v>93</v>
      </c>
      <c r="V24" s="81">
        <f t="shared" ref="V24" si="5">SUM(V25:V28)</f>
        <v>0</v>
      </c>
      <c r="W24" s="240">
        <v>4</v>
      </c>
      <c r="X24" s="75" t="s">
        <v>93</v>
      </c>
      <c r="Y24" s="48" t="s">
        <v>93</v>
      </c>
      <c r="Z24" s="81">
        <f t="shared" ref="Z24" si="6">SUM(Z25:Z28)</f>
        <v>14.430500000000002</v>
      </c>
      <c r="AA24" s="75">
        <f t="shared" ref="AA24:AA29" si="7">H24</f>
        <v>0</v>
      </c>
    </row>
    <row r="25" spans="1:28" s="286" customFormat="1" ht="24.75" customHeight="1" x14ac:dyDescent="0.25">
      <c r="A25" s="220" t="s">
        <v>397</v>
      </c>
      <c r="B25" s="485"/>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85"/>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85"/>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85"/>
      <c r="C28" s="216" t="s">
        <v>395</v>
      </c>
      <c r="D28" s="283">
        <f t="shared" si="8"/>
        <v>14.430500000000002</v>
      </c>
      <c r="E28" s="283"/>
      <c r="F28" s="283">
        <v>1.51088</v>
      </c>
      <c r="G28" s="220" t="s">
        <v>14</v>
      </c>
      <c r="H28" s="283">
        <v>0</v>
      </c>
      <c r="I28" s="335" t="s">
        <v>93</v>
      </c>
      <c r="J28" s="283">
        <v>0</v>
      </c>
      <c r="K28" s="206" t="s">
        <v>93</v>
      </c>
      <c r="L28" s="283"/>
      <c r="M28" s="220"/>
      <c r="N28" s="284">
        <v>8.1994500000000006</v>
      </c>
      <c r="O28" s="206">
        <v>4</v>
      </c>
      <c r="P28" s="283"/>
      <c r="Q28" s="220"/>
      <c r="R28" s="284">
        <v>4.7201700000000004</v>
      </c>
      <c r="S28" s="206">
        <v>4</v>
      </c>
      <c r="T28" s="283"/>
      <c r="U28" s="220"/>
      <c r="V28" s="284">
        <v>0</v>
      </c>
      <c r="W28" s="335" t="s">
        <v>93</v>
      </c>
      <c r="X28" s="75"/>
      <c r="Y28" s="48"/>
      <c r="Z28" s="284">
        <f t="shared" si="9"/>
        <v>14.430500000000002</v>
      </c>
      <c r="AA28" s="283">
        <f t="shared" si="10"/>
        <v>0</v>
      </c>
    </row>
    <row r="29" spans="1:28" s="286" customFormat="1" ht="31.5" x14ac:dyDescent="0.25">
      <c r="A29" s="48" t="s">
        <v>15</v>
      </c>
      <c r="B29" s="485"/>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85"/>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85"/>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85"/>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85"/>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85"/>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85"/>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85"/>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85"/>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85"/>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85"/>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85"/>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85"/>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85"/>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85"/>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85"/>
      <c r="C44" s="275" t="s">
        <v>416</v>
      </c>
      <c r="D44" s="336">
        <f>D36</f>
        <v>0</v>
      </c>
      <c r="E44" s="336">
        <f t="shared" ref="E44:AA44" si="17">E36</f>
        <v>0</v>
      </c>
      <c r="F44" s="336">
        <f t="shared" si="17"/>
        <v>0</v>
      </c>
      <c r="G44" s="336" t="str">
        <f t="shared" si="17"/>
        <v>-</v>
      </c>
      <c r="H44" s="336">
        <f t="shared" si="17"/>
        <v>0</v>
      </c>
      <c r="I44" s="336" t="str">
        <f t="shared" si="17"/>
        <v>-</v>
      </c>
      <c r="J44" s="336">
        <f t="shared" si="17"/>
        <v>0</v>
      </c>
      <c r="K44" s="336" t="str">
        <f t="shared" si="17"/>
        <v>-</v>
      </c>
      <c r="L44" s="336">
        <f t="shared" si="17"/>
        <v>8</v>
      </c>
      <c r="M44" s="336">
        <f t="shared" si="17"/>
        <v>9</v>
      </c>
      <c r="N44" s="336">
        <f t="shared" si="17"/>
        <v>0</v>
      </c>
      <c r="O44" s="336" t="str">
        <f t="shared" si="17"/>
        <v>-</v>
      </c>
      <c r="P44" s="336">
        <f t="shared" si="17"/>
        <v>12</v>
      </c>
      <c r="Q44" s="336">
        <f t="shared" si="17"/>
        <v>13</v>
      </c>
      <c r="R44" s="336">
        <f t="shared" si="17"/>
        <v>0</v>
      </c>
      <c r="S44" s="336" t="str">
        <f t="shared" si="17"/>
        <v>-</v>
      </c>
      <c r="T44" s="336">
        <f t="shared" si="17"/>
        <v>16</v>
      </c>
      <c r="U44" s="336">
        <f t="shared" si="17"/>
        <v>17</v>
      </c>
      <c r="V44" s="336">
        <f t="shared" si="17"/>
        <v>0</v>
      </c>
      <c r="W44" s="336" t="str">
        <f t="shared" si="17"/>
        <v>-</v>
      </c>
      <c r="X44" s="336">
        <f t="shared" si="17"/>
        <v>20</v>
      </c>
      <c r="Y44" s="336">
        <f t="shared" si="17"/>
        <v>21</v>
      </c>
      <c r="Z44" s="336">
        <f t="shared" si="17"/>
        <v>0</v>
      </c>
      <c r="AA44" s="336">
        <f t="shared" si="17"/>
        <v>0</v>
      </c>
    </row>
    <row r="45" spans="1:27" s="286" customFormat="1" ht="35.25" customHeight="1" x14ac:dyDescent="0.25">
      <c r="A45" s="48" t="s">
        <v>13</v>
      </c>
      <c r="B45" s="485"/>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85"/>
      <c r="C46" s="216" t="s">
        <v>433</v>
      </c>
      <c r="D46" s="283">
        <f t="shared" si="16"/>
        <v>14.430500000000002</v>
      </c>
      <c r="E46" s="287"/>
      <c r="F46" s="339">
        <f>F24</f>
        <v>1.51088</v>
      </c>
      <c r="G46" s="339" t="str">
        <f t="shared" ref="G46:W46" si="18">G24</f>
        <v>4</v>
      </c>
      <c r="H46" s="339">
        <f t="shared" si="18"/>
        <v>0</v>
      </c>
      <c r="I46" s="336" t="s">
        <v>93</v>
      </c>
      <c r="J46" s="339">
        <f t="shared" si="18"/>
        <v>0</v>
      </c>
      <c r="K46" s="336" t="str">
        <f t="shared" si="18"/>
        <v>-</v>
      </c>
      <c r="L46" s="339" t="str">
        <f t="shared" si="18"/>
        <v>-</v>
      </c>
      <c r="M46" s="339" t="str">
        <f t="shared" si="18"/>
        <v>-</v>
      </c>
      <c r="N46" s="339">
        <f t="shared" si="18"/>
        <v>8.1994500000000006</v>
      </c>
      <c r="O46" s="336">
        <f t="shared" si="18"/>
        <v>4</v>
      </c>
      <c r="P46" s="339" t="str">
        <f t="shared" si="18"/>
        <v>-</v>
      </c>
      <c r="Q46" s="339" t="str">
        <f t="shared" si="18"/>
        <v>-</v>
      </c>
      <c r="R46" s="339">
        <f t="shared" si="18"/>
        <v>4.7201700000000004</v>
      </c>
      <c r="S46" s="336">
        <f t="shared" si="18"/>
        <v>4</v>
      </c>
      <c r="T46" s="339" t="str">
        <f t="shared" si="18"/>
        <v>-</v>
      </c>
      <c r="U46" s="339" t="str">
        <f t="shared" si="18"/>
        <v>-</v>
      </c>
      <c r="V46" s="339">
        <f t="shared" si="18"/>
        <v>0</v>
      </c>
      <c r="W46" s="336">
        <f t="shared" si="18"/>
        <v>4</v>
      </c>
      <c r="X46" s="287"/>
      <c r="Y46" s="287"/>
      <c r="Z46" s="339">
        <f>D46</f>
        <v>14.430500000000002</v>
      </c>
      <c r="AA46" s="283">
        <f>H46</f>
        <v>0</v>
      </c>
    </row>
    <row r="47" spans="1:27" s="286" customFormat="1" ht="24.75" customHeight="1" x14ac:dyDescent="0.25">
      <c r="A47" s="220" t="s">
        <v>428</v>
      </c>
      <c r="B47" s="485"/>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85"/>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85"/>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85"/>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85"/>
      <c r="C51" s="275" t="s">
        <v>416</v>
      </c>
      <c r="D51" s="288">
        <f>D44</f>
        <v>0</v>
      </c>
      <c r="E51" s="288">
        <f t="shared" ref="E51:AA51" si="19">E44</f>
        <v>0</v>
      </c>
      <c r="F51" s="288">
        <v>1</v>
      </c>
      <c r="G51" s="288">
        <v>4</v>
      </c>
      <c r="H51" s="288">
        <v>0</v>
      </c>
      <c r="I51" s="288" t="s">
        <v>93</v>
      </c>
      <c r="J51" s="288">
        <v>0</v>
      </c>
      <c r="K51" s="288" t="s">
        <v>93</v>
      </c>
      <c r="L51" s="288">
        <v>0</v>
      </c>
      <c r="M51" s="288">
        <v>0</v>
      </c>
      <c r="N51" s="288">
        <v>5</v>
      </c>
      <c r="O51" s="288">
        <v>4</v>
      </c>
      <c r="P51" s="288">
        <v>0</v>
      </c>
      <c r="Q51" s="288">
        <v>0</v>
      </c>
      <c r="R51" s="288">
        <v>3</v>
      </c>
      <c r="S51" s="288">
        <v>4</v>
      </c>
      <c r="T51" s="288">
        <v>0</v>
      </c>
      <c r="U51" s="288">
        <v>0</v>
      </c>
      <c r="V51" s="288">
        <v>0</v>
      </c>
      <c r="W51" s="288" t="str">
        <f t="shared" si="19"/>
        <v>-</v>
      </c>
      <c r="X51" s="288">
        <f t="shared" si="19"/>
        <v>20</v>
      </c>
      <c r="Y51" s="288">
        <f t="shared" si="19"/>
        <v>21</v>
      </c>
      <c r="Z51" s="288">
        <f t="shared" si="19"/>
        <v>0</v>
      </c>
      <c r="AA51" s="288">
        <f t="shared" si="19"/>
        <v>0</v>
      </c>
    </row>
    <row r="52" spans="1:27" s="286" customFormat="1" ht="36.75" customHeight="1" x14ac:dyDescent="0.25">
      <c r="A52" s="48" t="s">
        <v>12</v>
      </c>
      <c r="B52" s="485"/>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86"/>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81"/>
      <c r="D59" s="481"/>
      <c r="E59" s="481"/>
      <c r="F59" s="481"/>
      <c r="G59" s="481"/>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81"/>
      <c r="D61" s="481"/>
      <c r="E61" s="481"/>
      <c r="F61" s="481"/>
      <c r="G61" s="481"/>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82"/>
      <c r="D62" s="482"/>
      <c r="E62" s="482"/>
      <c r="F62" s="482"/>
      <c r="G62" s="482"/>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81"/>
      <c r="D63" s="481"/>
      <c r="E63" s="481"/>
      <c r="F63" s="481"/>
      <c r="G63" s="481"/>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83"/>
      <c r="D64" s="483"/>
      <c r="E64" s="483"/>
      <c r="F64" s="483"/>
      <c r="G64" s="483"/>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80"/>
      <c r="D66" s="480"/>
      <c r="E66" s="480"/>
      <c r="F66" s="480"/>
      <c r="G66" s="480"/>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53"/>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93" t="s">
        <v>214</v>
      </c>
      <c r="B2" s="493"/>
      <c r="C2" s="493"/>
      <c r="D2" s="493"/>
      <c r="E2" s="493"/>
      <c r="F2" s="493"/>
      <c r="G2" s="493"/>
      <c r="H2" s="493"/>
      <c r="I2" s="493"/>
      <c r="J2" s="493"/>
      <c r="K2" s="493"/>
      <c r="L2" s="493"/>
      <c r="M2" s="493"/>
      <c r="N2" s="493"/>
      <c r="O2" s="493"/>
      <c r="P2" s="493"/>
      <c r="Q2" s="493"/>
      <c r="R2" s="493"/>
      <c r="S2" s="493"/>
      <c r="T2" s="493"/>
      <c r="U2" s="493"/>
      <c r="V2" s="493"/>
      <c r="W2" s="493"/>
      <c r="X2" s="493"/>
      <c r="Y2" s="493"/>
      <c r="Z2" s="493"/>
      <c r="AA2" s="493"/>
      <c r="AB2" s="493"/>
      <c r="AC2" s="493"/>
      <c r="AD2" s="493"/>
      <c r="AE2" s="493"/>
      <c r="AF2" s="493"/>
      <c r="AG2" s="493"/>
      <c r="AH2" s="493"/>
      <c r="AI2" s="493"/>
      <c r="AJ2" s="493"/>
      <c r="AK2" s="493"/>
      <c r="AL2" s="493"/>
      <c r="AM2" s="493"/>
      <c r="AN2" s="493"/>
      <c r="AO2" s="493"/>
      <c r="AP2" s="493"/>
      <c r="AQ2" s="493"/>
      <c r="AR2" s="493"/>
      <c r="AS2" s="493"/>
      <c r="AT2" s="493"/>
    </row>
    <row r="3" spans="1:46" x14ac:dyDescent="0.25">
      <c r="A3" s="175"/>
    </row>
    <row r="4" spans="1:46" s="13" customFormat="1" ht="18.75" x14ac:dyDescent="0.25">
      <c r="A4" s="438" t="s">
        <v>135</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438"/>
      <c r="AI4" s="438"/>
      <c r="AJ4" s="438"/>
      <c r="AK4" s="438"/>
      <c r="AL4" s="438"/>
      <c r="AM4" s="438"/>
      <c r="AN4" s="438"/>
      <c r="AO4" s="438"/>
      <c r="AP4" s="438"/>
      <c r="AQ4" s="438"/>
      <c r="AR4" s="438"/>
      <c r="AS4" s="438"/>
      <c r="AT4" s="438"/>
    </row>
    <row r="5" spans="1:46" s="13" customFormat="1" ht="18.75" x14ac:dyDescent="0.25">
      <c r="A5" s="438"/>
      <c r="B5" s="438"/>
      <c r="C5" s="438"/>
      <c r="D5" s="438"/>
      <c r="E5" s="438"/>
      <c r="F5" s="438"/>
      <c r="G5" s="438"/>
      <c r="H5" s="438"/>
      <c r="I5" s="438"/>
      <c r="J5" s="438"/>
      <c r="K5" s="438"/>
      <c r="L5" s="438"/>
      <c r="M5" s="438"/>
      <c r="N5" s="438"/>
      <c r="O5" s="438"/>
      <c r="P5" s="438"/>
      <c r="Q5" s="438"/>
      <c r="R5" s="438"/>
      <c r="S5" s="438"/>
      <c r="T5" s="438"/>
      <c r="U5" s="438"/>
      <c r="V5" s="438"/>
      <c r="W5" s="438"/>
      <c r="X5" s="438"/>
    </row>
    <row r="6" spans="1:46" s="13" customFormat="1" ht="18.75" x14ac:dyDescent="0.25">
      <c r="A6" s="440" t="str">
        <f>'6.2. Паспорт фин осв ввод'!A6:AA6</f>
        <v>О_0000007018</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c r="AH6" s="440"/>
      <c r="AI6" s="440"/>
      <c r="AJ6" s="440"/>
      <c r="AK6" s="440"/>
      <c r="AL6" s="440"/>
      <c r="AM6" s="440"/>
      <c r="AN6" s="440"/>
      <c r="AO6" s="440"/>
      <c r="AP6" s="440"/>
      <c r="AQ6" s="440"/>
      <c r="AR6" s="440"/>
      <c r="AS6" s="440"/>
      <c r="AT6" s="440"/>
    </row>
    <row r="7" spans="1:46" s="13" customFormat="1" ht="15"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row>
    <row r="8" spans="1:46" s="13" customFormat="1" ht="18.7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row>
    <row r="9" spans="1:46" s="13" customFormat="1" ht="33" customHeight="1" x14ac:dyDescent="0.25">
      <c r="A9" s="494" t="str">
        <f>'6.2. Паспорт фин осв ввод'!A9:AA9</f>
        <v>Приобретение легкового автомобиля</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c r="AD9" s="494"/>
      <c r="AE9" s="494"/>
      <c r="AF9" s="494"/>
      <c r="AG9" s="494"/>
      <c r="AH9" s="494"/>
      <c r="AI9" s="494"/>
      <c r="AJ9" s="494"/>
      <c r="AK9" s="494"/>
      <c r="AL9" s="494"/>
      <c r="AM9" s="494"/>
      <c r="AN9" s="494"/>
      <c r="AO9" s="494"/>
      <c r="AP9" s="494"/>
      <c r="AQ9" s="494"/>
      <c r="AR9" s="494"/>
      <c r="AS9" s="494"/>
      <c r="AT9" s="494"/>
    </row>
    <row r="10" spans="1:46" s="13" customFormat="1" ht="15" x14ac:dyDescent="0.25">
      <c r="A10" s="447" t="s">
        <v>5</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7"/>
      <c r="AN10" s="447"/>
      <c r="AO10" s="447"/>
      <c r="AP10" s="447"/>
      <c r="AQ10" s="447"/>
      <c r="AR10" s="447"/>
      <c r="AS10" s="447"/>
      <c r="AT10" s="447"/>
    </row>
    <row r="11" spans="1:46" hidden="1" x14ac:dyDescent="0.25">
      <c r="A11" s="492" t="s">
        <v>225</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2"/>
      <c r="AQ11" s="492"/>
      <c r="AR11" s="492"/>
      <c r="AS11" s="492"/>
      <c r="AT11" s="492"/>
    </row>
    <row r="12" spans="1:46" hidden="1" x14ac:dyDescent="0.25">
      <c r="A12" s="492" t="s">
        <v>226</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c r="AO12" s="492"/>
      <c r="AP12" s="492"/>
      <c r="AQ12" s="492"/>
      <c r="AR12" s="492"/>
      <c r="AS12" s="492"/>
      <c r="AT12" s="492"/>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97" t="s">
        <v>165</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c r="AH14" s="497"/>
      <c r="AI14" s="497"/>
      <c r="AJ14" s="497"/>
      <c r="AK14" s="497"/>
      <c r="AL14" s="497"/>
      <c r="AM14" s="497"/>
      <c r="AN14" s="497"/>
      <c r="AO14" s="497"/>
      <c r="AP14" s="497"/>
      <c r="AQ14" s="497"/>
      <c r="AR14" s="497"/>
      <c r="AS14" s="497"/>
      <c r="AT14" s="497"/>
    </row>
    <row r="15" spans="1:46" hidden="1" x14ac:dyDescent="0.25">
      <c r="A15" s="498" t="s">
        <v>227</v>
      </c>
      <c r="B15" s="498"/>
      <c r="C15" s="498"/>
      <c r="D15" s="498"/>
      <c r="E15" s="498"/>
      <c r="F15" s="498"/>
      <c r="G15" s="498"/>
      <c r="H15" s="498"/>
      <c r="I15" s="498"/>
      <c r="J15" s="498"/>
      <c r="K15" s="498"/>
      <c r="L15" s="498"/>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8"/>
      <c r="AQ15" s="498"/>
      <c r="AR15" s="498"/>
      <c r="AS15" s="498"/>
      <c r="AT15" s="498"/>
    </row>
    <row r="16" spans="1:46" hidden="1" x14ac:dyDescent="0.25">
      <c r="A16" s="179"/>
      <c r="C16" s="179"/>
      <c r="D16" s="179"/>
    </row>
    <row r="17" spans="1:46" hidden="1" x14ac:dyDescent="0.25">
      <c r="A17" s="493" t="s">
        <v>228</v>
      </c>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493"/>
      <c r="AB17" s="493"/>
      <c r="AC17" s="493"/>
      <c r="AD17" s="493"/>
      <c r="AE17" s="493"/>
      <c r="AF17" s="493"/>
      <c r="AG17" s="493"/>
      <c r="AH17" s="493"/>
      <c r="AI17" s="493"/>
      <c r="AJ17" s="493"/>
      <c r="AK17" s="493"/>
      <c r="AL17" s="493"/>
      <c r="AM17" s="493"/>
      <c r="AN17" s="493"/>
      <c r="AO17" s="493"/>
      <c r="AP17" s="493"/>
      <c r="AQ17" s="493"/>
      <c r="AR17" s="493"/>
      <c r="AS17" s="493"/>
      <c r="AT17" s="493"/>
    </row>
    <row r="18" spans="1:46" ht="15.75" hidden="1" customHeight="1" x14ac:dyDescent="0.25">
      <c r="A18" s="498" t="s">
        <v>229</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c r="AH18" s="498"/>
      <c r="AI18" s="498"/>
      <c r="AJ18" s="498"/>
      <c r="AK18" s="498"/>
      <c r="AL18" s="498"/>
      <c r="AM18" s="498"/>
      <c r="AN18" s="498"/>
      <c r="AO18" s="498"/>
      <c r="AP18" s="498"/>
      <c r="AQ18" s="498"/>
      <c r="AR18" s="498"/>
      <c r="AS18" s="498"/>
      <c r="AT18" s="498"/>
    </row>
    <row r="19" spans="1:46" hidden="1" x14ac:dyDescent="0.25">
      <c r="A19" s="179"/>
      <c r="C19" s="179"/>
      <c r="D19" s="179"/>
      <c r="X19" s="179"/>
      <c r="Y19" s="179"/>
    </row>
    <row r="20" spans="1:46" ht="18" customHeight="1" x14ac:dyDescent="0.25">
      <c r="A20" s="493" t="s">
        <v>446</v>
      </c>
      <c r="B20" s="493"/>
      <c r="C20" s="493"/>
      <c r="D20" s="493"/>
      <c r="E20" s="493"/>
      <c r="F20" s="493"/>
      <c r="G20" s="493"/>
      <c r="H20" s="493"/>
      <c r="I20" s="493"/>
      <c r="J20" s="493"/>
      <c r="K20" s="493"/>
      <c r="L20" s="493"/>
      <c r="M20" s="493"/>
      <c r="N20" s="493"/>
      <c r="O20" s="493"/>
      <c r="P20" s="493"/>
      <c r="Q20" s="493"/>
      <c r="R20" s="493"/>
      <c r="S20" s="493"/>
      <c r="T20" s="493"/>
      <c r="U20" s="493"/>
      <c r="V20" s="493"/>
      <c r="W20" s="493"/>
      <c r="X20" s="493"/>
      <c r="Y20" s="493"/>
      <c r="Z20" s="493"/>
      <c r="AA20" s="493"/>
      <c r="AB20" s="493"/>
      <c r="AC20" s="493"/>
      <c r="AD20" s="493"/>
      <c r="AE20" s="493"/>
      <c r="AF20" s="493"/>
      <c r="AG20" s="493"/>
      <c r="AH20" s="493"/>
      <c r="AI20" s="493"/>
      <c r="AJ20" s="493"/>
      <c r="AK20" s="493"/>
      <c r="AL20" s="493"/>
      <c r="AM20" s="493"/>
      <c r="AN20" s="493"/>
      <c r="AO20" s="493"/>
      <c r="AP20" s="493"/>
      <c r="AQ20" s="493"/>
      <c r="AR20" s="493"/>
      <c r="AS20" s="493"/>
      <c r="AT20" s="493"/>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95" t="s">
        <v>230</v>
      </c>
      <c r="B22" s="495" t="s">
        <v>231</v>
      </c>
      <c r="C22" s="495" t="s">
        <v>232</v>
      </c>
      <c r="D22" s="495" t="s">
        <v>233</v>
      </c>
      <c r="E22" s="495" t="s">
        <v>234</v>
      </c>
      <c r="F22" s="495"/>
      <c r="G22" s="495"/>
      <c r="H22" s="495"/>
      <c r="I22" s="495"/>
      <c r="J22" s="495"/>
      <c r="K22" s="495" t="s">
        <v>235</v>
      </c>
      <c r="L22" s="495" t="s">
        <v>236</v>
      </c>
      <c r="M22" s="495" t="s">
        <v>237</v>
      </c>
      <c r="N22" s="499" t="s">
        <v>238</v>
      </c>
      <c r="O22" s="495" t="s">
        <v>239</v>
      </c>
      <c r="P22" s="495" t="s">
        <v>240</v>
      </c>
      <c r="Q22" s="495" t="s">
        <v>241</v>
      </c>
      <c r="R22" s="495"/>
      <c r="S22" s="501" t="s">
        <v>242</v>
      </c>
      <c r="T22" s="501" t="s">
        <v>243</v>
      </c>
      <c r="U22" s="495" t="s">
        <v>244</v>
      </c>
      <c r="V22" s="495" t="s">
        <v>245</v>
      </c>
      <c r="W22" s="495" t="s">
        <v>246</v>
      </c>
      <c r="X22" s="502" t="s">
        <v>247</v>
      </c>
      <c r="Y22" s="495" t="s">
        <v>248</v>
      </c>
      <c r="Z22" s="495" t="s">
        <v>249</v>
      </c>
      <c r="AA22" s="495" t="s">
        <v>250</v>
      </c>
      <c r="AB22" s="499" t="s">
        <v>251</v>
      </c>
      <c r="AC22" s="499" t="s">
        <v>252</v>
      </c>
      <c r="AD22" s="495" t="s">
        <v>253</v>
      </c>
      <c r="AE22" s="495"/>
      <c r="AF22" s="495"/>
      <c r="AG22" s="495"/>
      <c r="AH22" s="495"/>
      <c r="AI22" s="495"/>
      <c r="AJ22" s="495" t="s">
        <v>254</v>
      </c>
      <c r="AK22" s="495"/>
      <c r="AL22" s="495"/>
      <c r="AM22" s="495"/>
      <c r="AN22" s="495" t="s">
        <v>255</v>
      </c>
      <c r="AO22" s="495"/>
      <c r="AP22" s="495" t="s">
        <v>256</v>
      </c>
      <c r="AQ22" s="495" t="s">
        <v>257</v>
      </c>
      <c r="AR22" s="495" t="s">
        <v>258</v>
      </c>
      <c r="AS22" s="495" t="s">
        <v>259</v>
      </c>
      <c r="AT22" s="495" t="s">
        <v>260</v>
      </c>
    </row>
    <row r="23" spans="1:46" s="179" customFormat="1" ht="70.5" customHeight="1" x14ac:dyDescent="0.25">
      <c r="A23" s="495"/>
      <c r="B23" s="495"/>
      <c r="C23" s="495"/>
      <c r="D23" s="495"/>
      <c r="E23" s="499" t="s">
        <v>261</v>
      </c>
      <c r="F23" s="496" t="s">
        <v>262</v>
      </c>
      <c r="G23" s="496" t="s">
        <v>263</v>
      </c>
      <c r="H23" s="496" t="s">
        <v>264</v>
      </c>
      <c r="I23" s="496" t="s">
        <v>265</v>
      </c>
      <c r="J23" s="496" t="s">
        <v>27</v>
      </c>
      <c r="K23" s="495"/>
      <c r="L23" s="495"/>
      <c r="M23" s="495"/>
      <c r="N23" s="499"/>
      <c r="O23" s="495"/>
      <c r="P23" s="495"/>
      <c r="Q23" s="495" t="s">
        <v>1</v>
      </c>
      <c r="R23" s="495" t="s">
        <v>216</v>
      </c>
      <c r="S23" s="501"/>
      <c r="T23" s="501"/>
      <c r="U23" s="495"/>
      <c r="V23" s="495"/>
      <c r="W23" s="495"/>
      <c r="X23" s="495"/>
      <c r="Y23" s="495"/>
      <c r="Z23" s="495"/>
      <c r="AA23" s="495"/>
      <c r="AB23" s="499"/>
      <c r="AC23" s="499"/>
      <c r="AD23" s="495" t="s">
        <v>266</v>
      </c>
      <c r="AE23" s="495"/>
      <c r="AF23" s="495" t="s">
        <v>267</v>
      </c>
      <c r="AG23" s="495"/>
      <c r="AH23" s="495" t="s">
        <v>268</v>
      </c>
      <c r="AI23" s="495" t="s">
        <v>269</v>
      </c>
      <c r="AJ23" s="495" t="s">
        <v>270</v>
      </c>
      <c r="AK23" s="495" t="s">
        <v>271</v>
      </c>
      <c r="AL23" s="495" t="s">
        <v>272</v>
      </c>
      <c r="AM23" s="495" t="s">
        <v>273</v>
      </c>
      <c r="AN23" s="495" t="s">
        <v>274</v>
      </c>
      <c r="AO23" s="500" t="s">
        <v>216</v>
      </c>
      <c r="AP23" s="495"/>
      <c r="AQ23" s="495"/>
      <c r="AR23" s="495"/>
      <c r="AS23" s="495"/>
      <c r="AT23" s="495"/>
    </row>
    <row r="24" spans="1:46" s="179" customFormat="1" ht="54" customHeight="1" x14ac:dyDescent="0.25">
      <c r="A24" s="495"/>
      <c r="B24" s="495"/>
      <c r="C24" s="495"/>
      <c r="D24" s="495"/>
      <c r="E24" s="499"/>
      <c r="F24" s="496"/>
      <c r="G24" s="496"/>
      <c r="H24" s="496"/>
      <c r="I24" s="496"/>
      <c r="J24" s="496"/>
      <c r="K24" s="495"/>
      <c r="L24" s="495"/>
      <c r="M24" s="495"/>
      <c r="N24" s="499"/>
      <c r="O24" s="495"/>
      <c r="P24" s="495"/>
      <c r="Q24" s="495"/>
      <c r="R24" s="495"/>
      <c r="S24" s="501"/>
      <c r="T24" s="501"/>
      <c r="U24" s="495"/>
      <c r="V24" s="495"/>
      <c r="W24" s="495"/>
      <c r="X24" s="495"/>
      <c r="Y24" s="495"/>
      <c r="Z24" s="495"/>
      <c r="AA24" s="495"/>
      <c r="AB24" s="499"/>
      <c r="AC24" s="499"/>
      <c r="AD24" s="187" t="s">
        <v>275</v>
      </c>
      <c r="AE24" s="187" t="s">
        <v>276</v>
      </c>
      <c r="AF24" s="187" t="s">
        <v>1</v>
      </c>
      <c r="AG24" s="187" t="s">
        <v>216</v>
      </c>
      <c r="AH24" s="495"/>
      <c r="AI24" s="495"/>
      <c r="AJ24" s="495"/>
      <c r="AK24" s="495"/>
      <c r="AL24" s="495"/>
      <c r="AM24" s="495"/>
      <c r="AN24" s="495"/>
      <c r="AO24" s="500"/>
      <c r="AP24" s="495"/>
      <c r="AQ24" s="495"/>
      <c r="AR24" s="495"/>
      <c r="AS24" s="495"/>
      <c r="AT24" s="495"/>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tabSelected="1" view="pageBreakPreview" topLeftCell="B7" zoomScale="80" zoomScaleSheetLayoutView="80" workbookViewId="0">
      <selection activeCell="E24" sqref="E24"/>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409" t="s">
        <v>214</v>
      </c>
      <c r="B2" s="409"/>
      <c r="C2" s="409"/>
      <c r="D2" s="66"/>
      <c r="E2" s="66"/>
      <c r="F2" s="66"/>
      <c r="G2" s="66"/>
      <c r="H2" s="66"/>
      <c r="I2" s="66"/>
      <c r="J2" s="66"/>
    </row>
    <row r="3" spans="1:22" s="6" customFormat="1" ht="18.75" x14ac:dyDescent="0.3">
      <c r="A3" s="250"/>
      <c r="F3" s="10"/>
      <c r="G3" s="10"/>
      <c r="H3" s="9"/>
    </row>
    <row r="4" spans="1:22" s="6" customFormat="1" ht="18.75" x14ac:dyDescent="0.2">
      <c r="A4" s="438" t="s">
        <v>7</v>
      </c>
      <c r="B4" s="438"/>
      <c r="C4" s="438"/>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440" t="str">
        <f>'1.общие данные'!A6:D6</f>
        <v>О_0000007018</v>
      </c>
      <c r="B6" s="440"/>
      <c r="C6" s="440"/>
      <c r="D6" s="62"/>
      <c r="E6" s="62"/>
      <c r="F6" s="62"/>
      <c r="G6" s="62"/>
      <c r="H6" s="62"/>
      <c r="I6" s="61"/>
      <c r="J6" s="61"/>
      <c r="K6" s="61"/>
      <c r="L6" s="61"/>
      <c r="M6" s="61"/>
      <c r="N6" s="61"/>
      <c r="O6" s="61"/>
      <c r="P6" s="61"/>
      <c r="Q6" s="61"/>
      <c r="R6" s="61"/>
      <c r="S6" s="61"/>
      <c r="T6" s="61"/>
      <c r="U6" s="61"/>
      <c r="V6" s="61"/>
    </row>
    <row r="7" spans="1:22" s="6" customFormat="1" ht="18.75" x14ac:dyDescent="0.2">
      <c r="A7" s="447" t="s">
        <v>6</v>
      </c>
      <c r="B7" s="447"/>
      <c r="C7" s="44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440" t="str">
        <f>'1.общие данные'!A9:D9</f>
        <v>Приобретение легкового автомобиля</v>
      </c>
      <c r="B9" s="440"/>
      <c r="C9" s="440"/>
      <c r="D9" s="62"/>
      <c r="E9" s="62"/>
      <c r="F9" s="62"/>
      <c r="G9" s="62"/>
      <c r="H9" s="62"/>
      <c r="I9" s="62"/>
      <c r="J9" s="62"/>
      <c r="K9" s="62"/>
      <c r="L9" s="62"/>
      <c r="M9" s="62"/>
      <c r="N9" s="62"/>
      <c r="O9" s="62"/>
      <c r="P9" s="62"/>
      <c r="Q9" s="62"/>
      <c r="R9" s="62"/>
      <c r="S9" s="62"/>
      <c r="T9" s="62"/>
      <c r="U9" s="62"/>
      <c r="V9" s="62"/>
    </row>
    <row r="10" spans="1:22" s="2" customFormat="1" ht="15" customHeight="1" x14ac:dyDescent="0.2">
      <c r="A10" s="447" t="s">
        <v>5</v>
      </c>
      <c r="B10" s="447"/>
      <c r="C10" s="44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94" t="s">
        <v>447</v>
      </c>
      <c r="B12" s="440"/>
      <c r="C12" s="44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565</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566</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567</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17,32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568</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569</v>
      </c>
      <c r="D23" s="19"/>
      <c r="E23" s="19">
        <f>'6.2. Паспорт фин осв ввод'!H24</f>
        <v>0</v>
      </c>
      <c r="F23" s="19">
        <f>'6.2. Паспорт фин осв ввод'!F24</f>
        <v>1.51088</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482</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
        <v>570</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571</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409" t="s">
        <v>214</v>
      </c>
      <c r="B5" s="409"/>
      <c r="C5" s="409"/>
      <c r="D5" s="409"/>
      <c r="E5" s="409"/>
      <c r="F5" s="409"/>
      <c r="G5" s="409"/>
      <c r="H5" s="409"/>
      <c r="I5" s="409"/>
      <c r="J5" s="409"/>
      <c r="K5" s="409"/>
      <c r="L5" s="409"/>
    </row>
    <row r="7" spans="1:12" ht="18.75" x14ac:dyDescent="0.25">
      <c r="A7" s="438" t="s">
        <v>135</v>
      </c>
      <c r="B7" s="438"/>
      <c r="C7" s="438"/>
      <c r="D7" s="438"/>
      <c r="E7" s="438"/>
      <c r="F7" s="438"/>
      <c r="G7" s="438"/>
      <c r="H7" s="438"/>
      <c r="I7" s="438"/>
      <c r="J7" s="438"/>
      <c r="K7" s="438"/>
      <c r="L7" s="438"/>
    </row>
    <row r="8" spans="1:12" ht="18.75" x14ac:dyDescent="0.25">
      <c r="A8" s="438"/>
      <c r="B8" s="438"/>
      <c r="C8" s="438"/>
      <c r="D8" s="438"/>
      <c r="E8" s="438"/>
      <c r="F8" s="438"/>
      <c r="G8" s="438"/>
      <c r="H8" s="438"/>
      <c r="I8" s="438"/>
      <c r="J8" s="438"/>
      <c r="K8" s="438"/>
      <c r="L8" s="438"/>
    </row>
    <row r="9" spans="1:12" ht="18.75" x14ac:dyDescent="0.25">
      <c r="A9" s="440" t="str">
        <f>'3.3. цели,задачи'!A6:D6</f>
        <v>О_0000007018</v>
      </c>
      <c r="B9" s="440"/>
      <c r="C9" s="440"/>
      <c r="D9" s="440"/>
      <c r="E9" s="440"/>
      <c r="F9" s="440"/>
      <c r="G9" s="440"/>
      <c r="H9" s="440"/>
      <c r="I9" s="440"/>
      <c r="J9" s="440"/>
      <c r="K9" s="440"/>
      <c r="L9" s="440"/>
    </row>
    <row r="10" spans="1:12" ht="15.75" x14ac:dyDescent="0.25">
      <c r="A10" s="417" t="s">
        <v>6</v>
      </c>
      <c r="B10" s="417"/>
      <c r="C10" s="417"/>
      <c r="D10" s="417"/>
      <c r="E10" s="417"/>
      <c r="F10" s="417"/>
      <c r="G10" s="417"/>
      <c r="H10" s="417"/>
      <c r="I10" s="417"/>
      <c r="J10" s="417"/>
      <c r="K10" s="417"/>
      <c r="L10" s="417"/>
    </row>
    <row r="11" spans="1:12" ht="18.75" x14ac:dyDescent="0.25">
      <c r="A11" s="442"/>
      <c r="B11" s="442"/>
      <c r="C11" s="442"/>
      <c r="D11" s="442"/>
      <c r="E11" s="442"/>
      <c r="F11" s="442"/>
      <c r="G11" s="442"/>
      <c r="H11" s="442"/>
      <c r="I11" s="442"/>
      <c r="J11" s="442"/>
      <c r="K11" s="442"/>
      <c r="L11" s="442"/>
    </row>
    <row r="12" spans="1:12" ht="63.75" customHeight="1" x14ac:dyDescent="0.25">
      <c r="A12" s="494" t="str">
        <f>'3.3. цели,задачи'!A9:D9</f>
        <v>Приобретение легкового автомобиля</v>
      </c>
      <c r="B12" s="494"/>
      <c r="C12" s="494"/>
      <c r="D12" s="494"/>
      <c r="E12" s="494"/>
      <c r="F12" s="494"/>
      <c r="G12" s="494"/>
      <c r="H12" s="494"/>
      <c r="I12" s="494"/>
      <c r="J12" s="494"/>
      <c r="K12" s="494"/>
      <c r="L12" s="494"/>
    </row>
    <row r="13" spans="1:12" ht="15.75" x14ac:dyDescent="0.25">
      <c r="A13" s="417" t="s">
        <v>5</v>
      </c>
      <c r="B13" s="417"/>
      <c r="C13" s="417"/>
      <c r="D13" s="417"/>
      <c r="E13" s="417"/>
      <c r="F13" s="417"/>
      <c r="G13" s="417"/>
      <c r="H13" s="417"/>
      <c r="I13" s="417"/>
      <c r="J13" s="417"/>
      <c r="K13" s="417"/>
      <c r="L13" s="417"/>
    </row>
    <row r="14" spans="1:12" x14ac:dyDescent="0.25">
      <c r="A14" s="505"/>
      <c r="B14" s="505"/>
      <c r="C14" s="505"/>
      <c r="D14" s="505"/>
      <c r="E14" s="505"/>
      <c r="F14" s="505"/>
      <c r="G14" s="505"/>
      <c r="H14" s="505"/>
      <c r="I14" s="505"/>
      <c r="J14" s="505"/>
      <c r="K14" s="505"/>
      <c r="L14" s="505"/>
    </row>
    <row r="15" spans="1:12" ht="14.25" customHeight="1" x14ac:dyDescent="0.25">
      <c r="A15" s="505"/>
      <c r="B15" s="505"/>
      <c r="C15" s="505"/>
      <c r="D15" s="505"/>
      <c r="E15" s="505"/>
      <c r="F15" s="505"/>
      <c r="G15" s="505"/>
      <c r="H15" s="505"/>
      <c r="I15" s="505"/>
      <c r="J15" s="505"/>
      <c r="K15" s="505"/>
      <c r="L15" s="505"/>
    </row>
    <row r="16" spans="1:12" x14ac:dyDescent="0.25">
      <c r="A16" s="505"/>
      <c r="B16" s="505"/>
      <c r="C16" s="505"/>
      <c r="D16" s="505"/>
      <c r="E16" s="505"/>
      <c r="F16" s="505"/>
      <c r="G16" s="505"/>
      <c r="H16" s="505"/>
      <c r="I16" s="505"/>
      <c r="J16" s="505"/>
      <c r="K16" s="505"/>
      <c r="L16" s="505"/>
    </row>
    <row r="17" spans="1:12" s="14" customFormat="1" x14ac:dyDescent="0.25">
      <c r="A17" s="506"/>
      <c r="B17" s="506"/>
      <c r="C17" s="506"/>
      <c r="D17" s="506"/>
      <c r="E17" s="506"/>
      <c r="F17" s="506"/>
      <c r="G17" s="506"/>
      <c r="H17" s="506"/>
      <c r="I17" s="506"/>
      <c r="J17" s="506"/>
      <c r="K17" s="506"/>
      <c r="L17" s="506"/>
    </row>
    <row r="18" spans="1:12" s="14" customFormat="1" ht="50.25" customHeight="1" x14ac:dyDescent="0.25">
      <c r="A18" s="504" t="s">
        <v>151</v>
      </c>
      <c r="B18" s="504"/>
      <c r="C18" s="504"/>
      <c r="D18" s="504"/>
      <c r="E18" s="504"/>
      <c r="F18" s="504"/>
      <c r="G18" s="504"/>
      <c r="H18" s="504"/>
      <c r="I18" s="504"/>
      <c r="J18" s="504"/>
      <c r="K18" s="504"/>
      <c r="L18" s="504"/>
    </row>
    <row r="20" spans="1:12" ht="55.5" customHeight="1" x14ac:dyDescent="0.25">
      <c r="A20" s="503" t="s">
        <v>213</v>
      </c>
      <c r="B20" s="503"/>
      <c r="C20" s="503"/>
      <c r="D20" s="503"/>
      <c r="E20" s="503"/>
      <c r="F20" s="503"/>
      <c r="G20" s="503"/>
      <c r="H20" s="503"/>
      <c r="I20" s="503"/>
      <c r="J20" s="503"/>
      <c r="K20" s="503"/>
      <c r="L20" s="50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409" t="s">
        <v>214</v>
      </c>
      <c r="B5" s="409"/>
      <c r="C5" s="409"/>
      <c r="D5" s="409"/>
      <c r="E5" s="409"/>
      <c r="F5" s="409"/>
      <c r="G5" s="409"/>
      <c r="H5" s="409"/>
      <c r="I5" s="409"/>
      <c r="J5" s="409"/>
      <c r="K5" s="409"/>
      <c r="L5" s="409"/>
    </row>
    <row r="7" spans="1:12" ht="18.75" x14ac:dyDescent="0.25">
      <c r="A7" s="438" t="s">
        <v>135</v>
      </c>
      <c r="B7" s="438"/>
      <c r="C7" s="438"/>
      <c r="D7" s="438"/>
      <c r="E7" s="438"/>
      <c r="F7" s="438"/>
      <c r="G7" s="438"/>
      <c r="H7" s="438"/>
      <c r="I7" s="438"/>
      <c r="J7" s="438"/>
      <c r="K7" s="438"/>
      <c r="L7" s="438"/>
    </row>
    <row r="8" spans="1:12" ht="18.75" x14ac:dyDescent="0.25">
      <c r="A8" s="438"/>
      <c r="B8" s="438"/>
      <c r="C8" s="438"/>
      <c r="D8" s="438"/>
      <c r="E8" s="438"/>
      <c r="F8" s="438"/>
      <c r="G8" s="438"/>
      <c r="H8" s="438"/>
      <c r="I8" s="438"/>
      <c r="J8" s="438"/>
      <c r="K8" s="438"/>
      <c r="L8" s="438"/>
    </row>
    <row r="9" spans="1:12" ht="18.75" x14ac:dyDescent="0.25">
      <c r="A9" s="440" t="str">
        <f>'3.3. цели,задачи'!A6:D6</f>
        <v>О_0000007018</v>
      </c>
      <c r="B9" s="440"/>
      <c r="C9" s="440"/>
      <c r="D9" s="440"/>
      <c r="E9" s="440"/>
      <c r="F9" s="440"/>
      <c r="G9" s="440"/>
      <c r="H9" s="440"/>
      <c r="I9" s="440"/>
      <c r="J9" s="440"/>
      <c r="K9" s="440"/>
      <c r="L9" s="440"/>
    </row>
    <row r="10" spans="1:12" ht="15.75" x14ac:dyDescent="0.25">
      <c r="A10" s="417" t="s">
        <v>6</v>
      </c>
      <c r="B10" s="417"/>
      <c r="C10" s="417"/>
      <c r="D10" s="417"/>
      <c r="E10" s="417"/>
      <c r="F10" s="417"/>
      <c r="G10" s="417"/>
      <c r="H10" s="417"/>
      <c r="I10" s="417"/>
      <c r="J10" s="417"/>
      <c r="K10" s="417"/>
      <c r="L10" s="417"/>
    </row>
    <row r="11" spans="1:12" ht="18.75" x14ac:dyDescent="0.25">
      <c r="A11" s="442"/>
      <c r="B11" s="442"/>
      <c r="C11" s="442"/>
      <c r="D11" s="442"/>
      <c r="E11" s="442"/>
      <c r="F11" s="442"/>
      <c r="G11" s="442"/>
      <c r="H11" s="442"/>
      <c r="I11" s="442"/>
      <c r="J11" s="442"/>
      <c r="K11" s="442"/>
      <c r="L11" s="442"/>
    </row>
    <row r="12" spans="1:12" ht="64.5" customHeight="1" x14ac:dyDescent="0.25">
      <c r="A12" s="494" t="str">
        <f>'3.3. цели,задачи'!A9:D9</f>
        <v>Приобретение легкового автомобиля</v>
      </c>
      <c r="B12" s="494"/>
      <c r="C12" s="494"/>
      <c r="D12" s="494"/>
      <c r="E12" s="494"/>
      <c r="F12" s="494"/>
      <c r="G12" s="494"/>
      <c r="H12" s="494"/>
      <c r="I12" s="494"/>
      <c r="J12" s="494"/>
      <c r="K12" s="494"/>
      <c r="L12" s="494"/>
    </row>
    <row r="13" spans="1:12" ht="15.75" x14ac:dyDescent="0.25">
      <c r="A13" s="417" t="s">
        <v>5</v>
      </c>
      <c r="B13" s="417"/>
      <c r="C13" s="417"/>
      <c r="D13" s="417"/>
      <c r="E13" s="417"/>
      <c r="F13" s="417"/>
      <c r="G13" s="417"/>
      <c r="H13" s="417"/>
      <c r="I13" s="417"/>
      <c r="J13" s="417"/>
      <c r="K13" s="417"/>
      <c r="L13" s="417"/>
    </row>
    <row r="14" spans="1:12" x14ac:dyDescent="0.25">
      <c r="A14" s="505"/>
      <c r="B14" s="505"/>
      <c r="C14" s="505"/>
      <c r="D14" s="505"/>
      <c r="E14" s="505"/>
      <c r="F14" s="505"/>
      <c r="G14" s="505"/>
      <c r="H14" s="505"/>
      <c r="I14" s="505"/>
      <c r="J14" s="505"/>
      <c r="K14" s="505"/>
      <c r="L14" s="505"/>
    </row>
    <row r="15" spans="1:12" ht="14.25" customHeight="1" x14ac:dyDescent="0.25">
      <c r="A15" s="505"/>
      <c r="B15" s="505"/>
      <c r="C15" s="505"/>
      <c r="D15" s="505"/>
      <c r="E15" s="505"/>
      <c r="F15" s="505"/>
      <c r="G15" s="505"/>
      <c r="H15" s="505"/>
      <c r="I15" s="505"/>
      <c r="J15" s="505"/>
      <c r="K15" s="505"/>
      <c r="L15" s="505"/>
    </row>
    <row r="16" spans="1:12" x14ac:dyDescent="0.25">
      <c r="A16" s="505"/>
      <c r="B16" s="505"/>
      <c r="C16" s="505"/>
      <c r="D16" s="505"/>
      <c r="E16" s="505"/>
      <c r="F16" s="505"/>
      <c r="G16" s="505"/>
      <c r="H16" s="505"/>
      <c r="I16" s="505"/>
      <c r="J16" s="505"/>
      <c r="K16" s="505"/>
      <c r="L16" s="505"/>
    </row>
    <row r="17" spans="1:12" s="14" customFormat="1" x14ac:dyDescent="0.25">
      <c r="A17" s="506"/>
      <c r="B17" s="506"/>
      <c r="C17" s="506"/>
      <c r="D17" s="506"/>
      <c r="E17" s="506"/>
      <c r="F17" s="506"/>
      <c r="G17" s="506"/>
      <c r="H17" s="506"/>
      <c r="I17" s="506"/>
      <c r="J17" s="506"/>
      <c r="K17" s="506"/>
      <c r="L17" s="506"/>
    </row>
    <row r="18" spans="1:12" s="14" customFormat="1" ht="50.25" customHeight="1" x14ac:dyDescent="0.25">
      <c r="A18" s="504" t="s">
        <v>150</v>
      </c>
      <c r="B18" s="504"/>
      <c r="C18" s="504"/>
      <c r="D18" s="504"/>
      <c r="E18" s="504"/>
      <c r="F18" s="504"/>
      <c r="G18" s="504"/>
      <c r="H18" s="504"/>
      <c r="I18" s="504"/>
      <c r="J18" s="504"/>
      <c r="K18" s="504"/>
      <c r="L18" s="504"/>
    </row>
    <row r="20" spans="1:12" ht="55.5" customHeight="1" x14ac:dyDescent="0.25">
      <c r="A20" s="503" t="s">
        <v>138</v>
      </c>
      <c r="B20" s="503"/>
      <c r="C20" s="503"/>
      <c r="D20" s="503"/>
      <c r="E20" s="503"/>
      <c r="F20" s="503"/>
      <c r="G20" s="503"/>
      <c r="H20" s="503"/>
      <c r="I20" s="503"/>
      <c r="J20" s="503"/>
      <c r="K20" s="503"/>
      <c r="L20" s="50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409" t="s">
        <v>214</v>
      </c>
      <c r="B2" s="409"/>
      <c r="C2" s="409"/>
      <c r="D2" s="409"/>
      <c r="E2" s="409"/>
      <c r="F2" s="409"/>
      <c r="G2" s="409"/>
      <c r="H2" s="409"/>
      <c r="I2" s="409"/>
      <c r="J2" s="409"/>
      <c r="K2" s="409"/>
    </row>
    <row r="3" spans="1:20" x14ac:dyDescent="0.25">
      <c r="A3" s="301"/>
      <c r="B3" s="301"/>
    </row>
    <row r="4" spans="1:20" x14ac:dyDescent="0.25">
      <c r="A4" s="410" t="s">
        <v>135</v>
      </c>
      <c r="B4" s="410"/>
      <c r="C4" s="410"/>
      <c r="D4" s="410"/>
      <c r="E4" s="410"/>
      <c r="F4" s="410"/>
      <c r="G4" s="410"/>
      <c r="H4" s="410"/>
      <c r="I4" s="410"/>
      <c r="J4" s="410"/>
      <c r="K4" s="410"/>
      <c r="L4" s="303"/>
      <c r="M4" s="303"/>
      <c r="N4" s="303"/>
      <c r="O4" s="303"/>
      <c r="P4" s="303"/>
      <c r="Q4" s="303"/>
      <c r="R4" s="303"/>
      <c r="S4" s="303"/>
      <c r="T4" s="303"/>
    </row>
    <row r="5" spans="1:20" x14ac:dyDescent="0.25">
      <c r="A5" s="410"/>
      <c r="B5" s="410"/>
      <c r="C5" s="410"/>
      <c r="D5" s="410"/>
      <c r="E5" s="410"/>
      <c r="F5" s="410"/>
      <c r="G5" s="410"/>
      <c r="H5" s="410"/>
      <c r="I5" s="410"/>
      <c r="J5" s="410"/>
      <c r="K5" s="410"/>
      <c r="L5" s="303"/>
      <c r="M5" s="303"/>
      <c r="N5" s="303"/>
      <c r="O5" s="303"/>
      <c r="P5" s="303"/>
      <c r="Q5" s="303"/>
      <c r="R5" s="303"/>
      <c r="S5" s="303"/>
      <c r="T5" s="303"/>
    </row>
    <row r="6" spans="1:20" x14ac:dyDescent="0.25">
      <c r="A6" s="420" t="str">
        <f>'3.3. цели,задачи'!A6:D6</f>
        <v>О_0000007018</v>
      </c>
      <c r="B6" s="420"/>
      <c r="C6" s="420"/>
      <c r="D6" s="420"/>
      <c r="E6" s="420"/>
      <c r="F6" s="420"/>
      <c r="G6" s="420"/>
      <c r="H6" s="420"/>
      <c r="I6" s="420"/>
      <c r="J6" s="420"/>
      <c r="K6" s="420"/>
      <c r="L6" s="303"/>
      <c r="M6" s="303"/>
      <c r="N6" s="303"/>
      <c r="O6" s="303"/>
      <c r="P6" s="303"/>
      <c r="Q6" s="303"/>
      <c r="R6" s="303"/>
      <c r="S6" s="303"/>
      <c r="T6" s="303"/>
    </row>
    <row r="7" spans="1:20" x14ac:dyDescent="0.25">
      <c r="A7" s="417" t="s">
        <v>6</v>
      </c>
      <c r="B7" s="417"/>
      <c r="C7" s="417"/>
      <c r="D7" s="417"/>
      <c r="E7" s="417"/>
      <c r="F7" s="417"/>
      <c r="G7" s="417"/>
      <c r="H7" s="417"/>
      <c r="I7" s="417"/>
      <c r="J7" s="417"/>
      <c r="K7" s="417"/>
      <c r="L7" s="303"/>
      <c r="M7" s="303"/>
      <c r="N7" s="303"/>
      <c r="O7" s="303"/>
      <c r="P7" s="303"/>
      <c r="Q7" s="303"/>
      <c r="R7" s="303"/>
      <c r="S7" s="303"/>
      <c r="T7" s="303"/>
    </row>
    <row r="8" spans="1:20" s="302" customFormat="1" ht="15.75" customHeight="1" x14ac:dyDescent="0.25">
      <c r="A8" s="421"/>
      <c r="B8" s="421"/>
      <c r="C8" s="421"/>
      <c r="D8" s="421"/>
      <c r="E8" s="421"/>
      <c r="F8" s="421"/>
      <c r="G8" s="421"/>
      <c r="H8" s="421"/>
      <c r="I8" s="421"/>
      <c r="J8" s="421"/>
      <c r="K8" s="421"/>
      <c r="L8" s="304"/>
      <c r="M8" s="304"/>
      <c r="N8" s="304"/>
      <c r="O8" s="304"/>
      <c r="P8" s="304"/>
      <c r="Q8" s="304"/>
      <c r="R8" s="304"/>
      <c r="S8" s="304"/>
      <c r="T8" s="304"/>
    </row>
    <row r="9" spans="1:20" x14ac:dyDescent="0.25">
      <c r="A9" s="420" t="str">
        <f>'3.3. цели,задачи'!A9:D9</f>
        <v>Приобретение легкового автомобиля</v>
      </c>
      <c r="B9" s="420"/>
      <c r="C9" s="420"/>
      <c r="D9" s="420"/>
      <c r="E9" s="420"/>
      <c r="F9" s="420"/>
      <c r="G9" s="420"/>
      <c r="H9" s="420"/>
      <c r="I9" s="420"/>
      <c r="J9" s="420"/>
      <c r="K9" s="420"/>
      <c r="L9" s="305"/>
      <c r="M9" s="305"/>
      <c r="N9" s="305"/>
      <c r="O9" s="305"/>
      <c r="P9" s="305"/>
      <c r="Q9" s="305"/>
      <c r="R9" s="305"/>
      <c r="S9" s="305"/>
      <c r="T9" s="305"/>
    </row>
    <row r="10" spans="1:20" ht="15" customHeight="1" x14ac:dyDescent="0.25">
      <c r="A10" s="417" t="s">
        <v>5</v>
      </c>
      <c r="B10" s="417"/>
      <c r="C10" s="417"/>
      <c r="D10" s="417"/>
      <c r="E10" s="417"/>
      <c r="F10" s="417"/>
      <c r="G10" s="417"/>
      <c r="H10" s="417"/>
      <c r="I10" s="417"/>
      <c r="J10" s="417"/>
      <c r="K10" s="417"/>
      <c r="L10" s="63"/>
      <c r="M10" s="63"/>
      <c r="N10" s="63"/>
      <c r="O10" s="63"/>
      <c r="P10" s="63"/>
      <c r="Q10" s="63"/>
      <c r="R10" s="63"/>
      <c r="S10" s="63"/>
      <c r="T10" s="63"/>
    </row>
    <row r="11" spans="1:20" ht="15" customHeight="1" x14ac:dyDescent="0.25">
      <c r="A11" s="417"/>
      <c r="B11" s="417"/>
      <c r="C11" s="417"/>
      <c r="D11" s="417"/>
      <c r="E11" s="417"/>
      <c r="F11" s="417"/>
      <c r="G11" s="417"/>
      <c r="H11" s="417"/>
      <c r="I11" s="417"/>
      <c r="J11" s="417"/>
      <c r="K11" s="417"/>
      <c r="L11" s="234"/>
      <c r="M11" s="234"/>
      <c r="N11" s="234"/>
      <c r="O11" s="234"/>
      <c r="P11" s="234"/>
      <c r="Q11" s="234"/>
    </row>
    <row r="12" spans="1:20" ht="75.75" customHeight="1" x14ac:dyDescent="0.25">
      <c r="A12" s="418" t="s">
        <v>104</v>
      </c>
      <c r="B12" s="418"/>
      <c r="C12" s="418"/>
      <c r="D12" s="418"/>
      <c r="E12" s="418"/>
      <c r="F12" s="418"/>
      <c r="G12" s="418"/>
      <c r="H12" s="418"/>
      <c r="I12" s="418"/>
      <c r="J12" s="418"/>
      <c r="K12" s="418"/>
      <c r="L12" s="305"/>
      <c r="M12" s="305"/>
      <c r="N12" s="305"/>
      <c r="O12" s="305"/>
      <c r="P12" s="305"/>
      <c r="Q12" s="305"/>
      <c r="R12" s="305"/>
      <c r="S12" s="305"/>
      <c r="T12" s="305"/>
    </row>
    <row r="13" spans="1:20" ht="15" customHeight="1" x14ac:dyDescent="0.25">
      <c r="A13" s="419"/>
      <c r="B13" s="419"/>
      <c r="C13" s="419"/>
      <c r="D13" s="419"/>
      <c r="E13" s="419"/>
      <c r="F13" s="419"/>
      <c r="G13" s="419"/>
      <c r="H13" s="419"/>
      <c r="I13" s="419"/>
      <c r="J13" s="419"/>
      <c r="K13" s="419"/>
      <c r="L13" s="234"/>
      <c r="M13" s="234"/>
      <c r="N13" s="234"/>
      <c r="O13" s="234"/>
      <c r="P13" s="234"/>
      <c r="Q13" s="234"/>
    </row>
    <row r="14" spans="1:20" ht="54" customHeight="1" x14ac:dyDescent="0.25">
      <c r="A14" s="416" t="s">
        <v>4</v>
      </c>
      <c r="B14" s="414" t="s">
        <v>122</v>
      </c>
      <c r="C14" s="416" t="s">
        <v>41</v>
      </c>
      <c r="D14" s="416" t="s">
        <v>40</v>
      </c>
      <c r="E14" s="416" t="s">
        <v>39</v>
      </c>
      <c r="F14" s="416" t="s">
        <v>94</v>
      </c>
      <c r="G14" s="416" t="s">
        <v>38</v>
      </c>
      <c r="H14" s="416" t="s">
        <v>37</v>
      </c>
      <c r="I14" s="416" t="s">
        <v>36</v>
      </c>
      <c r="J14" s="416" t="s">
        <v>97</v>
      </c>
      <c r="K14" s="416"/>
      <c r="L14" s="234"/>
      <c r="M14" s="234"/>
      <c r="N14" s="234"/>
      <c r="O14" s="234"/>
      <c r="P14" s="234"/>
      <c r="Q14" s="234"/>
    </row>
    <row r="15" spans="1:20" ht="180.75" customHeight="1" x14ac:dyDescent="0.25">
      <c r="A15" s="416"/>
      <c r="B15" s="415"/>
      <c r="C15" s="416"/>
      <c r="D15" s="416"/>
      <c r="E15" s="416"/>
      <c r="F15" s="416"/>
      <c r="G15" s="416"/>
      <c r="H15" s="416"/>
      <c r="I15" s="416"/>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409" t="s">
        <v>214</v>
      </c>
      <c r="B5" s="409"/>
      <c r="C5" s="409"/>
      <c r="D5" s="409"/>
      <c r="E5" s="409"/>
      <c r="F5" s="409"/>
      <c r="G5" s="409"/>
      <c r="H5" s="409"/>
      <c r="I5" s="409"/>
      <c r="J5" s="409"/>
      <c r="K5" s="409"/>
      <c r="L5" s="409"/>
    </row>
    <row r="7" spans="1:12" ht="18.75" x14ac:dyDescent="0.25">
      <c r="A7" s="438" t="s">
        <v>144</v>
      </c>
      <c r="B7" s="438"/>
      <c r="C7" s="438"/>
      <c r="D7" s="438"/>
      <c r="E7" s="438"/>
      <c r="F7" s="438"/>
      <c r="G7" s="438"/>
      <c r="H7" s="438"/>
      <c r="I7" s="438"/>
      <c r="J7" s="438"/>
      <c r="K7" s="438"/>
      <c r="L7" s="438"/>
    </row>
    <row r="8" spans="1:12" ht="18.75" x14ac:dyDescent="0.25">
      <c r="A8" s="438"/>
      <c r="B8" s="438"/>
      <c r="C8" s="438"/>
      <c r="D8" s="438"/>
      <c r="E8" s="438"/>
      <c r="F8" s="438"/>
      <c r="G8" s="438"/>
      <c r="H8" s="438"/>
      <c r="I8" s="438"/>
      <c r="J8" s="438"/>
      <c r="K8" s="438"/>
      <c r="L8" s="438"/>
    </row>
    <row r="9" spans="1:12" ht="18.75" x14ac:dyDescent="0.25">
      <c r="A9" s="440" t="str">
        <f>'3.3. цели,задачи'!A6:D6</f>
        <v>О_0000007018</v>
      </c>
      <c r="B9" s="440"/>
      <c r="C9" s="440"/>
      <c r="D9" s="440"/>
      <c r="E9" s="440"/>
      <c r="F9" s="440"/>
      <c r="G9" s="440"/>
      <c r="H9" s="440"/>
      <c r="I9" s="440"/>
      <c r="J9" s="440"/>
      <c r="K9" s="440"/>
      <c r="L9" s="440"/>
    </row>
    <row r="10" spans="1:12" ht="15.75" x14ac:dyDescent="0.25">
      <c r="A10" s="417" t="s">
        <v>6</v>
      </c>
      <c r="B10" s="417"/>
      <c r="C10" s="417"/>
      <c r="D10" s="417"/>
      <c r="E10" s="417"/>
      <c r="F10" s="417"/>
      <c r="G10" s="417"/>
      <c r="H10" s="417"/>
      <c r="I10" s="417"/>
      <c r="J10" s="417"/>
      <c r="K10" s="417"/>
      <c r="L10" s="417"/>
    </row>
    <row r="11" spans="1:12" ht="18.75" x14ac:dyDescent="0.25">
      <c r="A11" s="442"/>
      <c r="B11" s="442"/>
      <c r="C11" s="442"/>
      <c r="D11" s="442"/>
      <c r="E11" s="442"/>
      <c r="F11" s="442"/>
      <c r="G11" s="442"/>
      <c r="H11" s="442"/>
      <c r="I11" s="442"/>
      <c r="J11" s="442"/>
      <c r="K11" s="442"/>
      <c r="L11" s="442"/>
    </row>
    <row r="12" spans="1:12" ht="42.75" customHeight="1" x14ac:dyDescent="0.25">
      <c r="A12" s="494" t="str">
        <f>'3.3. цели,задачи'!A9:D9</f>
        <v>Приобретение легкового автомобиля</v>
      </c>
      <c r="B12" s="494"/>
      <c r="C12" s="494"/>
      <c r="D12" s="494"/>
      <c r="E12" s="494"/>
      <c r="F12" s="494"/>
      <c r="G12" s="494"/>
      <c r="H12" s="494"/>
      <c r="I12" s="494"/>
      <c r="J12" s="494"/>
      <c r="K12" s="494"/>
      <c r="L12" s="494"/>
    </row>
    <row r="13" spans="1:12" ht="15.75" x14ac:dyDescent="0.25">
      <c r="A13" s="417" t="s">
        <v>5</v>
      </c>
      <c r="B13" s="417"/>
      <c r="C13" s="417"/>
      <c r="D13" s="417"/>
      <c r="E13" s="417"/>
      <c r="F13" s="417"/>
      <c r="G13" s="417"/>
      <c r="H13" s="417"/>
      <c r="I13" s="417"/>
      <c r="J13" s="417"/>
      <c r="K13" s="417"/>
      <c r="L13" s="417"/>
    </row>
    <row r="14" spans="1:12" x14ac:dyDescent="0.25">
      <c r="A14" s="505"/>
      <c r="B14" s="505"/>
      <c r="C14" s="505"/>
      <c r="D14" s="505"/>
      <c r="E14" s="505"/>
      <c r="F14" s="505"/>
      <c r="G14" s="505"/>
      <c r="H14" s="505"/>
      <c r="I14" s="505"/>
      <c r="J14" s="505"/>
      <c r="K14" s="505"/>
      <c r="L14" s="505"/>
    </row>
    <row r="15" spans="1:12" ht="14.25" customHeight="1" x14ac:dyDescent="0.25">
      <c r="A15" s="505"/>
      <c r="B15" s="505"/>
      <c r="C15" s="505"/>
      <c r="D15" s="505"/>
      <c r="E15" s="505"/>
      <c r="F15" s="505"/>
      <c r="G15" s="505"/>
      <c r="H15" s="505"/>
      <c r="I15" s="505"/>
      <c r="J15" s="505"/>
      <c r="K15" s="505"/>
      <c r="L15" s="505"/>
    </row>
    <row r="16" spans="1:12" x14ac:dyDescent="0.25">
      <c r="A16" s="505"/>
      <c r="B16" s="505"/>
      <c r="C16" s="505"/>
      <c r="D16" s="505"/>
      <c r="E16" s="505"/>
      <c r="F16" s="505"/>
      <c r="G16" s="505"/>
      <c r="H16" s="505"/>
      <c r="I16" s="505"/>
      <c r="J16" s="505"/>
      <c r="K16" s="505"/>
      <c r="L16" s="505"/>
    </row>
    <row r="17" spans="1:12" s="14" customFormat="1" x14ac:dyDescent="0.25">
      <c r="A17" s="506"/>
      <c r="B17" s="506"/>
      <c r="C17" s="506"/>
      <c r="D17" s="506"/>
      <c r="E17" s="506"/>
      <c r="F17" s="506"/>
      <c r="G17" s="506"/>
      <c r="H17" s="506"/>
      <c r="I17" s="506"/>
      <c r="J17" s="506"/>
      <c r="K17" s="506"/>
      <c r="L17" s="506"/>
    </row>
    <row r="18" spans="1:12" s="14" customFormat="1" ht="68.25" customHeight="1" x14ac:dyDescent="0.25">
      <c r="A18" s="504" t="s">
        <v>152</v>
      </c>
      <c r="B18" s="504"/>
      <c r="C18" s="504"/>
      <c r="D18" s="504"/>
      <c r="E18" s="504"/>
      <c r="F18" s="504"/>
      <c r="G18" s="504"/>
      <c r="H18" s="504"/>
      <c r="I18" s="504"/>
      <c r="J18" s="504"/>
      <c r="K18" s="504"/>
      <c r="L18" s="504"/>
    </row>
    <row r="19" spans="1:12" ht="33.75" customHeight="1" x14ac:dyDescent="0.25">
      <c r="A19" s="507"/>
      <c r="B19" s="507"/>
      <c r="C19" s="507"/>
      <c r="D19" s="507"/>
      <c r="E19" s="507"/>
      <c r="F19" s="507"/>
      <c r="G19" s="507"/>
      <c r="H19" s="507"/>
      <c r="I19" s="507"/>
      <c r="J19" s="507"/>
      <c r="K19" s="507"/>
      <c r="L19" s="507"/>
    </row>
    <row r="20" spans="1:12" ht="45.75" customHeight="1" x14ac:dyDescent="0.25">
      <c r="A20" s="503" t="s">
        <v>159</v>
      </c>
      <c r="B20" s="503"/>
      <c r="C20" s="503"/>
      <c r="D20" s="503"/>
      <c r="E20" s="503"/>
      <c r="F20" s="503"/>
      <c r="G20" s="503"/>
      <c r="H20" s="503"/>
      <c r="I20" s="503"/>
      <c r="J20" s="503"/>
      <c r="K20" s="503"/>
      <c r="L20" s="50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409" t="s">
        <v>214</v>
      </c>
      <c r="B6" s="409"/>
      <c r="C6" s="409"/>
      <c r="D6" s="409"/>
      <c r="E6" s="409"/>
      <c r="F6" s="409"/>
      <c r="G6" s="409"/>
      <c r="H6" s="409"/>
      <c r="I6" s="409"/>
      <c r="J6" s="409"/>
      <c r="K6" s="409"/>
      <c r="L6" s="409"/>
      <c r="M6" s="409"/>
      <c r="N6" s="409"/>
    </row>
    <row r="7" spans="1:14" s="6" customFormat="1" x14ac:dyDescent="0.2">
      <c r="A7" s="11"/>
      <c r="B7" s="11"/>
      <c r="I7" s="10"/>
    </row>
    <row r="8" spans="1:14" s="6" customFormat="1" ht="18.75" x14ac:dyDescent="0.2">
      <c r="A8" s="438" t="s">
        <v>7</v>
      </c>
      <c r="B8" s="438"/>
      <c r="C8" s="438"/>
      <c r="D8" s="438"/>
      <c r="E8" s="438"/>
      <c r="F8" s="438"/>
      <c r="G8" s="438"/>
      <c r="H8" s="438"/>
      <c r="I8" s="438"/>
      <c r="J8" s="438"/>
      <c r="K8" s="438"/>
      <c r="L8" s="438"/>
      <c r="M8" s="438"/>
      <c r="N8" s="438"/>
    </row>
    <row r="9" spans="1:14" s="6" customFormat="1" ht="18.75" x14ac:dyDescent="0.2">
      <c r="A9" s="438"/>
      <c r="B9" s="438"/>
      <c r="C9" s="438"/>
      <c r="D9" s="438"/>
      <c r="E9" s="438"/>
      <c r="F9" s="438"/>
      <c r="G9" s="438"/>
      <c r="H9" s="438"/>
      <c r="I9" s="438"/>
      <c r="J9" s="438"/>
      <c r="K9" s="438"/>
      <c r="L9" s="438"/>
      <c r="M9" s="438"/>
      <c r="N9" s="438"/>
    </row>
    <row r="10" spans="1:14" s="6" customFormat="1" ht="18.75" customHeight="1" x14ac:dyDescent="0.2">
      <c r="A10" s="440" t="str">
        <f>'3.3. цели,задачи'!A6:D6</f>
        <v>О_0000007018</v>
      </c>
      <c r="B10" s="440"/>
      <c r="C10" s="440"/>
      <c r="D10" s="440"/>
      <c r="E10" s="440"/>
      <c r="F10" s="440"/>
      <c r="G10" s="440"/>
      <c r="H10" s="440"/>
      <c r="I10" s="440"/>
      <c r="J10" s="440"/>
      <c r="K10" s="440"/>
      <c r="L10" s="440"/>
      <c r="M10" s="440"/>
      <c r="N10" s="440"/>
    </row>
    <row r="11" spans="1:14" s="6" customFormat="1" ht="18.75" customHeight="1" x14ac:dyDescent="0.2">
      <c r="A11" s="417" t="s">
        <v>6</v>
      </c>
      <c r="B11" s="417"/>
      <c r="C11" s="417"/>
      <c r="D11" s="417"/>
      <c r="E11" s="417"/>
      <c r="F11" s="417"/>
      <c r="G11" s="417"/>
      <c r="H11" s="417"/>
      <c r="I11" s="417"/>
      <c r="J11" s="417"/>
      <c r="K11" s="417"/>
      <c r="L11" s="417"/>
      <c r="M11" s="417"/>
      <c r="N11" s="417"/>
    </row>
    <row r="12" spans="1:14" s="4" customFormat="1" ht="15.75" customHeight="1" x14ac:dyDescent="0.2">
      <c r="A12" s="442"/>
      <c r="B12" s="442"/>
      <c r="C12" s="442"/>
      <c r="D12" s="442"/>
      <c r="E12" s="442"/>
      <c r="F12" s="442"/>
      <c r="G12" s="442"/>
      <c r="H12" s="442"/>
      <c r="I12" s="442"/>
      <c r="J12" s="442"/>
      <c r="K12" s="442"/>
      <c r="L12" s="442"/>
      <c r="M12" s="442"/>
      <c r="N12" s="442"/>
    </row>
    <row r="13" spans="1:14" s="2" customFormat="1" ht="18.75" x14ac:dyDescent="0.2">
      <c r="A13" s="440" t="str">
        <f>'3.3. цели,задачи'!A9:D9</f>
        <v>Приобретение легкового автомобиля</v>
      </c>
      <c r="B13" s="440"/>
      <c r="C13" s="440"/>
      <c r="D13" s="440"/>
      <c r="E13" s="440"/>
      <c r="F13" s="440"/>
      <c r="G13" s="440"/>
      <c r="H13" s="440"/>
      <c r="I13" s="440"/>
      <c r="J13" s="440"/>
      <c r="K13" s="440"/>
      <c r="L13" s="440"/>
      <c r="M13" s="440"/>
      <c r="N13" s="440"/>
    </row>
    <row r="14" spans="1:14" s="2" customFormat="1" ht="15" customHeight="1" x14ac:dyDescent="0.2">
      <c r="A14" s="417" t="s">
        <v>5</v>
      </c>
      <c r="B14" s="417"/>
      <c r="C14" s="417"/>
      <c r="D14" s="417"/>
      <c r="E14" s="417"/>
      <c r="F14" s="417"/>
      <c r="G14" s="417"/>
      <c r="H14" s="417"/>
      <c r="I14" s="417"/>
      <c r="J14" s="417"/>
      <c r="K14" s="417"/>
      <c r="L14" s="417"/>
      <c r="M14" s="417"/>
      <c r="N14" s="417"/>
    </row>
    <row r="15" spans="1:14" s="2" customFormat="1" ht="15" customHeight="1" x14ac:dyDescent="0.2">
      <c r="A15" s="439"/>
      <c r="B15" s="439"/>
      <c r="C15" s="439"/>
      <c r="D15" s="439"/>
      <c r="E15" s="439"/>
      <c r="F15" s="439"/>
      <c r="G15" s="439"/>
      <c r="H15" s="439"/>
      <c r="I15" s="439"/>
      <c r="J15" s="439"/>
      <c r="K15" s="439"/>
      <c r="L15" s="439"/>
      <c r="M15" s="439"/>
      <c r="N15" s="439"/>
    </row>
    <row r="16" spans="1:14" s="2" customFormat="1" ht="15" customHeight="1" x14ac:dyDescent="0.2">
      <c r="A16" s="440" t="s">
        <v>107</v>
      </c>
      <c r="B16" s="440"/>
      <c r="C16" s="440"/>
      <c r="D16" s="440"/>
      <c r="E16" s="440"/>
      <c r="F16" s="440"/>
      <c r="G16" s="440"/>
      <c r="H16" s="440"/>
      <c r="I16" s="440"/>
      <c r="J16" s="440"/>
      <c r="K16" s="440"/>
      <c r="L16" s="440"/>
      <c r="M16" s="440"/>
      <c r="N16" s="440"/>
    </row>
    <row r="17" spans="1:107" s="33" customFormat="1" ht="21" customHeight="1" x14ac:dyDescent="0.25">
      <c r="A17" s="441"/>
      <c r="B17" s="441"/>
      <c r="C17" s="441"/>
      <c r="D17" s="441"/>
      <c r="E17" s="441"/>
      <c r="F17" s="441"/>
      <c r="G17" s="441"/>
      <c r="H17" s="441"/>
      <c r="I17" s="441"/>
      <c r="J17" s="441"/>
      <c r="K17" s="441"/>
      <c r="L17" s="441"/>
      <c r="M17" s="441"/>
      <c r="N17" s="441"/>
    </row>
    <row r="18" spans="1:107" ht="46.5" customHeight="1" x14ac:dyDescent="0.25">
      <c r="A18" s="434" t="s">
        <v>4</v>
      </c>
      <c r="B18" s="424" t="s">
        <v>122</v>
      </c>
      <c r="C18" s="427" t="s">
        <v>71</v>
      </c>
      <c r="D18" s="428"/>
      <c r="E18" s="431" t="s">
        <v>56</v>
      </c>
      <c r="F18" s="427" t="s">
        <v>120</v>
      </c>
      <c r="G18" s="428"/>
      <c r="H18" s="427" t="s">
        <v>80</v>
      </c>
      <c r="I18" s="428"/>
      <c r="J18" s="431" t="s">
        <v>55</v>
      </c>
      <c r="K18" s="427" t="s">
        <v>54</v>
      </c>
      <c r="L18" s="428"/>
      <c r="M18" s="427" t="s">
        <v>119</v>
      </c>
      <c r="N18" s="428"/>
    </row>
    <row r="19" spans="1:107" ht="204.75" customHeight="1" x14ac:dyDescent="0.25">
      <c r="A19" s="435"/>
      <c r="B19" s="437"/>
      <c r="C19" s="429"/>
      <c r="D19" s="430"/>
      <c r="E19" s="432"/>
      <c r="F19" s="429"/>
      <c r="G19" s="430"/>
      <c r="H19" s="429"/>
      <c r="I19" s="430"/>
      <c r="J19" s="433"/>
      <c r="K19" s="429"/>
      <c r="L19" s="430"/>
      <c r="M19" s="429"/>
      <c r="N19" s="430"/>
    </row>
    <row r="20" spans="1:107" ht="51.75" customHeight="1" x14ac:dyDescent="0.25">
      <c r="A20" s="436"/>
      <c r="B20" s="425"/>
      <c r="C20" s="65" t="s">
        <v>52</v>
      </c>
      <c r="D20" s="65" t="s">
        <v>53</v>
      </c>
      <c r="E20" s="433"/>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422">
        <v>1</v>
      </c>
      <c r="B22" s="424"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423"/>
      <c r="B23" s="425"/>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426" t="s">
        <v>132</v>
      </c>
      <c r="D27" s="426"/>
      <c r="E27" s="426"/>
      <c r="F27" s="426"/>
      <c r="G27" s="426"/>
      <c r="H27" s="426"/>
      <c r="I27" s="426"/>
      <c r="J27" s="426"/>
      <c r="K27" s="426"/>
      <c r="L27" s="426"/>
      <c r="M27" s="426"/>
      <c r="N27" s="426"/>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409" t="s">
        <v>215</v>
      </c>
      <c r="B2" s="409"/>
      <c r="C2" s="409"/>
      <c r="D2" s="409"/>
      <c r="E2" s="409"/>
      <c r="F2" s="409"/>
      <c r="G2" s="409"/>
      <c r="H2" s="409"/>
      <c r="I2" s="409"/>
      <c r="J2" s="409"/>
      <c r="K2" s="409"/>
      <c r="L2" s="409"/>
      <c r="M2" s="409"/>
      <c r="N2" s="409"/>
      <c r="O2" s="409"/>
      <c r="P2" s="409"/>
      <c r="Q2" s="409"/>
    </row>
    <row r="3" spans="1:17" s="6" customFormat="1" x14ac:dyDescent="0.2">
      <c r="A3" s="67"/>
      <c r="B3" s="69"/>
      <c r="C3" s="67"/>
      <c r="D3" s="225"/>
      <c r="E3" s="67"/>
      <c r="F3" s="67"/>
      <c r="G3" s="67"/>
      <c r="H3" s="67"/>
      <c r="I3" s="67"/>
      <c r="J3" s="67"/>
      <c r="K3" s="67"/>
      <c r="L3" s="67"/>
      <c r="M3" s="227"/>
      <c r="N3" s="67"/>
      <c r="O3" s="67"/>
    </row>
    <row r="4" spans="1:17" s="6" customFormat="1" ht="18.75" x14ac:dyDescent="0.2">
      <c r="A4" s="438" t="s">
        <v>7</v>
      </c>
      <c r="B4" s="438"/>
      <c r="C4" s="438"/>
      <c r="D4" s="438"/>
      <c r="E4" s="438"/>
      <c r="F4" s="438"/>
      <c r="G4" s="438"/>
      <c r="H4" s="438"/>
      <c r="I4" s="438"/>
      <c r="J4" s="438"/>
      <c r="K4" s="438"/>
      <c r="L4" s="438"/>
      <c r="M4" s="438"/>
      <c r="N4" s="438"/>
      <c r="O4" s="438"/>
      <c r="P4" s="438"/>
      <c r="Q4" s="438"/>
    </row>
    <row r="5" spans="1:17" s="6" customFormat="1" ht="18.75" x14ac:dyDescent="0.2">
      <c r="D5" s="233"/>
      <c r="F5" s="8"/>
      <c r="G5" s="8"/>
      <c r="H5" s="8"/>
      <c r="I5" s="8"/>
      <c r="J5" s="8"/>
      <c r="K5" s="8"/>
      <c r="L5" s="8"/>
      <c r="M5" s="229"/>
      <c r="N5" s="8"/>
      <c r="O5" s="8"/>
      <c r="P5" s="7"/>
      <c r="Q5" s="7"/>
    </row>
    <row r="6" spans="1:17" s="6" customFormat="1" ht="18.75" customHeight="1" x14ac:dyDescent="0.2">
      <c r="A6" s="440" t="str">
        <f>'3.3. цели,задачи'!A6:D6</f>
        <v>О_0000007018</v>
      </c>
      <c r="B6" s="440"/>
      <c r="C6" s="440"/>
      <c r="D6" s="440"/>
      <c r="E6" s="440"/>
      <c r="F6" s="440"/>
      <c r="G6" s="440"/>
      <c r="H6" s="440"/>
      <c r="I6" s="440"/>
      <c r="J6" s="440"/>
      <c r="K6" s="440"/>
      <c r="L6" s="440"/>
      <c r="M6" s="440"/>
      <c r="N6" s="440"/>
      <c r="O6" s="440"/>
      <c r="P6" s="440"/>
      <c r="Q6" s="440"/>
    </row>
    <row r="7" spans="1:17" s="6" customFormat="1" ht="18.75" customHeight="1" x14ac:dyDescent="0.2">
      <c r="A7" s="417" t="s">
        <v>6</v>
      </c>
      <c r="B7" s="417"/>
      <c r="C7" s="417"/>
      <c r="D7" s="417"/>
      <c r="E7" s="417"/>
      <c r="F7" s="417"/>
      <c r="G7" s="417"/>
      <c r="H7" s="417"/>
      <c r="I7" s="417"/>
      <c r="J7" s="417"/>
      <c r="K7" s="417"/>
      <c r="L7" s="417"/>
      <c r="M7" s="417"/>
      <c r="N7" s="417"/>
      <c r="O7" s="417"/>
      <c r="P7" s="417"/>
      <c r="Q7" s="417"/>
    </row>
    <row r="8" spans="1:17" s="2" customFormat="1" ht="19.5" customHeight="1" x14ac:dyDescent="0.2">
      <c r="A8" s="440" t="str">
        <f>'3.3. цели,задачи'!A9:D9</f>
        <v>Приобретение легкового автомобиля</v>
      </c>
      <c r="B8" s="440"/>
      <c r="C8" s="440"/>
      <c r="D8" s="440"/>
      <c r="E8" s="440"/>
      <c r="F8" s="440"/>
      <c r="G8" s="440"/>
      <c r="H8" s="440"/>
      <c r="I8" s="440"/>
      <c r="J8" s="440"/>
      <c r="K8" s="440"/>
      <c r="L8" s="440"/>
      <c r="M8" s="440"/>
      <c r="N8" s="440"/>
      <c r="O8" s="440"/>
      <c r="P8" s="440"/>
      <c r="Q8" s="440"/>
    </row>
    <row r="9" spans="1:17" s="2" customFormat="1" ht="15" customHeight="1" x14ac:dyDescent="0.2">
      <c r="A9" s="417" t="s">
        <v>5</v>
      </c>
      <c r="B9" s="417"/>
      <c r="C9" s="417"/>
      <c r="D9" s="417"/>
      <c r="E9" s="417"/>
      <c r="F9" s="417"/>
      <c r="G9" s="417"/>
      <c r="H9" s="417"/>
      <c r="I9" s="417"/>
      <c r="J9" s="417"/>
      <c r="K9" s="417"/>
      <c r="L9" s="417"/>
      <c r="M9" s="417"/>
      <c r="N9" s="417"/>
      <c r="O9" s="417"/>
      <c r="P9" s="417"/>
      <c r="Q9" s="417"/>
    </row>
    <row r="10" spans="1:17" ht="25.5" customHeight="1" x14ac:dyDescent="0.25">
      <c r="A10" s="440" t="s">
        <v>108</v>
      </c>
      <c r="B10" s="440"/>
      <c r="C10" s="440"/>
      <c r="D10" s="440"/>
      <c r="E10" s="440"/>
      <c r="F10" s="440"/>
      <c r="G10" s="440"/>
      <c r="H10" s="440"/>
      <c r="I10" s="440"/>
      <c r="J10" s="440"/>
      <c r="K10" s="440"/>
      <c r="L10" s="440"/>
      <c r="M10" s="440"/>
      <c r="N10" s="440"/>
      <c r="O10" s="440"/>
      <c r="P10" s="440"/>
      <c r="Q10" s="440"/>
    </row>
    <row r="11" spans="1:17" s="33" customFormat="1" ht="21" customHeight="1" x14ac:dyDescent="0.25"/>
    <row r="12" spans="1:17" ht="15.75" customHeight="1" x14ac:dyDescent="0.25">
      <c r="A12" s="424" t="s">
        <v>4</v>
      </c>
      <c r="B12" s="424" t="s">
        <v>122</v>
      </c>
      <c r="C12" s="443" t="s">
        <v>71</v>
      </c>
      <c r="D12" s="444"/>
      <c r="E12" s="443" t="s">
        <v>113</v>
      </c>
      <c r="F12" s="444"/>
      <c r="G12" s="172" t="s">
        <v>35</v>
      </c>
      <c r="H12" s="340" t="s">
        <v>35</v>
      </c>
      <c r="I12" s="340"/>
      <c r="J12" s="424" t="s">
        <v>477</v>
      </c>
      <c r="K12" s="443" t="s">
        <v>114</v>
      </c>
      <c r="L12" s="444"/>
      <c r="M12" s="424" t="s">
        <v>120</v>
      </c>
      <c r="N12" s="443" t="s">
        <v>475</v>
      </c>
      <c r="O12" s="444"/>
      <c r="P12" s="443" t="s">
        <v>58</v>
      </c>
      <c r="Q12" s="444"/>
    </row>
    <row r="13" spans="1:17" ht="52.5" customHeight="1" x14ac:dyDescent="0.25">
      <c r="A13" s="437"/>
      <c r="B13" s="437"/>
      <c r="C13" s="445"/>
      <c r="D13" s="446"/>
      <c r="E13" s="445"/>
      <c r="F13" s="446"/>
      <c r="G13" s="172" t="s">
        <v>57</v>
      </c>
      <c r="H13" s="57" t="s">
        <v>57</v>
      </c>
      <c r="I13" s="57"/>
      <c r="J13" s="425"/>
      <c r="K13" s="445"/>
      <c r="L13" s="446"/>
      <c r="M13" s="425"/>
      <c r="N13" s="445"/>
      <c r="O13" s="446"/>
      <c r="P13" s="445"/>
      <c r="Q13" s="446"/>
    </row>
    <row r="14" spans="1:17" ht="60" hidden="1" customHeight="1" x14ac:dyDescent="0.25">
      <c r="A14" s="425"/>
      <c r="B14" s="425"/>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I21" sqref="I21"/>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409" t="s">
        <v>214</v>
      </c>
      <c r="B2" s="409"/>
      <c r="C2" s="409"/>
      <c r="D2" s="409"/>
      <c r="E2" s="66"/>
      <c r="F2" s="66"/>
      <c r="G2" s="66"/>
      <c r="H2" s="66"/>
      <c r="I2" s="66"/>
      <c r="J2" s="66"/>
      <c r="K2" s="66"/>
    </row>
    <row r="3" spans="1:23" x14ac:dyDescent="0.25">
      <c r="A3" s="249"/>
      <c r="B3" s="301"/>
      <c r="G3" s="309"/>
      <c r="H3" s="309"/>
      <c r="I3" s="54"/>
    </row>
    <row r="4" spans="1:23" x14ac:dyDescent="0.25">
      <c r="A4" s="410" t="s">
        <v>7</v>
      </c>
      <c r="B4" s="410"/>
      <c r="C4" s="410"/>
      <c r="D4" s="41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420" t="str">
        <f>'1.общие данные'!A6:D6</f>
        <v>О_0000007018</v>
      </c>
      <c r="B6" s="420"/>
      <c r="C6" s="420"/>
      <c r="D6" s="420"/>
      <c r="E6" s="305"/>
      <c r="F6" s="305"/>
      <c r="G6" s="305"/>
      <c r="H6" s="305"/>
      <c r="I6" s="305"/>
      <c r="J6" s="303"/>
      <c r="K6" s="303"/>
      <c r="L6" s="303"/>
      <c r="M6" s="303"/>
      <c r="N6" s="303"/>
      <c r="O6" s="303"/>
      <c r="P6" s="303"/>
      <c r="Q6" s="303"/>
      <c r="R6" s="303"/>
      <c r="S6" s="303"/>
      <c r="T6" s="303"/>
      <c r="U6" s="303"/>
      <c r="V6" s="303"/>
      <c r="W6" s="303"/>
    </row>
    <row r="7" spans="1:23" x14ac:dyDescent="0.25">
      <c r="A7" s="447" t="s">
        <v>6</v>
      </c>
      <c r="B7" s="447"/>
      <c r="C7" s="447"/>
      <c r="D7" s="44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420" t="str">
        <f>'1.общие данные'!A9:D9</f>
        <v>Приобретение легкового автомобиля</v>
      </c>
      <c r="B9" s="420"/>
      <c r="C9" s="420"/>
      <c r="D9" s="420"/>
      <c r="E9" s="305"/>
      <c r="F9" s="305"/>
      <c r="G9" s="305"/>
      <c r="H9" s="305"/>
      <c r="I9" s="305"/>
      <c r="J9" s="305"/>
      <c r="K9" s="305"/>
      <c r="L9" s="305"/>
      <c r="M9" s="305"/>
      <c r="N9" s="305"/>
      <c r="O9" s="305"/>
      <c r="P9" s="305"/>
      <c r="Q9" s="305"/>
      <c r="R9" s="305"/>
      <c r="S9" s="305"/>
      <c r="T9" s="305"/>
      <c r="U9" s="305"/>
      <c r="V9" s="305"/>
      <c r="W9" s="305"/>
    </row>
    <row r="10" spans="1:23" ht="15" customHeight="1" x14ac:dyDescent="0.25">
      <c r="A10" s="447" t="s">
        <v>5</v>
      </c>
      <c r="B10" s="447"/>
      <c r="C10" s="447"/>
      <c r="D10" s="44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418" t="s">
        <v>313</v>
      </c>
      <c r="B12" s="418"/>
      <c r="C12" s="420"/>
      <c r="D12" s="42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490</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491</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492</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3" t="s">
        <v>572</v>
      </c>
      <c r="E20" s="19"/>
      <c r="F20" s="259" t="e">
        <f>'6.2. Паспорт фин осв ввод'!D24/'6.2. Паспорт фин осв ввод'!D29*1000</f>
        <v>#DIV/0!</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481</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2028</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409" t="s">
        <v>214</v>
      </c>
      <c r="B2" s="409"/>
      <c r="C2" s="409"/>
      <c r="D2" s="409"/>
      <c r="E2" s="409"/>
      <c r="F2" s="409"/>
      <c r="G2" s="409"/>
      <c r="H2" s="409"/>
      <c r="I2" s="409"/>
      <c r="J2" s="409"/>
      <c r="K2" s="409"/>
      <c r="L2" s="409"/>
      <c r="M2" s="409"/>
      <c r="N2" s="409"/>
      <c r="O2" s="409"/>
      <c r="P2" s="409"/>
      <c r="Q2" s="409"/>
      <c r="R2" s="409"/>
      <c r="S2" s="409"/>
      <c r="T2" s="409"/>
      <c r="U2" s="409"/>
      <c r="V2" s="409"/>
      <c r="W2" s="409"/>
      <c r="X2" s="409"/>
    </row>
    <row r="4" spans="1:26" x14ac:dyDescent="0.25">
      <c r="A4" s="410" t="s">
        <v>135</v>
      </c>
      <c r="B4" s="410"/>
      <c r="C4" s="410"/>
      <c r="D4" s="410"/>
      <c r="E4" s="410"/>
      <c r="F4" s="410"/>
      <c r="G4" s="410"/>
      <c r="H4" s="410"/>
      <c r="I4" s="410"/>
      <c r="J4" s="410"/>
      <c r="K4" s="410"/>
      <c r="L4" s="410"/>
      <c r="M4" s="410"/>
      <c r="N4" s="410"/>
      <c r="O4" s="410"/>
      <c r="P4" s="410"/>
      <c r="Q4" s="410"/>
      <c r="R4" s="410"/>
      <c r="S4" s="410"/>
      <c r="T4" s="410"/>
      <c r="U4" s="410"/>
      <c r="V4" s="410"/>
      <c r="W4" s="410"/>
      <c r="X4" s="410"/>
      <c r="Y4" s="303"/>
      <c r="Z4" s="303"/>
    </row>
    <row r="5" spans="1:26" x14ac:dyDescent="0.25">
      <c r="B5" s="410"/>
      <c r="C5" s="410"/>
      <c r="D5" s="410"/>
      <c r="E5" s="410"/>
      <c r="F5" s="410"/>
      <c r="G5" s="410"/>
      <c r="H5" s="410"/>
      <c r="I5" s="410"/>
      <c r="J5" s="410"/>
      <c r="K5" s="410"/>
      <c r="L5" s="410"/>
      <c r="M5" s="410"/>
      <c r="N5" s="410"/>
      <c r="O5" s="410"/>
      <c r="P5" s="410"/>
      <c r="Q5" s="410"/>
      <c r="R5" s="410"/>
      <c r="S5" s="410"/>
      <c r="T5" s="410"/>
      <c r="U5" s="410"/>
      <c r="V5" s="410"/>
      <c r="W5" s="410"/>
      <c r="X5" s="410"/>
      <c r="Y5" s="303"/>
      <c r="Z5" s="303"/>
    </row>
    <row r="6" spans="1:26" x14ac:dyDescent="0.25">
      <c r="A6" s="420" t="str">
        <f>'3.3. цели,задачи'!A6:D6</f>
        <v>О_0000007018</v>
      </c>
      <c r="B6" s="420"/>
      <c r="C6" s="420"/>
      <c r="D6" s="420"/>
      <c r="E6" s="420"/>
      <c r="F6" s="420"/>
      <c r="G6" s="420"/>
      <c r="H6" s="420"/>
      <c r="I6" s="420"/>
      <c r="J6" s="420"/>
      <c r="K6" s="420"/>
      <c r="L6" s="420"/>
      <c r="M6" s="420"/>
      <c r="N6" s="420"/>
      <c r="O6" s="420"/>
      <c r="P6" s="420"/>
      <c r="Q6" s="420"/>
      <c r="R6" s="420"/>
      <c r="S6" s="420"/>
      <c r="T6" s="420"/>
      <c r="U6" s="420"/>
      <c r="V6" s="420"/>
      <c r="W6" s="420"/>
      <c r="X6" s="420"/>
      <c r="Y6" s="305"/>
      <c r="Z6" s="305"/>
    </row>
    <row r="7" spans="1:26"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63"/>
      <c r="Z7" s="63"/>
    </row>
    <row r="8" spans="1:26" x14ac:dyDescent="0.25">
      <c r="B8" s="421"/>
      <c r="C8" s="421"/>
      <c r="D8" s="421"/>
      <c r="E8" s="421"/>
      <c r="F8" s="421"/>
      <c r="G8" s="421"/>
      <c r="H8" s="421"/>
      <c r="I8" s="421"/>
      <c r="J8" s="421"/>
      <c r="K8" s="421"/>
      <c r="L8" s="421"/>
      <c r="M8" s="421"/>
      <c r="N8" s="421"/>
      <c r="O8" s="421"/>
      <c r="P8" s="421"/>
      <c r="Q8" s="421"/>
      <c r="R8" s="421"/>
      <c r="S8" s="421"/>
      <c r="T8" s="421"/>
      <c r="U8" s="421"/>
      <c r="V8" s="421"/>
      <c r="W8" s="421"/>
      <c r="X8" s="421"/>
      <c r="Y8" s="315"/>
      <c r="Z8" s="315"/>
    </row>
    <row r="9" spans="1:26" x14ac:dyDescent="0.25">
      <c r="A9" s="420" t="str">
        <f>'3.3. цели,задачи'!A9:D9</f>
        <v>Приобретение легкового автомобиля</v>
      </c>
      <c r="B9" s="420"/>
      <c r="C9" s="420"/>
      <c r="D9" s="420"/>
      <c r="E9" s="420"/>
      <c r="F9" s="420"/>
      <c r="G9" s="420"/>
      <c r="H9" s="420"/>
      <c r="I9" s="420"/>
      <c r="J9" s="420"/>
      <c r="K9" s="420"/>
      <c r="L9" s="420"/>
      <c r="M9" s="420"/>
      <c r="N9" s="420"/>
      <c r="O9" s="420"/>
      <c r="P9" s="420"/>
      <c r="Q9" s="420"/>
      <c r="R9" s="420"/>
      <c r="S9" s="420"/>
      <c r="T9" s="420"/>
      <c r="U9" s="420"/>
      <c r="V9" s="420"/>
      <c r="W9" s="420"/>
      <c r="X9" s="420"/>
      <c r="Y9" s="305"/>
      <c r="Z9" s="305"/>
    </row>
    <row r="10" spans="1:26" x14ac:dyDescent="0.25">
      <c r="A10" s="447" t="s">
        <v>5</v>
      </c>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63"/>
      <c r="Z10" s="63"/>
    </row>
    <row r="11" spans="1:26"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316"/>
      <c r="Z11" s="316"/>
    </row>
    <row r="12" spans="1:26" x14ac:dyDescent="0.25">
      <c r="B12" s="449" t="s">
        <v>321</v>
      </c>
      <c r="C12" s="449"/>
      <c r="D12" s="449"/>
      <c r="E12" s="449"/>
      <c r="F12" s="449"/>
      <c r="G12" s="449"/>
      <c r="H12" s="449"/>
      <c r="I12" s="449"/>
      <c r="J12" s="449"/>
      <c r="K12" s="449"/>
      <c r="L12" s="449"/>
      <c r="M12" s="449"/>
      <c r="N12" s="449"/>
      <c r="O12" s="449"/>
      <c r="P12" s="449"/>
      <c r="Q12" s="449"/>
      <c r="R12" s="449"/>
      <c r="S12" s="449"/>
      <c r="T12" s="449"/>
      <c r="U12" s="449"/>
      <c r="V12" s="449"/>
      <c r="W12" s="449"/>
      <c r="X12" s="449"/>
      <c r="Y12" s="317"/>
      <c r="Z12" s="317"/>
    </row>
    <row r="13" spans="1:26" ht="32.25" customHeight="1" x14ac:dyDescent="0.25">
      <c r="A13" s="318"/>
      <c r="B13" s="451" t="s">
        <v>91</v>
      </c>
      <c r="C13" s="452"/>
      <c r="D13" s="452"/>
      <c r="E13" s="452"/>
      <c r="F13" s="452"/>
      <c r="G13" s="452"/>
      <c r="H13" s="452"/>
      <c r="I13" s="452"/>
      <c r="J13" s="452"/>
      <c r="K13" s="452"/>
      <c r="L13" s="453"/>
      <c r="M13" s="450" t="s">
        <v>92</v>
      </c>
      <c r="N13" s="450"/>
      <c r="O13" s="450"/>
      <c r="P13" s="450"/>
      <c r="Q13" s="450"/>
      <c r="R13" s="450"/>
      <c r="S13" s="450"/>
      <c r="T13" s="450"/>
      <c r="U13" s="450"/>
      <c r="V13" s="450"/>
      <c r="W13" s="450"/>
      <c r="X13" s="45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448" t="s">
        <v>134</v>
      </c>
      <c r="B18" s="448"/>
      <c r="C18" s="448"/>
      <c r="D18" s="448"/>
      <c r="E18" s="448"/>
      <c r="F18" s="448"/>
      <c r="G18" s="448"/>
      <c r="H18" s="448"/>
    </row>
    <row r="19" spans="1:8" x14ac:dyDescent="0.25">
      <c r="A19" s="331"/>
      <c r="B19" s="331"/>
      <c r="C19" s="331"/>
      <c r="D19" s="331"/>
    </row>
    <row r="20" spans="1:8" x14ac:dyDescent="0.25">
      <c r="B20" s="332"/>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409" t="s">
        <v>214</v>
      </c>
      <c r="B2" s="409"/>
      <c r="C2" s="409"/>
      <c r="D2" s="409"/>
      <c r="E2" s="409"/>
      <c r="F2" s="409"/>
      <c r="G2" s="409"/>
      <c r="H2" s="409"/>
      <c r="I2" s="409"/>
      <c r="J2" s="409"/>
      <c r="K2" s="409"/>
      <c r="L2" s="409"/>
      <c r="M2" s="409"/>
      <c r="N2" s="409"/>
      <c r="O2" s="409"/>
      <c r="P2" s="68"/>
      <c r="Q2" s="68"/>
      <c r="R2" s="68"/>
      <c r="S2" s="68"/>
      <c r="T2" s="68"/>
      <c r="U2" s="68"/>
      <c r="V2" s="68"/>
      <c r="W2" s="68"/>
      <c r="X2" s="68"/>
      <c r="Y2" s="68"/>
      <c r="Z2" s="68"/>
      <c r="AA2" s="68"/>
      <c r="AB2" s="68"/>
    </row>
    <row r="3" spans="1:28" x14ac:dyDescent="0.25">
      <c r="A3" s="301"/>
      <c r="B3" s="301"/>
      <c r="L3" s="54"/>
    </row>
    <row r="4" spans="1:28" x14ac:dyDescent="0.25">
      <c r="A4" s="410" t="s">
        <v>135</v>
      </c>
      <c r="B4" s="410"/>
      <c r="C4" s="410"/>
      <c r="D4" s="410"/>
      <c r="E4" s="410"/>
      <c r="F4" s="410"/>
      <c r="G4" s="410"/>
      <c r="H4" s="410"/>
      <c r="I4" s="410"/>
      <c r="J4" s="410"/>
      <c r="K4" s="410"/>
      <c r="L4" s="410"/>
      <c r="M4" s="410"/>
      <c r="N4" s="410"/>
      <c r="O4" s="410"/>
      <c r="P4" s="303"/>
      <c r="Q4" s="303"/>
      <c r="R4" s="303"/>
      <c r="S4" s="303"/>
      <c r="T4" s="303"/>
      <c r="U4" s="303"/>
      <c r="V4" s="303"/>
      <c r="W4" s="303"/>
      <c r="X4" s="303"/>
      <c r="Y4" s="303"/>
      <c r="Z4" s="303"/>
    </row>
    <row r="5" spans="1:28" x14ac:dyDescent="0.25">
      <c r="A5" s="410"/>
      <c r="B5" s="410"/>
      <c r="C5" s="410"/>
      <c r="D5" s="410"/>
      <c r="E5" s="410"/>
      <c r="F5" s="410"/>
      <c r="G5" s="410"/>
      <c r="H5" s="410"/>
      <c r="I5" s="410"/>
      <c r="J5" s="410"/>
      <c r="K5" s="410"/>
      <c r="L5" s="410"/>
      <c r="M5" s="410"/>
      <c r="N5" s="410"/>
      <c r="O5" s="410"/>
      <c r="P5" s="303"/>
      <c r="Q5" s="303"/>
      <c r="R5" s="303"/>
      <c r="S5" s="303"/>
      <c r="T5" s="303"/>
      <c r="U5" s="303"/>
      <c r="V5" s="303"/>
      <c r="W5" s="303"/>
      <c r="X5" s="303"/>
      <c r="Y5" s="303"/>
      <c r="Z5" s="303"/>
    </row>
    <row r="6" spans="1:28" x14ac:dyDescent="0.25">
      <c r="A6" s="420" t="str">
        <f>'3.3. цели,задачи'!A6:D6</f>
        <v>О_0000007018</v>
      </c>
      <c r="B6" s="420"/>
      <c r="C6" s="420"/>
      <c r="D6" s="420"/>
      <c r="E6" s="420"/>
      <c r="F6" s="420"/>
      <c r="G6" s="420"/>
      <c r="H6" s="420"/>
      <c r="I6" s="420"/>
      <c r="J6" s="420"/>
      <c r="K6" s="420"/>
      <c r="L6" s="420"/>
      <c r="M6" s="420"/>
      <c r="N6" s="420"/>
      <c r="O6" s="420"/>
      <c r="P6" s="303"/>
      <c r="Q6" s="303"/>
      <c r="R6" s="303"/>
      <c r="S6" s="303"/>
      <c r="T6" s="303"/>
      <c r="U6" s="303"/>
      <c r="V6" s="303"/>
      <c r="W6" s="303"/>
      <c r="X6" s="303"/>
      <c r="Y6" s="303"/>
      <c r="Z6" s="303"/>
    </row>
    <row r="7" spans="1:28" x14ac:dyDescent="0.25">
      <c r="A7" s="447" t="s">
        <v>6</v>
      </c>
      <c r="B7" s="447"/>
      <c r="C7" s="447"/>
      <c r="D7" s="447"/>
      <c r="E7" s="447"/>
      <c r="F7" s="447"/>
      <c r="G7" s="447"/>
      <c r="H7" s="447"/>
      <c r="I7" s="447"/>
      <c r="J7" s="447"/>
      <c r="K7" s="447"/>
      <c r="L7" s="447"/>
      <c r="M7" s="447"/>
      <c r="N7" s="447"/>
      <c r="O7" s="447"/>
      <c r="P7" s="303"/>
      <c r="Q7" s="303"/>
      <c r="R7" s="303"/>
      <c r="S7" s="303"/>
      <c r="T7" s="303"/>
      <c r="U7" s="303"/>
      <c r="V7" s="303"/>
      <c r="W7" s="303"/>
      <c r="X7" s="303"/>
      <c r="Y7" s="303"/>
      <c r="Z7" s="303"/>
    </row>
    <row r="8" spans="1:28" s="302" customFormat="1" ht="15.75" customHeight="1" x14ac:dyDescent="0.25">
      <c r="A8" s="421"/>
      <c r="B8" s="421"/>
      <c r="C8" s="421"/>
      <c r="D8" s="421"/>
      <c r="E8" s="421"/>
      <c r="F8" s="421"/>
      <c r="G8" s="421"/>
      <c r="H8" s="421"/>
      <c r="I8" s="421"/>
      <c r="J8" s="421"/>
      <c r="K8" s="421"/>
      <c r="L8" s="421"/>
      <c r="M8" s="421"/>
      <c r="N8" s="421"/>
      <c r="O8" s="421"/>
      <c r="P8" s="304"/>
      <c r="Q8" s="304"/>
      <c r="R8" s="304"/>
      <c r="S8" s="304"/>
      <c r="T8" s="304"/>
      <c r="U8" s="304"/>
      <c r="V8" s="304"/>
      <c r="W8" s="304"/>
      <c r="X8" s="304"/>
      <c r="Y8" s="304"/>
      <c r="Z8" s="304"/>
    </row>
    <row r="9" spans="1:28" x14ac:dyDescent="0.25">
      <c r="A9" s="420" t="str">
        <f>'3.3. цели,задачи'!A9:D9</f>
        <v>Приобретение легкового автомобиля</v>
      </c>
      <c r="B9" s="420"/>
      <c r="C9" s="420"/>
      <c r="D9" s="420"/>
      <c r="E9" s="420"/>
      <c r="F9" s="420"/>
      <c r="G9" s="420"/>
      <c r="H9" s="420"/>
      <c r="I9" s="420"/>
      <c r="J9" s="420"/>
      <c r="K9" s="420"/>
      <c r="L9" s="420"/>
      <c r="M9" s="420"/>
      <c r="N9" s="420"/>
      <c r="O9" s="420"/>
      <c r="P9" s="305"/>
      <c r="Q9" s="305"/>
      <c r="R9" s="305"/>
      <c r="S9" s="305"/>
      <c r="T9" s="305"/>
      <c r="U9" s="305"/>
      <c r="V9" s="305"/>
      <c r="W9" s="305"/>
      <c r="X9" s="305"/>
      <c r="Y9" s="305"/>
      <c r="Z9" s="305"/>
    </row>
    <row r="10" spans="1:28" ht="15" customHeight="1" x14ac:dyDescent="0.25">
      <c r="A10" s="447" t="s">
        <v>5</v>
      </c>
      <c r="B10" s="447"/>
      <c r="C10" s="447"/>
      <c r="D10" s="447"/>
      <c r="E10" s="447"/>
      <c r="F10" s="447"/>
      <c r="G10" s="447"/>
      <c r="H10" s="447"/>
      <c r="I10" s="447"/>
      <c r="J10" s="447"/>
      <c r="K10" s="447"/>
      <c r="L10" s="447"/>
      <c r="M10" s="447"/>
      <c r="N10" s="447"/>
      <c r="O10" s="447"/>
      <c r="P10" s="63"/>
      <c r="Q10" s="63"/>
      <c r="R10" s="63"/>
      <c r="S10" s="63"/>
      <c r="T10" s="63"/>
      <c r="U10" s="63"/>
      <c r="V10" s="63"/>
      <c r="W10" s="63"/>
      <c r="X10" s="63"/>
      <c r="Y10" s="63"/>
      <c r="Z10" s="63"/>
    </row>
    <row r="11" spans="1:28" ht="15" customHeight="1" x14ac:dyDescent="0.25">
      <c r="A11" s="417"/>
      <c r="B11" s="417"/>
      <c r="C11" s="417"/>
      <c r="D11" s="417"/>
      <c r="E11" s="417"/>
      <c r="F11" s="417"/>
      <c r="G11" s="417"/>
      <c r="H11" s="417"/>
      <c r="I11" s="417"/>
      <c r="J11" s="417"/>
      <c r="K11" s="417"/>
      <c r="L11" s="417"/>
      <c r="M11" s="417"/>
      <c r="N11" s="417"/>
      <c r="O11" s="417"/>
      <c r="P11" s="234"/>
      <c r="Q11" s="234"/>
      <c r="R11" s="234"/>
      <c r="S11" s="234"/>
      <c r="T11" s="234"/>
      <c r="U11" s="234"/>
      <c r="V11" s="234"/>
      <c r="W11" s="234"/>
    </row>
    <row r="12" spans="1:28" ht="91.5" customHeight="1" x14ac:dyDescent="0.25">
      <c r="A12" s="456" t="s">
        <v>109</v>
      </c>
      <c r="B12" s="456"/>
      <c r="C12" s="456"/>
      <c r="D12" s="456"/>
      <c r="E12" s="456"/>
      <c r="F12" s="456"/>
      <c r="G12" s="456"/>
      <c r="H12" s="456"/>
      <c r="I12" s="456"/>
      <c r="J12" s="456"/>
      <c r="K12" s="456"/>
      <c r="L12" s="456"/>
      <c r="M12" s="456"/>
      <c r="N12" s="456"/>
      <c r="O12" s="456"/>
      <c r="P12" s="305"/>
      <c r="Q12" s="305"/>
      <c r="R12" s="305"/>
      <c r="S12" s="305"/>
      <c r="T12" s="305"/>
      <c r="U12" s="305"/>
      <c r="V12" s="305"/>
      <c r="W12" s="305"/>
      <c r="X12" s="305"/>
      <c r="Y12" s="305"/>
      <c r="Z12" s="305"/>
    </row>
    <row r="13" spans="1:28" ht="78" customHeight="1" x14ac:dyDescent="0.25">
      <c r="A13" s="416" t="s">
        <v>4</v>
      </c>
      <c r="B13" s="414" t="s">
        <v>122</v>
      </c>
      <c r="C13" s="416" t="s">
        <v>34</v>
      </c>
      <c r="D13" s="416" t="s">
        <v>23</v>
      </c>
      <c r="E13" s="457" t="s">
        <v>33</v>
      </c>
      <c r="F13" s="458"/>
      <c r="G13" s="458"/>
      <c r="H13" s="458"/>
      <c r="I13" s="459"/>
      <c r="J13" s="416" t="s">
        <v>32</v>
      </c>
      <c r="K13" s="416"/>
      <c r="L13" s="416"/>
      <c r="M13" s="416"/>
      <c r="N13" s="416"/>
      <c r="O13" s="416"/>
      <c r="P13" s="234"/>
      <c r="Q13" s="234"/>
      <c r="R13" s="234"/>
      <c r="S13" s="234"/>
      <c r="T13" s="234"/>
      <c r="U13" s="234"/>
      <c r="V13" s="234"/>
      <c r="W13" s="234"/>
    </row>
    <row r="14" spans="1:28" ht="51" customHeight="1" x14ac:dyDescent="0.25">
      <c r="A14" s="416"/>
      <c r="B14" s="415"/>
      <c r="C14" s="416"/>
      <c r="D14" s="416"/>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55" t="s">
        <v>136</v>
      </c>
      <c r="B18" s="455"/>
      <c r="C18" s="455"/>
      <c r="D18" s="455"/>
      <c r="E18" s="455"/>
      <c r="F18" s="455"/>
      <c r="G18" s="455"/>
      <c r="H18" s="455"/>
      <c r="I18" s="455"/>
      <c r="J18" s="455"/>
      <c r="K18" s="455"/>
      <c r="L18" s="455"/>
      <c r="M18" s="455"/>
      <c r="N18" s="455"/>
      <c r="O18" s="455"/>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2:O2"/>
    <mergeCell ref="E13:I13"/>
    <mergeCell ref="A13:A14"/>
    <mergeCell ref="C13:C14"/>
    <mergeCell ref="D13:D14"/>
    <mergeCell ref="J13:O13"/>
    <mergeCell ref="A4:O4"/>
    <mergeCell ref="A5:O5"/>
    <mergeCell ref="A8:O8"/>
    <mergeCell ref="A9:O9"/>
    <mergeCell ref="A10:O10"/>
    <mergeCell ref="A11:O11"/>
    <mergeCell ref="B13:B14"/>
    <mergeCell ref="A18:O18"/>
    <mergeCell ref="A12:O12"/>
    <mergeCell ref="A6:O6"/>
    <mergeCell ref="A7:O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7"/>
  <sheetViews>
    <sheetView zoomScale="84" zoomScaleNormal="84" workbookViewId="0">
      <pane ySplit="9" topLeftCell="A10" activePane="bottomLeft" state="frozen"/>
      <selection pane="bottomLeft" activeCell="A108" sqref="A108"/>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62" t="s">
        <v>166</v>
      </c>
      <c r="B2" s="462"/>
      <c r="C2" s="462"/>
      <c r="D2" s="462"/>
      <c r="E2" s="462"/>
      <c r="F2" s="462"/>
      <c r="G2" s="462"/>
      <c r="H2" s="462"/>
      <c r="I2" s="462"/>
      <c r="J2" s="462"/>
      <c r="K2" s="462"/>
      <c r="L2" s="462"/>
      <c r="M2" s="462"/>
      <c r="N2" s="462"/>
      <c r="O2" s="462"/>
      <c r="P2" s="334"/>
      <c r="Q2" s="334"/>
      <c r="R2" s="334"/>
      <c r="S2" s="334"/>
      <c r="T2" s="334"/>
      <c r="U2" s="334"/>
    </row>
    <row r="3" spans="1:21" x14ac:dyDescent="0.25">
      <c r="A3" s="84"/>
      <c r="O3" s="83"/>
    </row>
    <row r="4" spans="1:21" ht="19.5" customHeight="1" x14ac:dyDescent="0.25">
      <c r="A4" s="461" t="s">
        <v>214</v>
      </c>
      <c r="B4" s="461"/>
      <c r="C4" s="461"/>
      <c r="D4" s="461"/>
      <c r="E4" s="461"/>
      <c r="F4" s="461"/>
      <c r="G4" s="461"/>
      <c r="H4" s="461"/>
      <c r="I4" s="461"/>
      <c r="J4" s="461"/>
      <c r="K4" s="461"/>
      <c r="L4" s="461"/>
      <c r="M4" s="461"/>
      <c r="N4" s="461"/>
      <c r="O4" s="461"/>
    </row>
    <row r="5" spans="1:21" ht="34.5" customHeight="1" x14ac:dyDescent="0.25">
      <c r="A5" s="464" t="s">
        <v>474</v>
      </c>
      <c r="B5" s="464"/>
      <c r="C5" s="464"/>
      <c r="D5" s="464"/>
      <c r="E5" s="464"/>
      <c r="F5" s="464"/>
      <c r="G5" s="464"/>
      <c r="H5" s="464"/>
      <c r="I5" s="464"/>
      <c r="J5" s="464"/>
      <c r="K5" s="464"/>
      <c r="L5" s="464"/>
      <c r="M5" s="464"/>
      <c r="N5" s="464"/>
      <c r="O5" s="464"/>
    </row>
    <row r="6" spans="1:21" ht="24.75" customHeight="1" x14ac:dyDescent="0.25">
      <c r="A6" s="463" t="str">
        <f>'4. бюджет'!A6:O6</f>
        <v>О_0000007018</v>
      </c>
      <c r="B6" s="463"/>
      <c r="C6" s="463"/>
      <c r="D6" s="463"/>
      <c r="E6" s="463"/>
      <c r="F6" s="463"/>
      <c r="G6" s="463"/>
      <c r="H6" s="463"/>
      <c r="I6" s="463"/>
      <c r="J6" s="463"/>
      <c r="K6" s="463"/>
      <c r="L6" s="463"/>
      <c r="M6" s="463"/>
      <c r="N6" s="463"/>
      <c r="O6" s="463"/>
    </row>
    <row r="7" spans="1:21" ht="15" customHeight="1" x14ac:dyDescent="0.25">
      <c r="A7" s="460" t="str">
        <f>'4. бюджет'!A7:O7</f>
        <v xml:space="preserve">         (идентификатор инвестиционного проекта)</v>
      </c>
      <c r="B7" s="460"/>
      <c r="C7" s="460"/>
      <c r="D7" s="460"/>
      <c r="E7" s="460"/>
      <c r="F7" s="460"/>
      <c r="G7" s="460"/>
      <c r="H7" s="460"/>
      <c r="I7" s="460"/>
      <c r="J7" s="460"/>
      <c r="K7" s="460"/>
      <c r="L7" s="460"/>
      <c r="M7" s="460"/>
      <c r="N7" s="460"/>
      <c r="O7" s="460"/>
    </row>
    <row r="8" spans="1:21" ht="15" customHeight="1" x14ac:dyDescent="0.25">
      <c r="A8" s="463" t="str">
        <f>'4. бюджет'!A9:O9</f>
        <v>Приобретение легкового автомобиля</v>
      </c>
      <c r="B8" s="463"/>
      <c r="C8" s="463"/>
      <c r="D8" s="463"/>
      <c r="E8" s="463"/>
      <c r="F8" s="463"/>
      <c r="G8" s="463"/>
      <c r="H8" s="463"/>
      <c r="I8" s="463"/>
      <c r="J8" s="463"/>
      <c r="K8" s="463"/>
      <c r="L8" s="463"/>
      <c r="M8" s="463"/>
      <c r="N8" s="463"/>
      <c r="O8" s="463"/>
    </row>
    <row r="9" spans="1:21" x14ac:dyDescent="0.25">
      <c r="A9" s="460" t="str">
        <f>'4. бюджет'!A10:O10</f>
        <v xml:space="preserve">         (наименование инвестиционного проекта)</v>
      </c>
      <c r="B9" s="460"/>
      <c r="C9" s="460"/>
      <c r="D9" s="460"/>
      <c r="E9" s="460"/>
      <c r="F9" s="460"/>
      <c r="G9" s="460"/>
      <c r="H9" s="460"/>
      <c r="I9" s="460"/>
      <c r="J9" s="460"/>
      <c r="K9" s="460"/>
      <c r="L9" s="460"/>
      <c r="M9" s="460"/>
      <c r="N9" s="460"/>
      <c r="O9" s="460"/>
    </row>
    <row r="10" spans="1:21" ht="16.5" thickBot="1" x14ac:dyDescent="0.3">
      <c r="A10" s="88" t="s">
        <v>89</v>
      </c>
      <c r="B10" s="88" t="s">
        <v>0</v>
      </c>
      <c r="C10" s="88"/>
      <c r="D10" s="88"/>
      <c r="E10" s="88"/>
      <c r="F10" s="88"/>
      <c r="H10" s="89"/>
      <c r="I10" s="90"/>
      <c r="J10" s="90"/>
      <c r="K10" s="90"/>
      <c r="L10" s="90"/>
    </row>
    <row r="11" spans="1:21" x14ac:dyDescent="0.25">
      <c r="A11" s="91" t="s">
        <v>167</v>
      </c>
      <c r="B11" s="92">
        <v>122531.19666666651</v>
      </c>
      <c r="C11" s="346"/>
      <c r="D11" s="346"/>
      <c r="E11" s="346"/>
      <c r="F11" s="346"/>
      <c r="G11" s="98"/>
      <c r="H11" s="347"/>
      <c r="I11" s="348"/>
      <c r="J11" s="348"/>
      <c r="K11" s="348"/>
      <c r="L11" s="348"/>
      <c r="M11" s="98"/>
      <c r="N11" s="98"/>
    </row>
    <row r="12" spans="1:21" x14ac:dyDescent="0.25">
      <c r="A12" s="93" t="s">
        <v>168</v>
      </c>
      <c r="B12" s="94"/>
      <c r="C12" s="349"/>
      <c r="D12" s="85"/>
      <c r="E12" s="85"/>
      <c r="F12" s="85"/>
      <c r="G12" s="98"/>
      <c r="H12" s="98"/>
      <c r="I12" s="98"/>
      <c r="J12" s="98"/>
      <c r="K12" s="98"/>
      <c r="L12" s="98"/>
      <c r="M12" s="98"/>
      <c r="N12" s="98"/>
    </row>
    <row r="13" spans="1:21" x14ac:dyDescent="0.25">
      <c r="A13" s="350" t="s">
        <v>493</v>
      </c>
      <c r="B13" s="94">
        <v>4655.1049999999996</v>
      </c>
      <c r="C13" s="349">
        <f>'[76]2028'!$H33</f>
        <v>0</v>
      </c>
      <c r="D13" s="85"/>
      <c r="E13" s="85"/>
      <c r="F13" s="85"/>
      <c r="G13" s="98"/>
      <c r="H13" s="98"/>
      <c r="I13" s="98"/>
      <c r="J13" s="98"/>
      <c r="K13" s="98"/>
      <c r="L13" s="98"/>
      <c r="M13" s="98"/>
      <c r="N13" s="98"/>
    </row>
    <row r="14" spans="1:21" x14ac:dyDescent="0.25">
      <c r="A14" s="350" t="s">
        <v>494</v>
      </c>
      <c r="B14" s="94">
        <v>16069.083333333299</v>
      </c>
      <c r="C14" s="349">
        <f>'[76]2028'!$H34</f>
        <v>15</v>
      </c>
      <c r="D14" s="85"/>
      <c r="E14" s="85"/>
      <c r="F14" s="85"/>
      <c r="G14" s="98"/>
      <c r="H14" s="98"/>
      <c r="I14" s="98"/>
      <c r="J14" s="98"/>
      <c r="K14" s="98"/>
      <c r="L14" s="98"/>
      <c r="M14" s="98"/>
      <c r="N14" s="98"/>
    </row>
    <row r="15" spans="1:21" x14ac:dyDescent="0.25">
      <c r="A15" s="350" t="s">
        <v>495</v>
      </c>
      <c r="B15" s="94">
        <v>20113.9575</v>
      </c>
      <c r="C15" s="349">
        <f>'[76]2028'!$H35</f>
        <v>20</v>
      </c>
      <c r="D15" s="85"/>
      <c r="E15" s="85"/>
      <c r="F15" s="85"/>
      <c r="G15" s="98"/>
      <c r="H15" s="98"/>
      <c r="I15" s="98"/>
      <c r="J15" s="98"/>
      <c r="K15" s="98"/>
      <c r="L15" s="98"/>
      <c r="M15" s="98"/>
      <c r="N15" s="98"/>
    </row>
    <row r="16" spans="1:21" x14ac:dyDescent="0.25">
      <c r="A16" s="350" t="s">
        <v>496</v>
      </c>
      <c r="B16" s="94">
        <v>9858.3333300000013</v>
      </c>
      <c r="C16" s="349">
        <f>'[76]2028'!$H36</f>
        <v>0</v>
      </c>
      <c r="D16" s="85"/>
      <c r="E16" s="85"/>
      <c r="F16" s="85"/>
      <c r="G16" s="98"/>
      <c r="H16" s="98"/>
      <c r="I16" s="98"/>
      <c r="J16" s="98"/>
      <c r="K16" s="98"/>
      <c r="L16" s="98"/>
      <c r="M16" s="98"/>
      <c r="N16" s="98"/>
    </row>
    <row r="17" spans="1:21" x14ac:dyDescent="0.25">
      <c r="A17" s="351" t="s">
        <v>497</v>
      </c>
      <c r="B17" s="94">
        <v>11549.0375</v>
      </c>
      <c r="C17" s="349">
        <f>'[76]2028'!$H37</f>
        <v>15</v>
      </c>
      <c r="D17" s="85"/>
      <c r="E17" s="85"/>
      <c r="F17" s="85"/>
      <c r="G17" s="98"/>
      <c r="H17" s="98"/>
      <c r="I17" s="98"/>
      <c r="J17" s="108"/>
      <c r="K17" s="98"/>
      <c r="L17" s="98"/>
      <c r="M17" s="98"/>
      <c r="N17" s="98"/>
    </row>
    <row r="18" spans="1:21" x14ac:dyDescent="0.25">
      <c r="A18" s="351" t="s">
        <v>498</v>
      </c>
      <c r="B18" s="94">
        <v>15779.2483333333</v>
      </c>
      <c r="C18" s="349">
        <f>'[76]2028'!$H38</f>
        <v>15</v>
      </c>
      <c r="D18" s="85"/>
      <c r="E18" s="85"/>
      <c r="F18" s="85"/>
      <c r="G18" s="98"/>
      <c r="H18" s="98"/>
      <c r="I18" s="98"/>
      <c r="J18" s="465"/>
      <c r="K18" s="465"/>
      <c r="L18" s="98"/>
      <c r="M18" s="99"/>
      <c r="N18" s="98"/>
    </row>
    <row r="19" spans="1:21" x14ac:dyDescent="0.25">
      <c r="A19" s="352" t="s">
        <v>499</v>
      </c>
      <c r="B19" s="94">
        <v>2521.7616699999999</v>
      </c>
      <c r="C19" s="349">
        <f>'[76]2028'!$H39</f>
        <v>0</v>
      </c>
      <c r="D19" s="353"/>
      <c r="E19" s="354"/>
      <c r="F19" s="354"/>
      <c r="G19" s="98"/>
      <c r="H19" s="98"/>
      <c r="I19" s="98"/>
      <c r="J19" s="465"/>
      <c r="K19" s="465"/>
      <c r="L19" s="98"/>
      <c r="M19" s="99"/>
      <c r="N19" s="98"/>
    </row>
    <row r="20" spans="1:21" x14ac:dyDescent="0.25">
      <c r="A20" s="351" t="s">
        <v>484</v>
      </c>
      <c r="B20" s="94">
        <v>4720.17</v>
      </c>
      <c r="C20" s="349">
        <f>'[76]2028'!$H40</f>
        <v>7</v>
      </c>
      <c r="D20" s="85"/>
      <c r="E20" s="85"/>
      <c r="F20" s="85"/>
      <c r="G20" s="98"/>
      <c r="H20" s="98"/>
      <c r="I20" s="98"/>
      <c r="J20" s="465"/>
      <c r="K20" s="465"/>
      <c r="L20" s="98"/>
      <c r="M20" s="104"/>
      <c r="N20" s="98"/>
    </row>
    <row r="21" spans="1:21" x14ac:dyDescent="0.25">
      <c r="A21" s="351" t="s">
        <v>500</v>
      </c>
      <c r="B21" s="94">
        <v>15773.333333333299</v>
      </c>
      <c r="C21" s="349">
        <f>'[76]2028'!$H41</f>
        <v>10</v>
      </c>
      <c r="D21" s="85"/>
      <c r="E21" s="85"/>
      <c r="F21" s="85"/>
      <c r="G21" s="98"/>
      <c r="H21" s="98"/>
      <c r="I21" s="98"/>
      <c r="J21" s="465"/>
      <c r="K21" s="465"/>
      <c r="L21" s="98"/>
      <c r="M21" s="106"/>
      <c r="N21" s="98"/>
    </row>
    <row r="22" spans="1:21" x14ac:dyDescent="0.25">
      <c r="A22" s="351" t="s">
        <v>501</v>
      </c>
      <c r="B22" s="94">
        <v>21491.166666666602</v>
      </c>
      <c r="C22" s="349">
        <f>'[76]2028'!$H42</f>
        <v>5</v>
      </c>
      <c r="D22" s="85"/>
      <c r="E22" s="85"/>
      <c r="F22" s="85"/>
      <c r="G22" s="98"/>
      <c r="H22" s="98"/>
      <c r="I22" s="98"/>
      <c r="J22" s="98"/>
      <c r="K22" s="98"/>
      <c r="L22" s="98"/>
      <c r="M22" s="98"/>
      <c r="N22" s="98"/>
    </row>
    <row r="23" spans="1:21" ht="16.5" hidden="1" customHeight="1" thickBot="1" x14ac:dyDescent="0.3">
      <c r="A23" s="102" t="s">
        <v>502</v>
      </c>
      <c r="B23" s="105">
        <v>5</v>
      </c>
      <c r="C23" s="85"/>
      <c r="D23" s="85"/>
      <c r="E23" s="85"/>
      <c r="F23" s="85"/>
      <c r="G23" s="98"/>
      <c r="H23" s="108"/>
      <c r="I23" s="98"/>
      <c r="J23" s="98"/>
      <c r="K23" s="98"/>
      <c r="L23" s="98"/>
      <c r="M23" s="98"/>
      <c r="N23" s="98"/>
      <c r="O23" s="98"/>
      <c r="R23" s="355"/>
    </row>
    <row r="24" spans="1:21" x14ac:dyDescent="0.25">
      <c r="A24" s="102" t="s">
        <v>503</v>
      </c>
      <c r="B24" s="107">
        <v>7</v>
      </c>
      <c r="C24" s="85"/>
      <c r="D24" s="85"/>
      <c r="E24" s="85"/>
      <c r="F24" s="85"/>
      <c r="G24" s="98"/>
      <c r="H24" s="465"/>
      <c r="I24" s="465"/>
      <c r="J24" s="98"/>
      <c r="K24" s="99"/>
      <c r="L24" s="98"/>
      <c r="M24" s="98"/>
      <c r="N24" s="98"/>
      <c r="O24" s="98"/>
    </row>
    <row r="25" spans="1:21" x14ac:dyDescent="0.25">
      <c r="A25" s="102" t="s">
        <v>504</v>
      </c>
      <c r="B25" s="107"/>
      <c r="C25" s="85"/>
      <c r="D25" s="85"/>
      <c r="E25" s="85"/>
      <c r="F25" s="85"/>
      <c r="G25" s="98"/>
      <c r="H25" s="465"/>
      <c r="I25" s="465"/>
      <c r="J25" s="98"/>
      <c r="K25" s="99"/>
      <c r="L25" s="98"/>
      <c r="M25" s="98"/>
      <c r="N25" s="98"/>
      <c r="O25" s="98"/>
    </row>
    <row r="26" spans="1:21" x14ac:dyDescent="0.25">
      <c r="A26" s="102" t="s">
        <v>505</v>
      </c>
      <c r="B26" s="107">
        <v>10</v>
      </c>
      <c r="C26" s="85"/>
      <c r="D26" s="85"/>
      <c r="E26" s="85"/>
      <c r="F26" s="85"/>
      <c r="G26" s="98"/>
      <c r="H26" s="466"/>
      <c r="I26" s="466"/>
      <c r="J26" s="98"/>
      <c r="K26" s="104"/>
      <c r="L26" s="98"/>
      <c r="M26" s="98"/>
      <c r="N26" s="98"/>
      <c r="O26" s="98"/>
    </row>
    <row r="27" spans="1:21" x14ac:dyDescent="0.25">
      <c r="A27" s="136" t="s">
        <v>508</v>
      </c>
      <c r="B27" s="137">
        <v>0</v>
      </c>
      <c r="C27" s="137">
        <v>0</v>
      </c>
      <c r="D27" s="137">
        <v>0</v>
      </c>
      <c r="E27" s="137">
        <v>0</v>
      </c>
      <c r="F27" s="137">
        <v>0</v>
      </c>
      <c r="G27" s="137">
        <v>0</v>
      </c>
      <c r="H27" s="137">
        <v>0</v>
      </c>
      <c r="I27" s="137">
        <v>0</v>
      </c>
      <c r="J27" s="137">
        <v>0</v>
      </c>
      <c r="K27" s="137">
        <v>0</v>
      </c>
      <c r="L27" s="137">
        <v>0</v>
      </c>
      <c r="M27" s="137">
        <v>0</v>
      </c>
      <c r="N27" s="137">
        <v>0</v>
      </c>
      <c r="O27" s="137">
        <v>0</v>
      </c>
      <c r="P27" s="137">
        <v>0</v>
      </c>
      <c r="Q27" s="137">
        <v>0</v>
      </c>
      <c r="R27" s="137">
        <v>0</v>
      </c>
      <c r="S27" s="137">
        <v>0</v>
      </c>
      <c r="T27" s="137">
        <v>0</v>
      </c>
      <c r="U27" s="344">
        <v>0</v>
      </c>
    </row>
    <row r="28" spans="1:21" x14ac:dyDescent="0.25">
      <c r="A28" s="138" t="s">
        <v>560</v>
      </c>
      <c r="B28" s="139">
        <v>0</v>
      </c>
      <c r="C28" s="139">
        <v>0</v>
      </c>
      <c r="D28" s="139">
        <v>0</v>
      </c>
      <c r="E28" s="139">
        <v>0</v>
      </c>
      <c r="F28" s="139">
        <v>0</v>
      </c>
      <c r="G28" s="139">
        <v>0</v>
      </c>
      <c r="H28" s="139">
        <v>0</v>
      </c>
      <c r="I28" s="139">
        <v>0</v>
      </c>
      <c r="J28" s="139">
        <v>0</v>
      </c>
      <c r="K28" s="139">
        <v>0</v>
      </c>
      <c r="L28" s="139">
        <v>0</v>
      </c>
      <c r="M28" s="139">
        <v>0</v>
      </c>
      <c r="N28" s="139">
        <v>0</v>
      </c>
      <c r="O28" s="139">
        <v>0</v>
      </c>
      <c r="P28" s="139">
        <v>0</v>
      </c>
      <c r="Q28" s="139">
        <v>0</v>
      </c>
      <c r="R28" s="139">
        <v>0</v>
      </c>
      <c r="S28" s="139">
        <v>0</v>
      </c>
      <c r="T28" s="139">
        <v>0</v>
      </c>
      <c r="U28" s="140">
        <v>0</v>
      </c>
    </row>
    <row r="29" spans="1:21" x14ac:dyDescent="0.25">
      <c r="A29" s="138" t="s">
        <v>561</v>
      </c>
      <c r="B29" s="139">
        <v>0</v>
      </c>
      <c r="C29" s="139">
        <v>0</v>
      </c>
      <c r="D29" s="139">
        <v>0</v>
      </c>
      <c r="E29" s="139">
        <v>0</v>
      </c>
      <c r="F29" s="139">
        <v>0</v>
      </c>
      <c r="G29" s="139">
        <v>0</v>
      </c>
      <c r="H29" s="139">
        <v>0</v>
      </c>
      <c r="I29" s="139">
        <v>0</v>
      </c>
      <c r="J29" s="139">
        <v>0</v>
      </c>
      <c r="K29" s="139">
        <v>0</v>
      </c>
      <c r="L29" s="139">
        <v>0</v>
      </c>
      <c r="M29" s="139">
        <v>0</v>
      </c>
      <c r="N29" s="139">
        <v>0</v>
      </c>
      <c r="O29" s="139">
        <v>0</v>
      </c>
      <c r="P29" s="139">
        <v>0</v>
      </c>
      <c r="Q29" s="139">
        <v>0</v>
      </c>
      <c r="R29" s="139">
        <v>0</v>
      </c>
      <c r="S29" s="139">
        <v>0</v>
      </c>
      <c r="T29" s="139">
        <v>0</v>
      </c>
      <c r="U29" s="140">
        <v>0</v>
      </c>
    </row>
    <row r="30" spans="1:21" x14ac:dyDescent="0.25">
      <c r="A30" s="138" t="s">
        <v>562</v>
      </c>
      <c r="B30" s="139">
        <v>0</v>
      </c>
      <c r="C30" s="139">
        <v>0</v>
      </c>
      <c r="D30" s="139">
        <v>0</v>
      </c>
      <c r="E30" s="139">
        <v>0</v>
      </c>
      <c r="F30" s="139">
        <v>0</v>
      </c>
      <c r="G30" s="139">
        <v>0</v>
      </c>
      <c r="H30" s="139">
        <v>0</v>
      </c>
      <c r="I30" s="139">
        <v>0</v>
      </c>
      <c r="J30" s="139">
        <v>0</v>
      </c>
      <c r="K30" s="139">
        <v>0</v>
      </c>
      <c r="L30" s="139">
        <v>0</v>
      </c>
      <c r="M30" s="139">
        <v>0</v>
      </c>
      <c r="N30" s="139">
        <v>0</v>
      </c>
      <c r="O30" s="139">
        <v>0</v>
      </c>
      <c r="P30" s="139">
        <v>0</v>
      </c>
      <c r="Q30" s="139">
        <v>0</v>
      </c>
      <c r="R30" s="139">
        <v>0</v>
      </c>
      <c r="S30" s="139">
        <v>0</v>
      </c>
      <c r="T30" s="139">
        <v>0</v>
      </c>
      <c r="U30" s="140">
        <v>0</v>
      </c>
    </row>
    <row r="31" spans="1:21" x14ac:dyDescent="0.25">
      <c r="A31" s="138" t="s">
        <v>563</v>
      </c>
      <c r="B31" s="139">
        <v>0</v>
      </c>
      <c r="C31" s="139">
        <v>0</v>
      </c>
      <c r="D31" s="139">
        <v>0</v>
      </c>
      <c r="E31" s="139">
        <v>0</v>
      </c>
      <c r="F31" s="139">
        <v>0</v>
      </c>
      <c r="G31" s="139">
        <v>0</v>
      </c>
      <c r="H31" s="139">
        <v>0</v>
      </c>
      <c r="I31" s="139">
        <v>0</v>
      </c>
      <c r="J31" s="139">
        <v>0</v>
      </c>
      <c r="K31" s="139">
        <v>0</v>
      </c>
      <c r="L31" s="139">
        <v>0</v>
      </c>
      <c r="M31" s="139">
        <v>0</v>
      </c>
      <c r="N31" s="139">
        <v>0</v>
      </c>
      <c r="O31" s="139">
        <v>0</v>
      </c>
      <c r="P31" s="139">
        <v>0</v>
      </c>
      <c r="Q31" s="139">
        <v>0</v>
      </c>
      <c r="R31" s="139">
        <v>0</v>
      </c>
      <c r="S31" s="139">
        <v>0</v>
      </c>
      <c r="T31" s="139">
        <v>0</v>
      </c>
      <c r="U31" s="140">
        <v>0</v>
      </c>
    </row>
    <row r="32" spans="1:21" x14ac:dyDescent="0.25">
      <c r="A32" s="138" t="s">
        <v>564</v>
      </c>
      <c r="B32" s="139">
        <v>0</v>
      </c>
      <c r="C32" s="139">
        <v>0</v>
      </c>
      <c r="D32" s="139">
        <v>0</v>
      </c>
      <c r="E32" s="139">
        <v>0</v>
      </c>
      <c r="F32" s="139">
        <v>0</v>
      </c>
      <c r="G32" s="139">
        <v>0</v>
      </c>
      <c r="H32" s="139">
        <v>0</v>
      </c>
      <c r="I32" s="139">
        <v>0</v>
      </c>
      <c r="J32" s="139">
        <v>0</v>
      </c>
      <c r="K32" s="139">
        <v>0</v>
      </c>
      <c r="L32" s="139">
        <v>0</v>
      </c>
      <c r="M32" s="139">
        <v>0</v>
      </c>
      <c r="N32" s="139">
        <v>0</v>
      </c>
      <c r="O32" s="139">
        <v>0</v>
      </c>
      <c r="P32" s="139">
        <v>0</v>
      </c>
      <c r="Q32" s="139">
        <v>0</v>
      </c>
      <c r="R32" s="139">
        <v>0</v>
      </c>
      <c r="S32" s="139">
        <v>0</v>
      </c>
      <c r="T32" s="139">
        <v>0</v>
      </c>
      <c r="U32" s="140">
        <v>0</v>
      </c>
    </row>
    <row r="33" spans="1:21" x14ac:dyDescent="0.25">
      <c r="A33" s="138" t="s">
        <v>196</v>
      </c>
      <c r="B33" s="139"/>
      <c r="C33" s="139">
        <v>0</v>
      </c>
      <c r="D33" s="139">
        <v>0</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40">
        <v>0</v>
      </c>
    </row>
    <row r="34" spans="1:21" x14ac:dyDescent="0.25">
      <c r="A34" s="138" t="s">
        <v>197</v>
      </c>
      <c r="B34" s="139"/>
      <c r="C34" s="139">
        <v>0</v>
      </c>
      <c r="D34" s="139">
        <v>0</v>
      </c>
      <c r="E34" s="139">
        <v>0</v>
      </c>
      <c r="F34" s="139">
        <v>0</v>
      </c>
      <c r="G34" s="139">
        <v>0</v>
      </c>
      <c r="H34" s="139">
        <v>0</v>
      </c>
      <c r="I34" s="139">
        <v>0</v>
      </c>
      <c r="J34" s="139">
        <v>0</v>
      </c>
      <c r="K34" s="139">
        <v>0</v>
      </c>
      <c r="L34" s="139">
        <v>0</v>
      </c>
      <c r="M34" s="139">
        <v>0</v>
      </c>
      <c r="N34" s="139">
        <v>0</v>
      </c>
      <c r="O34" s="139">
        <v>0</v>
      </c>
      <c r="P34" s="139">
        <v>0</v>
      </c>
      <c r="Q34" s="139">
        <v>0</v>
      </c>
      <c r="R34" s="139">
        <v>0</v>
      </c>
      <c r="S34" s="139">
        <v>0</v>
      </c>
      <c r="T34" s="139">
        <v>0</v>
      </c>
      <c r="U34" s="140">
        <v>0</v>
      </c>
    </row>
    <row r="35" spans="1:21" ht="31.5" x14ac:dyDescent="0.25">
      <c r="A35" s="141" t="s">
        <v>198</v>
      </c>
      <c r="B35" s="139"/>
      <c r="C35" s="139">
        <v>0</v>
      </c>
      <c r="D35" s="139">
        <v>0</v>
      </c>
      <c r="E35" s="139">
        <v>0</v>
      </c>
      <c r="F35" s="139">
        <v>0</v>
      </c>
      <c r="G35" s="139">
        <v>0</v>
      </c>
      <c r="H35" s="139">
        <v>0</v>
      </c>
      <c r="I35" s="139">
        <v>0</v>
      </c>
      <c r="J35" s="139">
        <v>0</v>
      </c>
      <c r="K35" s="139">
        <v>0</v>
      </c>
      <c r="L35" s="139">
        <v>0</v>
      </c>
      <c r="M35" s="139">
        <v>0</v>
      </c>
      <c r="N35" s="139">
        <v>0</v>
      </c>
      <c r="O35" s="139">
        <v>0</v>
      </c>
      <c r="P35" s="139">
        <v>0</v>
      </c>
      <c r="Q35" s="139">
        <v>0</v>
      </c>
      <c r="R35" s="139">
        <v>0</v>
      </c>
      <c r="S35" s="139">
        <v>0</v>
      </c>
      <c r="T35" s="139">
        <v>0</v>
      </c>
      <c r="U35" s="140">
        <v>0</v>
      </c>
    </row>
    <row r="36" spans="1:21" x14ac:dyDescent="0.25">
      <c r="A36" s="138" t="s">
        <v>84</v>
      </c>
      <c r="B36" s="139"/>
      <c r="C36" s="139"/>
      <c r="D36" s="139"/>
      <c r="E36" s="139"/>
      <c r="F36" s="139"/>
      <c r="G36" s="139"/>
      <c r="H36" s="139"/>
      <c r="I36" s="139"/>
      <c r="J36" s="139"/>
      <c r="K36" s="139"/>
      <c r="L36" s="139"/>
      <c r="M36" s="139"/>
      <c r="N36" s="139"/>
      <c r="O36" s="139"/>
      <c r="P36" s="139"/>
      <c r="Q36" s="139"/>
      <c r="R36" s="139"/>
      <c r="S36" s="139"/>
      <c r="T36" s="139"/>
      <c r="U36" s="140"/>
    </row>
    <row r="37" spans="1:21" x14ac:dyDescent="0.25">
      <c r="A37" s="358" t="s">
        <v>509</v>
      </c>
      <c r="B37" s="359">
        <v>0</v>
      </c>
      <c r="C37" s="359">
        <v>0</v>
      </c>
      <c r="D37" s="359">
        <v>0</v>
      </c>
      <c r="E37" s="359">
        <v>0</v>
      </c>
      <c r="F37" s="359">
        <v>0</v>
      </c>
      <c r="G37" s="359">
        <v>0</v>
      </c>
      <c r="H37" s="359">
        <v>0</v>
      </c>
      <c r="I37" s="359">
        <v>0</v>
      </c>
      <c r="J37" s="359">
        <v>0</v>
      </c>
      <c r="K37" s="359">
        <v>0</v>
      </c>
      <c r="L37" s="359">
        <v>0</v>
      </c>
      <c r="M37" s="359">
        <v>0</v>
      </c>
      <c r="N37" s="359">
        <v>0</v>
      </c>
      <c r="O37" s="359">
        <v>0</v>
      </c>
      <c r="P37" s="359">
        <v>0</v>
      </c>
      <c r="Q37" s="359">
        <v>0</v>
      </c>
      <c r="R37" s="359">
        <v>0</v>
      </c>
      <c r="S37" s="359">
        <v>0</v>
      </c>
      <c r="T37" s="359">
        <v>0</v>
      </c>
      <c r="U37" s="360">
        <v>0</v>
      </c>
    </row>
    <row r="38" spans="1:21" x14ac:dyDescent="0.25">
      <c r="A38" s="138" t="s">
        <v>510</v>
      </c>
      <c r="B38" s="139"/>
      <c r="C38" s="139">
        <v>-4966.8255000000008</v>
      </c>
      <c r="D38" s="139">
        <v>-3155.8496666666601</v>
      </c>
      <c r="E38" s="139">
        <v>-3155.8496666666601</v>
      </c>
      <c r="F38" s="139">
        <v>-3155.8496666666601</v>
      </c>
      <c r="G38" s="139">
        <v>-3155.8496666666601</v>
      </c>
      <c r="H38" s="139">
        <v>0</v>
      </c>
      <c r="I38" s="139">
        <v>0</v>
      </c>
      <c r="J38" s="139">
        <v>0</v>
      </c>
      <c r="K38" s="139">
        <v>0</v>
      </c>
      <c r="L38" s="139">
        <v>0</v>
      </c>
      <c r="M38" s="139">
        <v>0</v>
      </c>
      <c r="N38" s="139">
        <v>0</v>
      </c>
      <c r="O38" s="139">
        <v>0</v>
      </c>
      <c r="P38" s="139">
        <v>0</v>
      </c>
      <c r="Q38" s="139">
        <v>0</v>
      </c>
      <c r="R38" s="139">
        <v>0</v>
      </c>
      <c r="S38" s="139">
        <v>0</v>
      </c>
      <c r="T38" s="139">
        <v>0</v>
      </c>
      <c r="U38" s="140">
        <v>0</v>
      </c>
    </row>
    <row r="39" spans="1:21" x14ac:dyDescent="0.25">
      <c r="A39" s="138" t="s">
        <v>511</v>
      </c>
      <c r="B39" s="139"/>
      <c r="C39" s="139">
        <v>-5163.1049169999906</v>
      </c>
      <c r="D39" s="139">
        <v>-2732.2370833333298</v>
      </c>
      <c r="E39" s="139">
        <v>-2732.2370833333298</v>
      </c>
      <c r="F39" s="139">
        <v>-2732.2370833333298</v>
      </c>
      <c r="G39" s="139">
        <v>-2732.2370833333298</v>
      </c>
      <c r="H39" s="139">
        <v>-2732.2370833333298</v>
      </c>
      <c r="I39" s="139">
        <v>-2732.2370833333298</v>
      </c>
      <c r="J39" s="139">
        <v>-2732.2370833333298</v>
      </c>
      <c r="K39" s="139">
        <v>-2732.2370833333298</v>
      </c>
      <c r="L39" s="139">
        <v>-2732.2370833333298</v>
      </c>
      <c r="M39" s="139">
        <v>0</v>
      </c>
      <c r="N39" s="139">
        <v>0</v>
      </c>
      <c r="O39" s="139">
        <v>0</v>
      </c>
      <c r="P39" s="139">
        <v>0</v>
      </c>
      <c r="Q39" s="139">
        <v>0</v>
      </c>
      <c r="R39" s="139">
        <v>0</v>
      </c>
      <c r="S39" s="139">
        <v>0</v>
      </c>
      <c r="T39" s="139">
        <v>0</v>
      </c>
      <c r="U39" s="140">
        <v>0</v>
      </c>
    </row>
    <row r="40" spans="1:21" x14ac:dyDescent="0.25">
      <c r="A40" s="138" t="s">
        <v>512</v>
      </c>
      <c r="B40" s="139"/>
      <c r="C40" s="139">
        <v>-6580.8599995237992</v>
      </c>
      <c r="D40" s="139">
        <v>-4104.7283338095149</v>
      </c>
      <c r="E40" s="139">
        <v>-4104.7283338095149</v>
      </c>
      <c r="F40" s="139">
        <v>-4104.7283338095149</v>
      </c>
      <c r="G40" s="139">
        <v>-4104.7283338095149</v>
      </c>
      <c r="H40" s="139">
        <v>-4104.7283338095149</v>
      </c>
      <c r="I40" s="139">
        <v>-4104.7283338095149</v>
      </c>
      <c r="J40" s="139">
        <v>0</v>
      </c>
      <c r="K40" s="139">
        <v>0</v>
      </c>
      <c r="L40" s="139">
        <v>0</v>
      </c>
      <c r="M40" s="139">
        <v>0</v>
      </c>
      <c r="N40" s="139">
        <v>0</v>
      </c>
      <c r="O40" s="139">
        <v>0</v>
      </c>
      <c r="P40" s="139">
        <v>0</v>
      </c>
      <c r="Q40" s="139">
        <v>0</v>
      </c>
      <c r="R40" s="139">
        <v>0</v>
      </c>
      <c r="S40" s="139">
        <v>0</v>
      </c>
      <c r="T40" s="139">
        <v>0</v>
      </c>
      <c r="U40" s="140">
        <v>0</v>
      </c>
    </row>
    <row r="41" spans="1:21" x14ac:dyDescent="0.25">
      <c r="A41" s="358" t="s">
        <v>513</v>
      </c>
      <c r="B41" s="359">
        <v>0</v>
      </c>
      <c r="C41" s="359">
        <v>-16710.790416523789</v>
      </c>
      <c r="D41" s="359">
        <v>-9992.8150838095044</v>
      </c>
      <c r="E41" s="359">
        <v>-9992.8150838095044</v>
      </c>
      <c r="F41" s="359">
        <v>-9992.8150838095044</v>
      </c>
      <c r="G41" s="359">
        <v>-9992.8150838095044</v>
      </c>
      <c r="H41" s="359">
        <v>-6836.9654171428447</v>
      </c>
      <c r="I41" s="359">
        <v>-6836.9654171428447</v>
      </c>
      <c r="J41" s="359">
        <v>-2732.2370833333298</v>
      </c>
      <c r="K41" s="359">
        <v>-2732.2370833333298</v>
      </c>
      <c r="L41" s="359">
        <v>-2732.2370833333298</v>
      </c>
      <c r="M41" s="359">
        <v>0</v>
      </c>
      <c r="N41" s="359">
        <v>0</v>
      </c>
      <c r="O41" s="359">
        <v>0</v>
      </c>
      <c r="P41" s="359">
        <v>0</v>
      </c>
      <c r="Q41" s="359">
        <v>0</v>
      </c>
      <c r="R41" s="359">
        <v>0</v>
      </c>
      <c r="S41" s="359">
        <v>0</v>
      </c>
      <c r="T41" s="359">
        <v>0</v>
      </c>
      <c r="U41" s="360">
        <v>0</v>
      </c>
    </row>
    <row r="42" spans="1:21" x14ac:dyDescent="0.25">
      <c r="A42" s="138" t="s">
        <v>514</v>
      </c>
      <c r="B42" s="139">
        <v>0</v>
      </c>
      <c r="C42" s="139">
        <v>0</v>
      </c>
      <c r="D42" s="139">
        <v>0</v>
      </c>
      <c r="E42" s="139">
        <v>0</v>
      </c>
      <c r="F42" s="139">
        <v>0</v>
      </c>
      <c r="G42" s="139">
        <v>0</v>
      </c>
      <c r="H42" s="139">
        <v>0</v>
      </c>
      <c r="I42" s="139">
        <v>0</v>
      </c>
      <c r="J42" s="139">
        <v>0</v>
      </c>
      <c r="K42" s="139">
        <v>0</v>
      </c>
      <c r="L42" s="139">
        <v>0</v>
      </c>
      <c r="M42" s="139">
        <v>0</v>
      </c>
      <c r="N42" s="139">
        <v>0</v>
      </c>
      <c r="O42" s="139">
        <v>0</v>
      </c>
      <c r="P42" s="139">
        <v>0</v>
      </c>
      <c r="Q42" s="139">
        <v>0</v>
      </c>
      <c r="R42" s="139">
        <v>0</v>
      </c>
      <c r="S42" s="139">
        <v>0</v>
      </c>
      <c r="T42" s="139">
        <v>0</v>
      </c>
      <c r="U42" s="140">
        <v>0</v>
      </c>
    </row>
    <row r="43" spans="1:21" x14ac:dyDescent="0.25">
      <c r="A43" s="358" t="s">
        <v>515</v>
      </c>
      <c r="B43" s="359">
        <v>0</v>
      </c>
      <c r="C43" s="359">
        <v>-16710.790416523789</v>
      </c>
      <c r="D43" s="359">
        <v>-9992.8150838095044</v>
      </c>
      <c r="E43" s="359">
        <v>-9992.8150838095044</v>
      </c>
      <c r="F43" s="359">
        <v>-9992.8150838095044</v>
      </c>
      <c r="G43" s="359">
        <v>-9992.8150838095044</v>
      </c>
      <c r="H43" s="359">
        <v>-6836.9654171428447</v>
      </c>
      <c r="I43" s="359">
        <v>-6836.9654171428447</v>
      </c>
      <c r="J43" s="359">
        <v>-2732.2370833333298</v>
      </c>
      <c r="K43" s="359">
        <v>-2732.2370833333298</v>
      </c>
      <c r="L43" s="359">
        <v>-2732.2370833333298</v>
      </c>
      <c r="M43" s="359">
        <v>0</v>
      </c>
      <c r="N43" s="359">
        <v>0</v>
      </c>
      <c r="O43" s="359">
        <v>0</v>
      </c>
      <c r="P43" s="359">
        <v>0</v>
      </c>
      <c r="Q43" s="359">
        <v>0</v>
      </c>
      <c r="R43" s="359">
        <v>0</v>
      </c>
      <c r="S43" s="359">
        <v>0</v>
      </c>
      <c r="T43" s="359">
        <v>0</v>
      </c>
      <c r="U43" s="360">
        <v>0</v>
      </c>
    </row>
    <row r="44" spans="1:21" x14ac:dyDescent="0.25">
      <c r="A44" s="361" t="s">
        <v>506</v>
      </c>
      <c r="B44" s="139">
        <v>0</v>
      </c>
      <c r="C44" s="139">
        <v>0</v>
      </c>
      <c r="D44" s="139">
        <v>0</v>
      </c>
      <c r="E44" s="139">
        <v>0</v>
      </c>
      <c r="F44" s="139">
        <v>0</v>
      </c>
      <c r="G44" s="139">
        <v>0</v>
      </c>
      <c r="H44" s="139">
        <v>0</v>
      </c>
      <c r="I44" s="139">
        <v>0</v>
      </c>
      <c r="J44" s="139">
        <v>0</v>
      </c>
      <c r="K44" s="139">
        <v>0</v>
      </c>
      <c r="L44" s="139">
        <v>0</v>
      </c>
      <c r="M44" s="139">
        <v>0</v>
      </c>
      <c r="N44" s="139">
        <v>0</v>
      </c>
      <c r="O44" s="139">
        <v>0</v>
      </c>
      <c r="P44" s="139">
        <v>0</v>
      </c>
      <c r="Q44" s="139">
        <v>0</v>
      </c>
      <c r="R44" s="139">
        <v>0</v>
      </c>
      <c r="S44" s="139">
        <v>0</v>
      </c>
      <c r="T44" s="139">
        <v>0</v>
      </c>
      <c r="U44" s="140">
        <v>0</v>
      </c>
    </row>
    <row r="45" spans="1:21" ht="16.5" thickBot="1" x14ac:dyDescent="0.3">
      <c r="A45" s="362" t="s">
        <v>516</v>
      </c>
      <c r="B45" s="363">
        <v>0</v>
      </c>
      <c r="C45" s="363">
        <v>-16710.790416523789</v>
      </c>
      <c r="D45" s="363">
        <v>-9992.8150838095044</v>
      </c>
      <c r="E45" s="363">
        <v>-9992.8150838095044</v>
      </c>
      <c r="F45" s="363">
        <v>-9992.8150838095044</v>
      </c>
      <c r="G45" s="363">
        <v>-9992.8150838095044</v>
      </c>
      <c r="H45" s="363">
        <v>-6836.9654171428447</v>
      </c>
      <c r="I45" s="363">
        <v>-6836.9654171428447</v>
      </c>
      <c r="J45" s="363">
        <v>-2732.2370833333298</v>
      </c>
      <c r="K45" s="363">
        <v>-2732.2370833333298</v>
      </c>
      <c r="L45" s="363">
        <v>-2732.2370833333298</v>
      </c>
      <c r="M45" s="363">
        <v>0</v>
      </c>
      <c r="N45" s="363">
        <v>0</v>
      </c>
      <c r="O45" s="363">
        <v>0</v>
      </c>
      <c r="P45" s="363">
        <v>0</v>
      </c>
      <c r="Q45" s="363">
        <v>0</v>
      </c>
      <c r="R45" s="363">
        <v>0</v>
      </c>
      <c r="S45" s="363">
        <v>0</v>
      </c>
      <c r="T45" s="363">
        <v>0</v>
      </c>
      <c r="U45" s="364">
        <v>0</v>
      </c>
    </row>
    <row r="46" spans="1:21" hidden="1" x14ac:dyDescent="0.25">
      <c r="A46" s="365"/>
      <c r="B46" s="143"/>
      <c r="C46" s="143"/>
      <c r="D46" s="143"/>
      <c r="E46" s="143"/>
      <c r="F46" s="143"/>
      <c r="G46" s="143"/>
      <c r="H46" s="143"/>
      <c r="I46" s="143"/>
      <c r="J46" s="143"/>
      <c r="K46" s="143"/>
      <c r="L46" s="143"/>
      <c r="M46" s="143"/>
      <c r="N46" s="143"/>
      <c r="O46" s="143"/>
      <c r="P46" s="143"/>
      <c r="Q46" s="143"/>
      <c r="R46" s="143"/>
      <c r="S46" s="143"/>
      <c r="T46" s="143"/>
      <c r="U46" s="143"/>
    </row>
    <row r="47" spans="1:21" hidden="1" x14ac:dyDescent="0.25">
      <c r="A47" s="366" t="s">
        <v>517</v>
      </c>
      <c r="B47" s="367"/>
      <c r="C47" s="368"/>
      <c r="D47" s="74" t="s">
        <v>518</v>
      </c>
      <c r="E47" s="74" t="s">
        <v>519</v>
      </c>
      <c r="F47" s="143"/>
      <c r="G47" s="143"/>
      <c r="H47" s="143"/>
      <c r="I47" s="143"/>
      <c r="J47" s="143"/>
      <c r="K47" s="143"/>
      <c r="L47" s="143"/>
      <c r="M47" s="143"/>
      <c r="N47" s="143"/>
      <c r="O47" s="143"/>
      <c r="P47" s="143"/>
      <c r="Q47" s="143"/>
      <c r="R47" s="143"/>
      <c r="S47" s="143"/>
      <c r="T47" s="143"/>
      <c r="U47" s="143"/>
    </row>
    <row r="48" spans="1:21" ht="31.5" hidden="1" x14ac:dyDescent="0.25">
      <c r="A48" s="369"/>
      <c r="B48" s="370" t="s">
        <v>508</v>
      </c>
      <c r="C48" s="371" t="s">
        <v>203</v>
      </c>
      <c r="D48" s="372">
        <v>0</v>
      </c>
      <c r="E48" s="372">
        <v>0</v>
      </c>
      <c r="F48" s="143"/>
      <c r="G48" s="143"/>
      <c r="H48" s="143"/>
      <c r="I48" s="143"/>
      <c r="J48" s="143"/>
      <c r="K48" s="143"/>
      <c r="L48" s="143"/>
      <c r="M48" s="143"/>
      <c r="N48" s="143"/>
      <c r="O48" s="143"/>
      <c r="P48" s="143"/>
      <c r="Q48" s="143"/>
      <c r="R48" s="143"/>
      <c r="S48" s="143"/>
      <c r="T48" s="143"/>
      <c r="U48" s="143"/>
    </row>
    <row r="49" spans="1:21" hidden="1" x14ac:dyDescent="0.25">
      <c r="A49" s="369"/>
      <c r="B49" s="373" t="s">
        <v>507</v>
      </c>
      <c r="C49" s="371" t="s">
        <v>203</v>
      </c>
      <c r="D49" s="372">
        <v>0</v>
      </c>
      <c r="E49" s="372">
        <v>0</v>
      </c>
      <c r="F49" s="143"/>
      <c r="G49" s="143"/>
      <c r="H49" s="143"/>
      <c r="I49" s="143"/>
      <c r="J49" s="143"/>
      <c r="K49" s="143"/>
      <c r="L49" s="143"/>
      <c r="M49" s="143"/>
      <c r="N49" s="143"/>
      <c r="O49" s="143"/>
      <c r="P49" s="143"/>
      <c r="Q49" s="143"/>
      <c r="R49" s="143"/>
      <c r="S49" s="143"/>
      <c r="T49" s="143"/>
      <c r="U49" s="143"/>
    </row>
    <row r="50" spans="1:21" hidden="1" x14ac:dyDescent="0.25">
      <c r="A50" s="369"/>
      <c r="B50" s="373" t="s">
        <v>520</v>
      </c>
      <c r="C50" s="371" t="s">
        <v>203</v>
      </c>
      <c r="D50" s="372">
        <v>0</v>
      </c>
      <c r="E50" s="372">
        <v>0</v>
      </c>
      <c r="F50" s="143"/>
      <c r="G50" s="143"/>
      <c r="H50" s="143"/>
      <c r="I50" s="143"/>
      <c r="J50" s="143"/>
      <c r="K50" s="143"/>
      <c r="L50" s="143"/>
      <c r="M50" s="143"/>
      <c r="N50" s="143"/>
      <c r="O50" s="143"/>
      <c r="P50" s="143"/>
      <c r="Q50" s="143"/>
      <c r="R50" s="143"/>
      <c r="S50" s="143"/>
      <c r="T50" s="143"/>
      <c r="U50" s="143"/>
    </row>
    <row r="51" spans="1:21" hidden="1" x14ac:dyDescent="0.25">
      <c r="A51" s="369"/>
      <c r="B51" s="373" t="s">
        <v>521</v>
      </c>
      <c r="C51" s="371" t="s">
        <v>203</v>
      </c>
      <c r="D51" s="372">
        <v>-2732.2370833333298</v>
      </c>
      <c r="E51" s="372">
        <v>0</v>
      </c>
      <c r="F51" s="143"/>
      <c r="G51" s="143"/>
      <c r="H51" s="143"/>
      <c r="I51" s="143"/>
      <c r="J51" s="143"/>
      <c r="K51" s="143"/>
      <c r="L51" s="143"/>
      <c r="M51" s="143"/>
      <c r="N51" s="143"/>
      <c r="O51" s="143"/>
      <c r="P51" s="143"/>
      <c r="Q51" s="143"/>
      <c r="R51" s="143"/>
      <c r="S51" s="143"/>
      <c r="T51" s="143"/>
      <c r="U51" s="143"/>
    </row>
    <row r="52" spans="1:21" hidden="1" x14ac:dyDescent="0.25">
      <c r="A52" s="369"/>
      <c r="B52" s="373" t="s">
        <v>522</v>
      </c>
      <c r="C52" s="371" t="s">
        <v>203</v>
      </c>
      <c r="D52" s="372">
        <v>-2732.2370833333298</v>
      </c>
      <c r="E52" s="372">
        <v>0</v>
      </c>
      <c r="F52" s="143"/>
      <c r="G52" s="143"/>
      <c r="H52" s="143"/>
      <c r="I52" s="143"/>
      <c r="J52" s="143"/>
      <c r="K52" s="143"/>
      <c r="L52" s="143"/>
      <c r="M52" s="143"/>
      <c r="N52" s="143"/>
      <c r="O52" s="143"/>
      <c r="P52" s="143"/>
      <c r="Q52" s="143"/>
      <c r="R52" s="143"/>
      <c r="S52" s="143"/>
      <c r="T52" s="143"/>
      <c r="U52" s="143"/>
    </row>
    <row r="53" spans="1:21" hidden="1" x14ac:dyDescent="0.25">
      <c r="A53" s="365"/>
      <c r="B53" s="143"/>
      <c r="C53" s="143"/>
      <c r="D53" s="143"/>
      <c r="E53" s="143"/>
      <c r="F53" s="143"/>
      <c r="G53" s="143"/>
      <c r="H53" s="143"/>
      <c r="I53" s="143"/>
      <c r="J53" s="143"/>
      <c r="K53" s="143"/>
      <c r="L53" s="143"/>
      <c r="M53" s="143"/>
      <c r="N53" s="143"/>
      <c r="O53" s="143"/>
      <c r="P53" s="143"/>
      <c r="Q53" s="143"/>
      <c r="R53" s="143"/>
      <c r="S53" s="143"/>
      <c r="T53" s="143"/>
      <c r="U53" s="143"/>
    </row>
    <row r="54" spans="1:21" hidden="1" x14ac:dyDescent="0.25">
      <c r="A54" s="365"/>
      <c r="B54" s="143"/>
      <c r="C54" s="143"/>
      <c r="D54" s="143"/>
      <c r="E54" s="143"/>
      <c r="F54" s="143"/>
      <c r="G54" s="143"/>
      <c r="H54" s="143"/>
      <c r="I54" s="143"/>
      <c r="J54" s="143"/>
      <c r="K54" s="143"/>
      <c r="L54" s="143"/>
      <c r="M54" s="143"/>
      <c r="N54" s="143"/>
      <c r="O54" s="143"/>
      <c r="P54" s="143"/>
      <c r="Q54" s="143"/>
      <c r="R54" s="143"/>
      <c r="S54" s="143"/>
      <c r="T54" s="143"/>
      <c r="U54" s="143"/>
    </row>
    <row r="55" spans="1:21" hidden="1" x14ac:dyDescent="0.25">
      <c r="A55" s="365"/>
      <c r="B55" s="143"/>
      <c r="C55" s="143"/>
      <c r="D55" s="143"/>
      <c r="E55" s="143"/>
      <c r="F55" s="143"/>
      <c r="G55" s="143"/>
      <c r="H55" s="143"/>
      <c r="I55" s="143"/>
      <c r="J55" s="143"/>
      <c r="K55" s="143"/>
      <c r="L55" s="143"/>
      <c r="M55" s="143"/>
      <c r="N55" s="143"/>
      <c r="O55" s="143"/>
      <c r="P55" s="143"/>
      <c r="Q55" s="143"/>
      <c r="R55" s="143"/>
      <c r="S55" s="143"/>
      <c r="T55" s="143"/>
      <c r="U55" s="143"/>
    </row>
    <row r="56" spans="1:21" ht="16.5" hidden="1" thickBot="1" x14ac:dyDescent="0.3">
      <c r="A56" s="374" t="s">
        <v>523</v>
      </c>
      <c r="B56" s="375">
        <v>0.5</v>
      </c>
      <c r="C56" s="375">
        <v>1.5</v>
      </c>
      <c r="D56" s="375">
        <v>2.5</v>
      </c>
      <c r="E56" s="375">
        <v>3.5</v>
      </c>
      <c r="F56" s="375">
        <v>4.5</v>
      </c>
      <c r="G56" s="375">
        <v>5.5</v>
      </c>
      <c r="H56" s="375">
        <v>6.5</v>
      </c>
      <c r="I56" s="375">
        <v>7.5</v>
      </c>
      <c r="J56" s="375">
        <v>8.5</v>
      </c>
      <c r="K56" s="375">
        <v>9.5</v>
      </c>
      <c r="L56" s="375">
        <v>10.5</v>
      </c>
      <c r="M56" s="375">
        <v>11.5</v>
      </c>
      <c r="N56" s="375">
        <v>12.5</v>
      </c>
      <c r="O56" s="375">
        <v>13.5</v>
      </c>
      <c r="P56" s="375">
        <v>14.5</v>
      </c>
      <c r="Q56" s="376"/>
      <c r="R56" s="377"/>
      <c r="S56" s="377"/>
      <c r="T56" s="377"/>
      <c r="U56" s="377"/>
    </row>
    <row r="57" spans="1:21" hidden="1" x14ac:dyDescent="0.25">
      <c r="A57" s="356" t="s">
        <v>524</v>
      </c>
      <c r="B57" s="130">
        <v>1</v>
      </c>
      <c r="C57" s="130">
        <v>2</v>
      </c>
      <c r="D57" s="130">
        <v>3</v>
      </c>
      <c r="E57" s="130">
        <v>4</v>
      </c>
      <c r="F57" s="130">
        <v>5</v>
      </c>
      <c r="G57" s="130">
        <v>6</v>
      </c>
      <c r="H57" s="130">
        <v>7</v>
      </c>
      <c r="I57" s="130">
        <v>8</v>
      </c>
      <c r="J57" s="130">
        <v>9</v>
      </c>
      <c r="K57" s="130">
        <v>10</v>
      </c>
      <c r="L57" s="130">
        <v>11</v>
      </c>
      <c r="M57" s="130">
        <v>12</v>
      </c>
      <c r="N57" s="130">
        <v>13</v>
      </c>
      <c r="O57" s="130">
        <v>14</v>
      </c>
      <c r="P57" s="130">
        <v>15</v>
      </c>
      <c r="Q57" s="130">
        <v>16</v>
      </c>
      <c r="R57" s="130">
        <v>17</v>
      </c>
      <c r="S57" s="130">
        <v>18</v>
      </c>
      <c r="T57" s="130">
        <v>19</v>
      </c>
      <c r="U57" s="378">
        <v>20</v>
      </c>
    </row>
    <row r="58" spans="1:21" hidden="1" x14ac:dyDescent="0.25">
      <c r="A58" s="358" t="s">
        <v>513</v>
      </c>
      <c r="B58" s="359">
        <v>0</v>
      </c>
      <c r="C58" s="359">
        <v>-16710.790416523789</v>
      </c>
      <c r="D58" s="359">
        <v>-9992.8150838095044</v>
      </c>
      <c r="E58" s="359">
        <v>-9992.8150838095044</v>
      </c>
      <c r="F58" s="359">
        <v>-9992.8150838095044</v>
      </c>
      <c r="G58" s="359">
        <v>-9992.8150838095044</v>
      </c>
      <c r="H58" s="359">
        <v>-6836.9654171428447</v>
      </c>
      <c r="I58" s="359">
        <v>-6836.9654171428447</v>
      </c>
      <c r="J58" s="359">
        <v>-2732.2370833333298</v>
      </c>
      <c r="K58" s="359">
        <v>-2732.2370833333298</v>
      </c>
      <c r="L58" s="359">
        <v>-2732.2370833333298</v>
      </c>
      <c r="M58" s="359">
        <v>0</v>
      </c>
      <c r="N58" s="359">
        <v>0</v>
      </c>
      <c r="O58" s="359">
        <v>0</v>
      </c>
      <c r="P58" s="359">
        <v>0</v>
      </c>
      <c r="Q58" s="359">
        <v>0</v>
      </c>
      <c r="R58" s="359">
        <v>0</v>
      </c>
      <c r="S58" s="359">
        <v>0</v>
      </c>
      <c r="T58" s="359">
        <v>0</v>
      </c>
      <c r="U58" s="360">
        <v>0</v>
      </c>
    </row>
    <row r="59" spans="1:21" hidden="1" x14ac:dyDescent="0.25">
      <c r="A59" s="361" t="s">
        <v>83</v>
      </c>
      <c r="B59" s="139">
        <v>0</v>
      </c>
      <c r="C59" s="139">
        <v>16710.790416523789</v>
      </c>
      <c r="D59" s="139">
        <v>9992.8150838095044</v>
      </c>
      <c r="E59" s="139">
        <v>9992.8150838095044</v>
      </c>
      <c r="F59" s="139">
        <v>9992.8150838095044</v>
      </c>
      <c r="G59" s="139">
        <v>9992.8150838095044</v>
      </c>
      <c r="H59" s="139">
        <v>6836.9654171428447</v>
      </c>
      <c r="I59" s="139">
        <v>6836.9654171428447</v>
      </c>
      <c r="J59" s="139">
        <v>2732.2370833333298</v>
      </c>
      <c r="K59" s="139">
        <v>2732.2370833333298</v>
      </c>
      <c r="L59" s="139">
        <v>2732.2370833333298</v>
      </c>
      <c r="M59" s="139">
        <v>0</v>
      </c>
      <c r="N59" s="139">
        <v>0</v>
      </c>
      <c r="O59" s="139">
        <v>0</v>
      </c>
      <c r="P59" s="139">
        <v>0</v>
      </c>
      <c r="Q59" s="139">
        <v>0</v>
      </c>
      <c r="R59" s="139">
        <v>0</v>
      </c>
      <c r="S59" s="139">
        <v>0</v>
      </c>
      <c r="T59" s="139">
        <v>0</v>
      </c>
      <c r="U59" s="140">
        <v>0</v>
      </c>
    </row>
    <row r="60" spans="1:21" hidden="1" x14ac:dyDescent="0.25">
      <c r="A60" s="361" t="s">
        <v>525</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40">
        <v>0</v>
      </c>
    </row>
    <row r="61" spans="1:21" hidden="1" x14ac:dyDescent="0.25">
      <c r="A61" s="361" t="s">
        <v>506</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40">
        <v>0</v>
      </c>
    </row>
    <row r="62" spans="1:21" hidden="1" x14ac:dyDescent="0.25">
      <c r="A62" s="361" t="s">
        <v>526</v>
      </c>
      <c r="B62" s="139">
        <v>-28804.472666666625</v>
      </c>
      <c r="C62" s="139">
        <v>28804.472666666625</v>
      </c>
      <c r="D62" s="139">
        <v>16710.790416523789</v>
      </c>
      <c r="E62" s="139">
        <v>26703.605500333295</v>
      </c>
      <c r="F62" s="139">
        <v>36696.420584142797</v>
      </c>
      <c r="G62" s="139">
        <v>46689.2356679523</v>
      </c>
      <c r="H62" s="139">
        <v>56682.050751761803</v>
      </c>
      <c r="I62" s="139">
        <v>63519.016168904651</v>
      </c>
      <c r="J62" s="139">
        <v>70355.981586047492</v>
      </c>
      <c r="K62" s="139">
        <v>73088.218669380818</v>
      </c>
      <c r="L62" s="139">
        <v>75820.455752714144</v>
      </c>
      <c r="M62" s="139">
        <v>78552.69283604747</v>
      </c>
      <c r="N62" s="139">
        <v>78552.69283604747</v>
      </c>
      <c r="O62" s="139">
        <v>78552.69283604747</v>
      </c>
      <c r="P62" s="139">
        <v>78552.69283604747</v>
      </c>
      <c r="Q62" s="139">
        <v>78552.69283604747</v>
      </c>
      <c r="R62" s="139">
        <v>78552.69283604747</v>
      </c>
      <c r="S62" s="139">
        <v>78552.69283604747</v>
      </c>
      <c r="T62" s="139">
        <v>78552.69283604747</v>
      </c>
      <c r="U62" s="140">
        <v>78552.69283604747</v>
      </c>
    </row>
    <row r="63" spans="1:21" hidden="1" x14ac:dyDescent="0.25">
      <c r="A63" s="361" t="s">
        <v>527</v>
      </c>
      <c r="B63" s="139">
        <v>0</v>
      </c>
      <c r="C63" s="139">
        <v>0</v>
      </c>
      <c r="D63" s="139">
        <v>0</v>
      </c>
      <c r="E63" s="139">
        <v>0</v>
      </c>
      <c r="F63" s="139">
        <v>0</v>
      </c>
      <c r="G63" s="139">
        <v>0</v>
      </c>
      <c r="H63" s="139">
        <v>0</v>
      </c>
      <c r="I63" s="139">
        <v>0</v>
      </c>
      <c r="J63" s="139">
        <v>0</v>
      </c>
      <c r="K63" s="139">
        <v>0</v>
      </c>
      <c r="L63" s="139">
        <v>0</v>
      </c>
      <c r="M63" s="139">
        <v>0</v>
      </c>
      <c r="N63" s="139">
        <v>0</v>
      </c>
      <c r="O63" s="139">
        <v>0</v>
      </c>
      <c r="P63" s="139">
        <v>0</v>
      </c>
      <c r="Q63" s="139">
        <v>0</v>
      </c>
      <c r="R63" s="139">
        <v>0</v>
      </c>
      <c r="S63" s="139">
        <v>0</v>
      </c>
      <c r="T63" s="139">
        <v>0</v>
      </c>
      <c r="U63" s="140">
        <v>0</v>
      </c>
    </row>
    <row r="64" spans="1:21" hidden="1" x14ac:dyDescent="0.25">
      <c r="A64" s="361" t="s">
        <v>528</v>
      </c>
      <c r="B64" s="139">
        <v>-144022.36333333311</v>
      </c>
      <c r="C64" s="139"/>
      <c r="D64" s="139"/>
      <c r="E64" s="139"/>
      <c r="F64" s="139"/>
      <c r="G64" s="139"/>
      <c r="H64" s="139"/>
      <c r="I64" s="139"/>
      <c r="J64" s="139"/>
      <c r="K64" s="139"/>
      <c r="L64" s="139"/>
      <c r="M64" s="139"/>
      <c r="N64" s="139"/>
      <c r="O64" s="139"/>
      <c r="P64" s="139"/>
      <c r="Q64" s="139"/>
      <c r="R64" s="139"/>
      <c r="S64" s="139"/>
      <c r="T64" s="139"/>
      <c r="U64" s="140"/>
    </row>
    <row r="65" spans="1:21" hidden="1" x14ac:dyDescent="0.25">
      <c r="A65" s="361" t="s">
        <v>529</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40">
        <v>0</v>
      </c>
    </row>
    <row r="66" spans="1:21" hidden="1" x14ac:dyDescent="0.25">
      <c r="A66" s="358" t="s">
        <v>530</v>
      </c>
      <c r="B66" s="359">
        <v>-172826.83599999972</v>
      </c>
      <c r="C66" s="359">
        <v>28804.472666666625</v>
      </c>
      <c r="D66" s="359">
        <v>16710.790416523789</v>
      </c>
      <c r="E66" s="359">
        <v>26703.605500333295</v>
      </c>
      <c r="F66" s="359">
        <v>36696.420584142797</v>
      </c>
      <c r="G66" s="359">
        <v>46689.2356679523</v>
      </c>
      <c r="H66" s="359">
        <v>56682.050751761803</v>
      </c>
      <c r="I66" s="359">
        <v>63519.016168904651</v>
      </c>
      <c r="J66" s="359">
        <v>70355.981586047492</v>
      </c>
      <c r="K66" s="359">
        <v>73088.218669380818</v>
      </c>
      <c r="L66" s="359">
        <v>75820.455752714144</v>
      </c>
      <c r="M66" s="359">
        <v>78552.69283604747</v>
      </c>
      <c r="N66" s="359">
        <v>78552.69283604747</v>
      </c>
      <c r="O66" s="359">
        <v>78552.69283604747</v>
      </c>
      <c r="P66" s="359">
        <v>78552.69283604747</v>
      </c>
      <c r="Q66" s="359">
        <v>78552.69283604747</v>
      </c>
      <c r="R66" s="359">
        <v>78552.69283604747</v>
      </c>
      <c r="S66" s="359">
        <v>78552.69283604747</v>
      </c>
      <c r="T66" s="359">
        <v>78552.69283604747</v>
      </c>
      <c r="U66" s="360">
        <v>78552.69283604747</v>
      </c>
    </row>
    <row r="67" spans="1:21" hidden="1" x14ac:dyDescent="0.25">
      <c r="A67" s="358" t="s">
        <v>531</v>
      </c>
      <c r="B67" s="359">
        <v>-172826.83599999972</v>
      </c>
      <c r="C67" s="359">
        <v>16710.790416523789</v>
      </c>
      <c r="D67" s="359">
        <v>26703.605500333295</v>
      </c>
      <c r="E67" s="359">
        <v>36696.420584142797</v>
      </c>
      <c r="F67" s="359">
        <v>46689.2356679523</v>
      </c>
      <c r="G67" s="359">
        <v>56682.050751761803</v>
      </c>
      <c r="H67" s="359">
        <v>63519.016168904651</v>
      </c>
      <c r="I67" s="359">
        <v>70355.981586047492</v>
      </c>
      <c r="J67" s="359">
        <v>73088.218669380818</v>
      </c>
      <c r="K67" s="359">
        <v>75820.455752714144</v>
      </c>
      <c r="L67" s="359">
        <v>78552.69283604747</v>
      </c>
      <c r="M67" s="359">
        <v>78552.69283604747</v>
      </c>
      <c r="N67" s="359">
        <v>78552.69283604747</v>
      </c>
      <c r="O67" s="359">
        <v>78552.69283604747</v>
      </c>
      <c r="P67" s="359">
        <v>78552.69283604747</v>
      </c>
      <c r="Q67" s="359">
        <v>78552.69283604747</v>
      </c>
      <c r="R67" s="359">
        <v>78552.69283604747</v>
      </c>
      <c r="S67" s="359">
        <v>78552.69283604747</v>
      </c>
      <c r="T67" s="359">
        <v>78552.69283604747</v>
      </c>
      <c r="U67" s="360">
        <v>78552.69283604747</v>
      </c>
    </row>
    <row r="68" spans="1:21" hidden="1" x14ac:dyDescent="0.25">
      <c r="A68" s="361" t="s">
        <v>532</v>
      </c>
      <c r="B68" s="379">
        <v>0.94915799575249904</v>
      </c>
      <c r="C68" s="379">
        <v>0.85509729347071961</v>
      </c>
      <c r="D68" s="379">
        <v>0.77035792204569342</v>
      </c>
      <c r="E68" s="379">
        <v>0.69401614598711103</v>
      </c>
      <c r="F68" s="379">
        <v>0.62523977115955953</v>
      </c>
      <c r="G68" s="379">
        <v>0.56327907311672021</v>
      </c>
      <c r="H68" s="379">
        <v>0.50745862442947753</v>
      </c>
      <c r="I68" s="379">
        <v>0.45716993191844818</v>
      </c>
      <c r="J68" s="379">
        <v>0.41186480353013355</v>
      </c>
      <c r="K68" s="379">
        <v>0.37104937254966985</v>
      </c>
      <c r="L68" s="379">
        <v>0.33427871400871156</v>
      </c>
      <c r="M68" s="379">
        <v>0.30115199460244274</v>
      </c>
      <c r="N68" s="379">
        <v>0.27130810324544391</v>
      </c>
      <c r="O68" s="379">
        <v>0.24442171463553505</v>
      </c>
      <c r="P68" s="379">
        <v>0.22019974291489644</v>
      </c>
      <c r="Q68" s="379">
        <v>1</v>
      </c>
      <c r="R68" s="379">
        <v>1</v>
      </c>
      <c r="S68" s="379">
        <v>1</v>
      </c>
      <c r="T68" s="379">
        <v>1</v>
      </c>
      <c r="U68" s="380">
        <v>1</v>
      </c>
    </row>
    <row r="69" spans="1:21" hidden="1" x14ac:dyDescent="0.25">
      <c r="A69" s="357" t="s">
        <v>533</v>
      </c>
      <c r="B69" s="359">
        <v>-164039.97327000558</v>
      </c>
      <c r="C69" s="359">
        <v>24630.626617117952</v>
      </c>
      <c r="D69" s="359">
        <v>12873.289781014353</v>
      </c>
      <c r="E69" s="359">
        <v>18532.733373301533</v>
      </c>
      <c r="F69" s="359">
        <v>22944.061608404394</v>
      </c>
      <c r="G69" s="359">
        <v>26299.069391572284</v>
      </c>
      <c r="H69" s="359">
        <v>28763.795504330876</v>
      </c>
      <c r="I69" s="359">
        <v>29038.984297464947</v>
      </c>
      <c r="J69" s="359">
        <v>28977.152533107143</v>
      </c>
      <c r="K69" s="359">
        <v>27119.337678046817</v>
      </c>
      <c r="L69" s="359">
        <v>25345.164444571699</v>
      </c>
      <c r="M69" s="359">
        <v>23656.300128968709</v>
      </c>
      <c r="N69" s="359">
        <v>21311.98209817001</v>
      </c>
      <c r="O69" s="359">
        <v>19199.983872225235</v>
      </c>
      <c r="P69" s="359">
        <v>17297.282767770481</v>
      </c>
      <c r="Q69" s="359">
        <v>78552.69283604747</v>
      </c>
      <c r="R69" s="359">
        <v>78552.69283604747</v>
      </c>
      <c r="S69" s="359">
        <v>78552.69283604747</v>
      </c>
      <c r="T69" s="359">
        <v>78552.69283604747</v>
      </c>
      <c r="U69" s="360">
        <v>78552.69283604747</v>
      </c>
    </row>
    <row r="70" spans="1:21" hidden="1" x14ac:dyDescent="0.25">
      <c r="A70" s="357" t="s">
        <v>534</v>
      </c>
      <c r="B70" s="359">
        <v>-164039.97327000558</v>
      </c>
      <c r="C70" s="359">
        <v>0</v>
      </c>
      <c r="D70" s="359">
        <v>16710.790416523789</v>
      </c>
      <c r="E70" s="359">
        <v>43414.395916857087</v>
      </c>
      <c r="F70" s="359">
        <v>80110.816500999877</v>
      </c>
      <c r="G70" s="359">
        <v>126800.05216895218</v>
      </c>
      <c r="H70" s="359">
        <v>183482.10292071398</v>
      </c>
      <c r="I70" s="359">
        <v>247001.11908961862</v>
      </c>
      <c r="J70" s="359">
        <v>317357.10067566612</v>
      </c>
      <c r="K70" s="359">
        <v>390445.31934504694</v>
      </c>
      <c r="L70" s="359">
        <v>466265.77509776107</v>
      </c>
      <c r="M70" s="359">
        <v>544818.46793380857</v>
      </c>
      <c r="N70" s="359">
        <v>623371.16076985607</v>
      </c>
      <c r="O70" s="359">
        <v>701923.85360590357</v>
      </c>
      <c r="P70" s="359">
        <v>780476.54644195107</v>
      </c>
      <c r="Q70" s="359">
        <v>859029.23927799857</v>
      </c>
      <c r="R70" s="359">
        <v>937581.93211404607</v>
      </c>
      <c r="S70" s="359">
        <v>1016134.6249500936</v>
      </c>
      <c r="T70" s="359">
        <v>1094687.3177861411</v>
      </c>
      <c r="U70" s="360">
        <v>1173240.0106221884</v>
      </c>
    </row>
    <row r="71" spans="1:21" hidden="1" x14ac:dyDescent="0.25">
      <c r="A71" s="357" t="s">
        <v>535</v>
      </c>
      <c r="B71" s="381">
        <v>0</v>
      </c>
      <c r="C71" s="381">
        <v>0</v>
      </c>
      <c r="D71" s="381">
        <v>0</v>
      </c>
      <c r="E71" s="381">
        <v>0</v>
      </c>
      <c r="F71" s="381">
        <v>0</v>
      </c>
      <c r="G71" s="381">
        <v>0</v>
      </c>
      <c r="H71" s="381">
        <v>0</v>
      </c>
      <c r="I71" s="381">
        <v>0</v>
      </c>
      <c r="J71" s="381">
        <v>0</v>
      </c>
      <c r="K71" s="381">
        <v>0</v>
      </c>
      <c r="L71" s="381">
        <v>0</v>
      </c>
      <c r="M71" s="381">
        <v>0</v>
      </c>
      <c r="N71" s="381">
        <v>0</v>
      </c>
      <c r="O71" s="381">
        <v>0</v>
      </c>
      <c r="P71" s="381">
        <v>0</v>
      </c>
      <c r="Q71" s="381">
        <v>0</v>
      </c>
      <c r="R71" s="381">
        <v>0</v>
      </c>
      <c r="S71" s="381">
        <v>0</v>
      </c>
      <c r="T71" s="381">
        <v>0</v>
      </c>
      <c r="U71" s="382">
        <v>0</v>
      </c>
    </row>
    <row r="72" spans="1:21" hidden="1" x14ac:dyDescent="0.25">
      <c r="A72" s="357" t="s">
        <v>536</v>
      </c>
      <c r="B72" s="383">
        <v>0</v>
      </c>
      <c r="C72" s="383">
        <v>1.9118339153419568</v>
      </c>
      <c r="D72" s="383">
        <v>0</v>
      </c>
      <c r="E72" s="383">
        <v>0</v>
      </c>
      <c r="F72" s="383">
        <v>0</v>
      </c>
      <c r="G72" s="383">
        <v>0</v>
      </c>
      <c r="H72" s="383">
        <v>0</v>
      </c>
      <c r="I72" s="383">
        <v>0</v>
      </c>
      <c r="J72" s="383">
        <v>0</v>
      </c>
      <c r="K72" s="383">
        <v>0</v>
      </c>
      <c r="L72" s="383">
        <v>0</v>
      </c>
      <c r="M72" s="383">
        <v>0</v>
      </c>
      <c r="N72" s="383">
        <v>0</v>
      </c>
      <c r="O72" s="383">
        <v>0</v>
      </c>
      <c r="P72" s="383">
        <v>0</v>
      </c>
      <c r="Q72" s="383">
        <v>0</v>
      </c>
      <c r="R72" s="383">
        <v>0</v>
      </c>
      <c r="S72" s="383">
        <v>0</v>
      </c>
      <c r="T72" s="383">
        <v>0</v>
      </c>
      <c r="U72" s="384">
        <v>0</v>
      </c>
    </row>
    <row r="73" spans="1:21" ht="16.5" hidden="1" thickBot="1" x14ac:dyDescent="0.3">
      <c r="A73" s="385" t="s">
        <v>537</v>
      </c>
      <c r="B73" s="386">
        <v>0</v>
      </c>
      <c r="C73" s="386">
        <v>0</v>
      </c>
      <c r="D73" s="386">
        <v>0</v>
      </c>
      <c r="E73" s="386">
        <v>0</v>
      </c>
      <c r="F73" s="386">
        <v>0</v>
      </c>
      <c r="G73" s="386">
        <v>0</v>
      </c>
      <c r="H73" s="386">
        <v>0</v>
      </c>
      <c r="I73" s="386">
        <v>0</v>
      </c>
      <c r="J73" s="386">
        <v>0</v>
      </c>
      <c r="K73" s="386">
        <v>0</v>
      </c>
      <c r="L73" s="386">
        <v>0</v>
      </c>
      <c r="M73" s="386">
        <v>0</v>
      </c>
      <c r="N73" s="386">
        <v>0</v>
      </c>
      <c r="O73" s="386">
        <v>0</v>
      </c>
      <c r="P73" s="386">
        <v>0</v>
      </c>
      <c r="Q73" s="386">
        <v>0</v>
      </c>
      <c r="R73" s="386">
        <v>0</v>
      </c>
      <c r="S73" s="386">
        <v>0</v>
      </c>
      <c r="T73" s="386">
        <v>0</v>
      </c>
      <c r="U73" s="387">
        <v>0</v>
      </c>
    </row>
    <row r="74" spans="1:21" hidden="1" x14ac:dyDescent="0.25">
      <c r="Q74" s="168"/>
    </row>
    <row r="75" spans="1:21" ht="16.5" hidden="1" thickBot="1" x14ac:dyDescent="0.3"/>
    <row r="76" spans="1:21" hidden="1" x14ac:dyDescent="0.25">
      <c r="A76" s="388"/>
      <c r="B76" s="389">
        <v>2019</v>
      </c>
      <c r="C76" s="389">
        <v>2020</v>
      </c>
      <c r="D76" s="389">
        <v>2021</v>
      </c>
      <c r="E76" s="389">
        <v>2022</v>
      </c>
      <c r="F76" s="389">
        <v>2023</v>
      </c>
      <c r="G76" s="389">
        <v>2024</v>
      </c>
      <c r="H76" s="389">
        <v>2025</v>
      </c>
      <c r="I76" s="389">
        <v>2026</v>
      </c>
      <c r="J76" s="389">
        <v>2027</v>
      </c>
      <c r="K76" s="389">
        <v>2028</v>
      </c>
      <c r="L76" s="389">
        <v>2029</v>
      </c>
      <c r="M76" s="389">
        <v>2030</v>
      </c>
      <c r="N76" s="389">
        <v>2031</v>
      </c>
      <c r="O76" s="389">
        <v>2032</v>
      </c>
      <c r="P76" s="390">
        <v>2033</v>
      </c>
    </row>
    <row r="77" spans="1:21" hidden="1" x14ac:dyDescent="0.25">
      <c r="A77" s="391" t="s">
        <v>538</v>
      </c>
      <c r="B77" s="392"/>
      <c r="C77" s="392"/>
      <c r="D77" s="392"/>
      <c r="E77" s="392"/>
      <c r="F77" s="392"/>
      <c r="G77" s="392"/>
      <c r="H77" s="392"/>
      <c r="I77" s="392"/>
      <c r="J77" s="392"/>
      <c r="K77" s="392"/>
      <c r="L77" s="392"/>
      <c r="M77" s="392"/>
      <c r="N77" s="392"/>
      <c r="O77" s="392"/>
      <c r="P77" s="393"/>
    </row>
    <row r="78" spans="1:21" hidden="1" x14ac:dyDescent="0.25">
      <c r="A78" s="132" t="s">
        <v>539</v>
      </c>
      <c r="B78" s="392">
        <v>0</v>
      </c>
      <c r="C78" s="392">
        <v>0</v>
      </c>
      <c r="D78" s="392">
        <v>0</v>
      </c>
      <c r="E78" s="392"/>
      <c r="F78" s="392"/>
      <c r="G78" s="392"/>
      <c r="H78" s="392"/>
      <c r="I78" s="392"/>
      <c r="J78" s="392"/>
      <c r="K78" s="392"/>
      <c r="L78" s="392"/>
      <c r="M78" s="392"/>
      <c r="N78" s="392"/>
      <c r="O78" s="392"/>
      <c r="P78" s="393"/>
    </row>
    <row r="79" spans="1:21" hidden="1" x14ac:dyDescent="0.25">
      <c r="A79" s="132" t="s">
        <v>540</v>
      </c>
      <c r="B79" s="394"/>
      <c r="C79" s="394"/>
      <c r="D79" s="394"/>
      <c r="E79" s="394"/>
      <c r="F79" s="394">
        <v>0</v>
      </c>
      <c r="G79" s="394">
        <v>0</v>
      </c>
      <c r="H79" s="394">
        <v>0</v>
      </c>
      <c r="I79" s="394">
        <v>0</v>
      </c>
      <c r="J79" s="394">
        <v>0</v>
      </c>
      <c r="K79" s="394">
        <v>0</v>
      </c>
      <c r="L79" s="394">
        <v>0</v>
      </c>
      <c r="M79" s="394">
        <v>0</v>
      </c>
      <c r="N79" s="394">
        <v>0</v>
      </c>
      <c r="O79" s="394">
        <v>0</v>
      </c>
      <c r="P79" s="395">
        <v>0</v>
      </c>
    </row>
    <row r="80" spans="1:21" hidden="1" x14ac:dyDescent="0.25">
      <c r="A80" s="132" t="s">
        <v>541</v>
      </c>
      <c r="B80" s="394"/>
      <c r="C80" s="394"/>
      <c r="D80" s="394"/>
      <c r="E80" s="394"/>
      <c r="F80" s="394">
        <v>0</v>
      </c>
      <c r="G80" s="394">
        <v>0</v>
      </c>
      <c r="H80" s="394">
        <v>0</v>
      </c>
      <c r="I80" s="394">
        <v>0</v>
      </c>
      <c r="J80" s="394">
        <v>0</v>
      </c>
      <c r="K80" s="394">
        <v>0</v>
      </c>
      <c r="L80" s="394">
        <v>0</v>
      </c>
      <c r="M80" s="394">
        <v>0</v>
      </c>
      <c r="N80" s="394">
        <v>0</v>
      </c>
      <c r="O80" s="394">
        <v>0</v>
      </c>
      <c r="P80" s="395">
        <v>0</v>
      </c>
    </row>
    <row r="81" spans="1:16" ht="16.5" hidden="1" thickBot="1" x14ac:dyDescent="0.3">
      <c r="A81" s="154" t="s">
        <v>542</v>
      </c>
      <c r="B81" s="396" t="e">
        <v>#DIV/0!</v>
      </c>
      <c r="C81" s="396" t="e">
        <v>#DIV/0!</v>
      </c>
      <c r="D81" s="396" t="e">
        <v>#DIV/0!</v>
      </c>
      <c r="E81" s="396" t="e">
        <v>#DIV/0!</v>
      </c>
      <c r="F81" s="396" t="e">
        <v>#DIV/0!</v>
      </c>
      <c r="G81" s="396" t="e">
        <v>#DIV/0!</v>
      </c>
      <c r="H81" s="396" t="e">
        <v>#DIV/0!</v>
      </c>
      <c r="I81" s="396" t="e">
        <v>#DIV/0!</v>
      </c>
      <c r="J81" s="396" t="e">
        <v>#DIV/0!</v>
      </c>
      <c r="K81" s="396" t="e">
        <v>#DIV/0!</v>
      </c>
      <c r="L81" s="396" t="e">
        <v>#DIV/0!</v>
      </c>
      <c r="M81" s="396" t="e">
        <v>#DIV/0!</v>
      </c>
      <c r="N81" s="396" t="e">
        <v>#DIV/0!</v>
      </c>
      <c r="O81" s="396" t="e">
        <v>#DIV/0!</v>
      </c>
      <c r="P81" s="397" t="e">
        <v>#DIV/0!</v>
      </c>
    </row>
    <row r="82" spans="1:16" hidden="1" x14ac:dyDescent="0.25"/>
    <row r="83" spans="1:16" ht="90" hidden="1" x14ac:dyDescent="0.25">
      <c r="A83" s="398" t="s">
        <v>543</v>
      </c>
      <c r="B83" s="398"/>
      <c r="C83" s="398"/>
      <c r="D83" s="398"/>
      <c r="E83" s="398"/>
      <c r="F83" s="398"/>
      <c r="G83" s="398"/>
      <c r="H83" s="398"/>
      <c r="I83" s="398"/>
      <c r="J83" s="398"/>
      <c r="K83" s="398"/>
      <c r="L83" s="398"/>
      <c r="M83" s="398"/>
      <c r="N83" s="398"/>
      <c r="O83" s="398"/>
    </row>
    <row r="84" spans="1:16" hidden="1" x14ac:dyDescent="0.25"/>
    <row r="85" spans="1:16" hidden="1" x14ac:dyDescent="0.25"/>
    <row r="86" spans="1:16" hidden="1" x14ac:dyDescent="0.25">
      <c r="A86" s="82" t="s">
        <v>544</v>
      </c>
      <c r="I86" s="82" t="s">
        <v>545</v>
      </c>
    </row>
    <row r="87" spans="1:16" hidden="1" x14ac:dyDescent="0.25">
      <c r="A87" s="82" t="s">
        <v>546</v>
      </c>
    </row>
    <row r="88" spans="1:16" hidden="1" x14ac:dyDescent="0.25"/>
    <row r="89" spans="1:16" hidden="1" x14ac:dyDescent="0.25">
      <c r="A89" s="82" t="s">
        <v>547</v>
      </c>
      <c r="I89" s="82" t="s">
        <v>548</v>
      </c>
    </row>
    <row r="90" spans="1:16" hidden="1" x14ac:dyDescent="0.25"/>
    <row r="91" spans="1:16" hidden="1" x14ac:dyDescent="0.25"/>
    <row r="92" spans="1:16" hidden="1" x14ac:dyDescent="0.25"/>
    <row r="93" spans="1:16" hidden="1" x14ac:dyDescent="0.25">
      <c r="A93" s="399" t="s">
        <v>549</v>
      </c>
    </row>
    <row r="94" spans="1:16" hidden="1" x14ac:dyDescent="0.25">
      <c r="A94" s="400">
        <v>0</v>
      </c>
      <c r="B94" s="400">
        <v>1</v>
      </c>
      <c r="C94" s="400">
        <v>1</v>
      </c>
      <c r="D94" s="400">
        <v>1</v>
      </c>
      <c r="E94" s="400">
        <v>1</v>
      </c>
      <c r="F94" s="400">
        <v>1</v>
      </c>
      <c r="G94" s="400">
        <v>1</v>
      </c>
      <c r="H94" s="400">
        <v>1</v>
      </c>
      <c r="I94" s="400">
        <v>1</v>
      </c>
      <c r="J94" s="400">
        <v>1</v>
      </c>
      <c r="K94" s="400">
        <v>1</v>
      </c>
      <c r="L94" s="400">
        <v>1</v>
      </c>
      <c r="M94" s="400">
        <v>1</v>
      </c>
      <c r="N94" s="400">
        <v>1</v>
      </c>
      <c r="O94" s="400">
        <v>1</v>
      </c>
      <c r="P94" s="400">
        <v>1</v>
      </c>
    </row>
    <row r="95" spans="1:16" hidden="1" x14ac:dyDescent="0.25">
      <c r="A95" s="342" t="s">
        <v>550</v>
      </c>
      <c r="B95" s="373"/>
      <c r="C95" s="373"/>
      <c r="D95" s="74" t="s">
        <v>518</v>
      </c>
      <c r="E95" s="74" t="s">
        <v>519</v>
      </c>
    </row>
    <row r="96" spans="1:16" hidden="1" x14ac:dyDescent="0.25">
      <c r="A96" s="342" t="s">
        <v>551</v>
      </c>
      <c r="B96" s="373" t="s">
        <v>552</v>
      </c>
      <c r="C96" s="74" t="s">
        <v>203</v>
      </c>
      <c r="D96" s="401">
        <v>390445.31934504694</v>
      </c>
      <c r="E96" s="401">
        <v>780476.54644195107</v>
      </c>
    </row>
    <row r="97" spans="1:21" hidden="1" x14ac:dyDescent="0.25">
      <c r="B97" s="373" t="s">
        <v>535</v>
      </c>
      <c r="C97" s="74" t="s">
        <v>553</v>
      </c>
      <c r="D97" s="402">
        <v>0</v>
      </c>
      <c r="E97" s="402">
        <v>0</v>
      </c>
    </row>
    <row r="98" spans="1:21" hidden="1" x14ac:dyDescent="0.25">
      <c r="B98" s="373" t="s">
        <v>536</v>
      </c>
      <c r="C98" s="74" t="s">
        <v>554</v>
      </c>
      <c r="D98" s="401">
        <v>0</v>
      </c>
      <c r="E98" s="401">
        <v>0</v>
      </c>
    </row>
    <row r="99" spans="1:21" hidden="1" x14ac:dyDescent="0.25">
      <c r="B99" s="373" t="s">
        <v>537</v>
      </c>
      <c r="C99" s="74" t="s">
        <v>554</v>
      </c>
      <c r="D99" s="401">
        <v>0</v>
      </c>
      <c r="E99" s="401">
        <v>0</v>
      </c>
    </row>
    <row r="100" spans="1:21" hidden="1" x14ac:dyDescent="0.25"/>
    <row r="101" spans="1:21" hidden="1" x14ac:dyDescent="0.25">
      <c r="A101" s="403" t="s">
        <v>555</v>
      </c>
      <c r="B101" s="98"/>
    </row>
    <row r="102" spans="1:21" hidden="1" x14ac:dyDescent="0.25">
      <c r="A102" s="403" t="s">
        <v>556</v>
      </c>
      <c r="B102" s="98"/>
    </row>
    <row r="103" spans="1:21" hidden="1" x14ac:dyDescent="0.25">
      <c r="A103" s="403" t="s">
        <v>557</v>
      </c>
      <c r="B103" s="98"/>
    </row>
    <row r="104" spans="1:21" hidden="1" x14ac:dyDescent="0.25">
      <c r="A104" s="403" t="s">
        <v>558</v>
      </c>
      <c r="B104" s="98"/>
    </row>
    <row r="105" spans="1:21" ht="16.5" hidden="1" thickBot="1" x14ac:dyDescent="0.3"/>
    <row r="106" spans="1:21" ht="16.5" thickBot="1" x14ac:dyDescent="0.3">
      <c r="A106" s="145" t="s">
        <v>559</v>
      </c>
      <c r="B106" s="146"/>
      <c r="C106" s="147">
        <v>2</v>
      </c>
      <c r="D106" s="147">
        <v>3</v>
      </c>
      <c r="E106" s="147">
        <v>4</v>
      </c>
      <c r="F106" s="147">
        <v>5</v>
      </c>
      <c r="G106" s="147">
        <v>6</v>
      </c>
      <c r="H106" s="147">
        <v>7</v>
      </c>
      <c r="I106" s="147">
        <v>8</v>
      </c>
      <c r="J106" s="147">
        <v>9</v>
      </c>
      <c r="K106" s="147">
        <v>10</v>
      </c>
      <c r="L106" s="147">
        <v>11</v>
      </c>
      <c r="M106" s="147">
        <v>12</v>
      </c>
      <c r="N106" s="147">
        <v>13</v>
      </c>
      <c r="O106" s="147">
        <v>14</v>
      </c>
      <c r="P106" s="147">
        <v>15</v>
      </c>
      <c r="Q106" s="147">
        <v>16</v>
      </c>
      <c r="R106" s="147">
        <v>17</v>
      </c>
      <c r="S106" s="147">
        <v>18</v>
      </c>
      <c r="T106" s="147">
        <v>19</v>
      </c>
      <c r="U106" s="148">
        <v>20</v>
      </c>
    </row>
    <row r="107" spans="1:21" x14ac:dyDescent="0.25">
      <c r="A107" s="149" t="s">
        <v>83</v>
      </c>
      <c r="B107" s="150" t="s">
        <v>203</v>
      </c>
      <c r="C107" s="151">
        <v>16710.790416523789</v>
      </c>
      <c r="D107" s="151">
        <v>9992.8150838095044</v>
      </c>
      <c r="E107" s="151">
        <v>9992.8150838095044</v>
      </c>
      <c r="F107" s="151">
        <v>9992.8150838095044</v>
      </c>
      <c r="G107" s="151">
        <v>9992.8150838095044</v>
      </c>
      <c r="H107" s="151">
        <v>6836.9654171428447</v>
      </c>
      <c r="I107" s="151">
        <v>6836.9654171428447</v>
      </c>
      <c r="J107" s="151">
        <v>2732.2370833333298</v>
      </c>
      <c r="K107" s="151">
        <v>2732.2370833333298</v>
      </c>
      <c r="L107" s="151">
        <v>2732.2370833333298</v>
      </c>
      <c r="M107" s="151">
        <v>0</v>
      </c>
      <c r="N107" s="151">
        <v>0</v>
      </c>
      <c r="O107" s="151">
        <v>0</v>
      </c>
      <c r="P107" s="151">
        <v>0</v>
      </c>
      <c r="Q107" s="151">
        <v>0</v>
      </c>
      <c r="R107" s="151">
        <v>0</v>
      </c>
      <c r="S107" s="151">
        <v>0</v>
      </c>
      <c r="T107" s="151">
        <v>0</v>
      </c>
      <c r="U107" s="345">
        <v>0</v>
      </c>
    </row>
    <row r="108" spans="1:21" x14ac:dyDescent="0.25">
      <c r="A108" s="132" t="s">
        <v>84</v>
      </c>
      <c r="B108" s="74" t="s">
        <v>203</v>
      </c>
      <c r="C108" s="152"/>
      <c r="D108" s="152"/>
      <c r="E108" s="152"/>
      <c r="F108" s="152"/>
      <c r="G108" s="152"/>
      <c r="H108" s="152"/>
      <c r="I108" s="152"/>
      <c r="J108" s="152"/>
      <c r="K108" s="152"/>
      <c r="L108" s="152"/>
      <c r="M108" s="152"/>
      <c r="N108" s="152"/>
      <c r="O108" s="152"/>
      <c r="P108" s="152"/>
      <c r="Q108" s="152"/>
      <c r="R108" s="152"/>
      <c r="S108" s="152"/>
      <c r="T108" s="152"/>
      <c r="U108" s="153"/>
    </row>
    <row r="109" spans="1:21" x14ac:dyDescent="0.25">
      <c r="A109" s="132" t="s">
        <v>204</v>
      </c>
      <c r="B109" s="74" t="s">
        <v>203</v>
      </c>
      <c r="C109" s="74"/>
      <c r="D109" s="74"/>
      <c r="E109" s="74"/>
      <c r="F109" s="74"/>
      <c r="G109" s="74"/>
      <c r="H109" s="74"/>
      <c r="I109" s="74"/>
      <c r="J109" s="74"/>
      <c r="K109" s="74"/>
      <c r="L109" s="74"/>
      <c r="M109" s="74"/>
      <c r="N109" s="74"/>
      <c r="O109" s="74"/>
      <c r="P109" s="74"/>
      <c r="Q109" s="74"/>
      <c r="R109" s="74"/>
      <c r="S109" s="74"/>
      <c r="T109" s="74"/>
      <c r="U109" s="404"/>
    </row>
    <row r="110" spans="1:21" x14ac:dyDescent="0.25">
      <c r="A110" s="132" t="s">
        <v>205</v>
      </c>
      <c r="B110" s="74" t="s">
        <v>203</v>
      </c>
      <c r="C110" s="74"/>
      <c r="D110" s="74"/>
      <c r="E110" s="74"/>
      <c r="F110" s="74"/>
      <c r="G110" s="74"/>
      <c r="H110" s="74"/>
      <c r="I110" s="74"/>
      <c r="J110" s="74"/>
      <c r="K110" s="74"/>
      <c r="L110" s="74"/>
      <c r="M110" s="74"/>
      <c r="N110" s="74"/>
      <c r="O110" s="74"/>
      <c r="P110" s="74"/>
      <c r="Q110" s="74"/>
      <c r="R110" s="74"/>
      <c r="S110" s="74"/>
      <c r="T110" s="74"/>
      <c r="U110" s="404"/>
    </row>
    <row r="111" spans="1:21" x14ac:dyDescent="0.25">
      <c r="A111" s="132" t="s">
        <v>206</v>
      </c>
      <c r="B111" s="74" t="s">
        <v>203</v>
      </c>
      <c r="C111" s="74"/>
      <c r="D111" s="74"/>
      <c r="E111" s="74"/>
      <c r="F111" s="74"/>
      <c r="G111" s="74"/>
      <c r="H111" s="74"/>
      <c r="I111" s="74"/>
      <c r="J111" s="74"/>
      <c r="K111" s="74"/>
      <c r="L111" s="74"/>
      <c r="M111" s="74"/>
      <c r="N111" s="74"/>
      <c r="O111" s="74"/>
      <c r="P111" s="74"/>
      <c r="Q111" s="74"/>
      <c r="R111" s="74"/>
      <c r="S111" s="74"/>
      <c r="T111" s="74"/>
      <c r="U111" s="404"/>
    </row>
    <row r="112" spans="1:21" x14ac:dyDescent="0.25">
      <c r="A112" s="132" t="s">
        <v>207</v>
      </c>
      <c r="B112" s="74" t="s">
        <v>203</v>
      </c>
      <c r="C112" s="74"/>
      <c r="D112" s="74"/>
      <c r="E112" s="74"/>
      <c r="F112" s="74"/>
      <c r="G112" s="74"/>
      <c r="H112" s="74"/>
      <c r="I112" s="74"/>
      <c r="J112" s="74"/>
      <c r="K112" s="74"/>
      <c r="L112" s="74"/>
      <c r="M112" s="74"/>
      <c r="N112" s="74"/>
      <c r="O112" s="74"/>
      <c r="P112" s="74"/>
      <c r="Q112" s="74"/>
      <c r="R112" s="74"/>
      <c r="S112" s="74"/>
      <c r="T112" s="74"/>
      <c r="U112" s="404"/>
    </row>
    <row r="113" spans="1:21" x14ac:dyDescent="0.25">
      <c r="A113" s="132" t="s">
        <v>208</v>
      </c>
      <c r="B113" s="74" t="s">
        <v>203</v>
      </c>
      <c r="C113" s="74"/>
      <c r="D113" s="74"/>
      <c r="E113" s="74"/>
      <c r="F113" s="74"/>
      <c r="G113" s="74"/>
      <c r="H113" s="74"/>
      <c r="I113" s="74"/>
      <c r="J113" s="74"/>
      <c r="K113" s="74"/>
      <c r="L113" s="74"/>
      <c r="M113" s="74"/>
      <c r="N113" s="74"/>
      <c r="O113" s="74"/>
      <c r="P113" s="74"/>
      <c r="Q113" s="74"/>
      <c r="R113" s="74"/>
      <c r="S113" s="74"/>
      <c r="T113" s="74"/>
      <c r="U113" s="404"/>
    </row>
    <row r="114" spans="1:21" x14ac:dyDescent="0.25">
      <c r="A114" s="132" t="s">
        <v>209</v>
      </c>
      <c r="B114" s="74" t="s">
        <v>203</v>
      </c>
      <c r="C114" s="152"/>
      <c r="D114" s="152"/>
      <c r="E114" s="152"/>
      <c r="F114" s="152"/>
      <c r="G114" s="152"/>
      <c r="H114" s="152"/>
      <c r="I114" s="152"/>
      <c r="J114" s="152"/>
      <c r="K114" s="152"/>
      <c r="L114" s="152"/>
      <c r="M114" s="152"/>
      <c r="N114" s="152"/>
      <c r="O114" s="152"/>
      <c r="P114" s="152"/>
      <c r="Q114" s="152"/>
      <c r="R114" s="152"/>
      <c r="S114" s="152"/>
      <c r="T114" s="152"/>
      <c r="U114" s="153"/>
    </row>
    <row r="115" spans="1:21" x14ac:dyDescent="0.25">
      <c r="A115" s="132" t="s">
        <v>210</v>
      </c>
      <c r="B115" s="74" t="s">
        <v>203</v>
      </c>
      <c r="C115" s="152"/>
      <c r="D115" s="152"/>
      <c r="E115" s="152"/>
      <c r="F115" s="152"/>
      <c r="G115" s="152"/>
      <c r="H115" s="152"/>
      <c r="I115" s="152"/>
      <c r="J115" s="152"/>
      <c r="K115" s="152"/>
      <c r="L115" s="152"/>
      <c r="M115" s="152"/>
      <c r="N115" s="152"/>
      <c r="O115" s="152"/>
      <c r="P115" s="152"/>
      <c r="Q115" s="152"/>
      <c r="R115" s="152"/>
      <c r="S115" s="152"/>
      <c r="T115" s="152"/>
      <c r="U115" s="153"/>
    </row>
    <row r="116" spans="1:21" ht="16.5" thickBot="1" x14ac:dyDescent="0.3">
      <c r="A116" s="154" t="s">
        <v>196</v>
      </c>
      <c r="B116" s="155" t="s">
        <v>203</v>
      </c>
      <c r="C116" s="152"/>
      <c r="D116" s="152"/>
      <c r="E116" s="152"/>
      <c r="F116" s="152"/>
      <c r="G116" s="152"/>
      <c r="H116" s="152"/>
      <c r="I116" s="152"/>
      <c r="J116" s="152"/>
      <c r="K116" s="152"/>
      <c r="L116" s="152"/>
      <c r="M116" s="152"/>
      <c r="N116" s="152"/>
      <c r="O116" s="152"/>
      <c r="P116" s="152"/>
      <c r="Q116" s="152"/>
      <c r="R116" s="152"/>
      <c r="S116" s="152"/>
      <c r="T116" s="152"/>
      <c r="U116" s="153"/>
    </row>
    <row r="117" spans="1:21" ht="16.5" thickBot="1" x14ac:dyDescent="0.3">
      <c r="A117" s="158" t="s">
        <v>211</v>
      </c>
      <c r="B117" s="159" t="s">
        <v>203</v>
      </c>
      <c r="C117" s="160">
        <v>16710.790416523789</v>
      </c>
      <c r="D117" s="160">
        <v>9992.8150838095044</v>
      </c>
      <c r="E117" s="160">
        <v>9992.8150838095044</v>
      </c>
      <c r="F117" s="160">
        <v>9992.8150838095044</v>
      </c>
      <c r="G117" s="160">
        <v>9992.8150838095044</v>
      </c>
      <c r="H117" s="160">
        <v>6836.9654171428447</v>
      </c>
      <c r="I117" s="160">
        <v>6836.9654171428447</v>
      </c>
      <c r="J117" s="160">
        <v>2732.2370833333298</v>
      </c>
      <c r="K117" s="160">
        <v>2732.2370833333298</v>
      </c>
      <c r="L117" s="160">
        <v>2732.2370833333298</v>
      </c>
      <c r="M117" s="160">
        <v>0</v>
      </c>
      <c r="N117" s="160">
        <v>0</v>
      </c>
      <c r="O117" s="160">
        <v>0</v>
      </c>
      <c r="P117" s="160">
        <v>0</v>
      </c>
      <c r="Q117" s="160">
        <v>0</v>
      </c>
      <c r="R117" s="160">
        <v>0</v>
      </c>
      <c r="S117" s="160">
        <v>0</v>
      </c>
      <c r="T117" s="160">
        <v>0</v>
      </c>
      <c r="U117" s="161">
        <v>0</v>
      </c>
    </row>
  </sheetData>
  <mergeCells count="14">
    <mergeCell ref="H25:I25"/>
    <mergeCell ref="H26:I26"/>
    <mergeCell ref="J18:K18"/>
    <mergeCell ref="J19:K19"/>
    <mergeCell ref="J20:K20"/>
    <mergeCell ref="J21:K21"/>
    <mergeCell ref="H24:I24"/>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62" t="s">
        <v>166</v>
      </c>
      <c r="B2" s="462"/>
      <c r="C2" s="462"/>
      <c r="D2" s="462"/>
      <c r="E2" s="462"/>
      <c r="F2" s="462"/>
      <c r="G2" s="462"/>
      <c r="H2" s="462"/>
      <c r="I2" s="462"/>
      <c r="J2" s="462"/>
      <c r="K2" s="462"/>
      <c r="L2" s="462"/>
      <c r="M2" s="462"/>
      <c r="N2" s="462"/>
      <c r="O2" s="462"/>
      <c r="P2" s="462"/>
      <c r="Q2" s="462"/>
      <c r="R2" s="462"/>
      <c r="S2" s="462"/>
      <c r="T2" s="462"/>
      <c r="U2" s="462"/>
    </row>
    <row r="3" spans="1:21" x14ac:dyDescent="0.25">
      <c r="A3" s="84" t="s">
        <v>212</v>
      </c>
      <c r="O3" s="83"/>
    </row>
    <row r="4" spans="1:21" ht="19.5" customHeight="1" x14ac:dyDescent="0.25">
      <c r="A4" s="163" t="str">
        <f>'3.3. цели,задачи'!A6:D6</f>
        <v>О_0000007018</v>
      </c>
      <c r="C4" s="85"/>
      <c r="O4" s="83"/>
    </row>
    <row r="5" spans="1:21" ht="34.5" customHeight="1" x14ac:dyDescent="0.25">
      <c r="A5" s="467" t="str">
        <f>"Финансовая модель по проекту инвестиционной программы"</f>
        <v>Финансовая модель по проекту инвестиционной программы</v>
      </c>
      <c r="B5" s="467"/>
      <c r="C5" s="467"/>
      <c r="D5" s="467"/>
      <c r="E5" s="467"/>
      <c r="F5" s="467"/>
      <c r="G5" s="467"/>
      <c r="H5" s="467"/>
      <c r="I5" s="467"/>
      <c r="J5" s="467"/>
      <c r="K5" s="467"/>
      <c r="L5" s="467"/>
      <c r="M5" s="467"/>
      <c r="N5" s="467"/>
      <c r="O5" s="467"/>
    </row>
    <row r="6" spans="1:21" ht="24.75" customHeight="1" x14ac:dyDescent="0.25">
      <c r="A6" s="468" t="str">
        <f>'3.3. цели,задачи'!A9:D9</f>
        <v>Приобретение легкового автомобиля</v>
      </c>
      <c r="B6" s="468"/>
      <c r="C6" s="468"/>
      <c r="D6" s="468"/>
      <c r="E6" s="468"/>
      <c r="F6" s="468"/>
      <c r="G6" s="468"/>
      <c r="H6" s="468"/>
      <c r="I6" s="468"/>
      <c r="J6" s="468"/>
      <c r="K6" s="468"/>
      <c r="L6" s="468"/>
      <c r="M6" s="468"/>
      <c r="N6" s="468"/>
      <c r="O6" s="46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65"/>
      <c r="I13" s="465"/>
      <c r="J13" s="98"/>
      <c r="K13" s="99"/>
    </row>
    <row r="14" spans="1:21" ht="38.25" customHeight="1" x14ac:dyDescent="0.25">
      <c r="A14" s="95" t="s">
        <v>171</v>
      </c>
      <c r="B14" s="94">
        <v>13868.380241151919</v>
      </c>
      <c r="C14" s="85"/>
      <c r="D14" s="100"/>
      <c r="E14" s="101"/>
      <c r="F14" s="101"/>
      <c r="H14" s="465"/>
      <c r="I14" s="465"/>
      <c r="J14" s="98"/>
      <c r="K14" s="99"/>
    </row>
    <row r="15" spans="1:21" ht="37.5" customHeight="1" x14ac:dyDescent="0.25">
      <c r="A15" s="102" t="s">
        <v>172</v>
      </c>
      <c r="B15" s="103">
        <v>0</v>
      </c>
      <c r="C15" s="85"/>
      <c r="D15" s="85"/>
      <c r="E15" s="85"/>
      <c r="F15" s="85"/>
      <c r="H15" s="465"/>
      <c r="I15" s="465"/>
      <c r="J15" s="98"/>
      <c r="K15" s="104"/>
    </row>
    <row r="16" spans="1:21" ht="25.5" hidden="1" customHeight="1" x14ac:dyDescent="0.25">
      <c r="A16" s="102" t="s">
        <v>173</v>
      </c>
      <c r="B16" s="105"/>
      <c r="C16" s="85"/>
      <c r="D16" s="85"/>
      <c r="E16" s="85"/>
      <c r="F16" s="85"/>
      <c r="H16" s="465"/>
      <c r="I16" s="46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65"/>
      <c r="I19" s="465"/>
      <c r="J19" s="98"/>
      <c r="K19" s="99"/>
      <c r="N19" s="98"/>
      <c r="O19" s="98"/>
    </row>
    <row r="20" spans="1:18" hidden="1" outlineLevel="1" x14ac:dyDescent="0.25">
      <c r="A20" s="91" t="s">
        <v>177</v>
      </c>
      <c r="B20" s="112"/>
      <c r="C20" s="85"/>
      <c r="D20" s="85"/>
      <c r="E20" s="85"/>
      <c r="F20" s="85"/>
      <c r="H20" s="465"/>
      <c r="I20" s="465"/>
      <c r="J20" s="98"/>
      <c r="K20" s="99"/>
      <c r="N20" s="98"/>
      <c r="O20" s="98"/>
    </row>
    <row r="21" spans="1:18" ht="33" hidden="1" customHeight="1" outlineLevel="1" x14ac:dyDescent="0.25">
      <c r="A21" s="102" t="s">
        <v>178</v>
      </c>
      <c r="B21" s="113">
        <v>4</v>
      </c>
      <c r="C21" s="85"/>
      <c r="D21" s="85"/>
      <c r="E21" s="85"/>
      <c r="F21" s="85"/>
      <c r="H21" s="466"/>
      <c r="I21" s="466"/>
      <c r="J21" s="98"/>
      <c r="K21" s="104"/>
      <c r="N21" s="98"/>
      <c r="O21" s="98"/>
    </row>
    <row r="22" spans="1:18" hidden="1" outlineLevel="1" x14ac:dyDescent="0.25">
      <c r="A22" s="102" t="s">
        <v>88</v>
      </c>
      <c r="B22" s="113">
        <v>4</v>
      </c>
      <c r="C22" s="85"/>
      <c r="D22" s="85"/>
      <c r="E22" s="85"/>
      <c r="F22" s="85"/>
      <c r="H22" s="465"/>
      <c r="I22" s="46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2025-08-14T23:56:13Z</dcterms:modified>
</cp:coreProperties>
</file>