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Z51" i="15"/>
  <c r="D51" i="15"/>
  <c r="G46" i="15" l="1"/>
  <c r="K46" i="15"/>
  <c r="L46" i="15"/>
  <c r="M46" i="15"/>
  <c r="O46" i="15"/>
  <c r="P46" i="15"/>
  <c r="Q46" i="15"/>
  <c r="S46" i="15"/>
  <c r="T46" i="15"/>
  <c r="U46" i="15"/>
  <c r="W46" i="15"/>
  <c r="E44" i="15"/>
  <c r="E51" i="15" s="1"/>
  <c r="F44" i="15"/>
  <c r="G44" i="15"/>
  <c r="G51" i="15" s="1"/>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I31" i="16"/>
  <c r="E23" i="34"/>
  <c r="H46" i="15"/>
  <c r="AA46" i="15" s="1"/>
  <c r="D37" i="15"/>
  <c r="Z37" i="15"/>
  <c r="F23" i="34"/>
  <c r="D46" i="15"/>
  <c r="Z46" i="15" s="1"/>
  <c r="D24" i="15"/>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<sst xmlns="http://schemas.openxmlformats.org/spreadsheetml/2006/main" count="1672" uniqueCount="528">
  <si>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</si>
  <si>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</si>
  <si>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</si>
  <si>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</si>
  <si>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</si>
  <si>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</si>
  <si>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</si>
  <si>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</si>
  <si>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</si>
  <si>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</si>
  <si>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</si>
  <si>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</si>
  <si>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</si>
  <si>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</si>
  <si>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</si>
  <si>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</si>
  <si>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</si>
  <si>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</si>
  <si>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</si>
  <si>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</si>
  <si>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</si>
  <si>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</si>
  <si>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</si>
  <si>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</si>
  <si>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</si>
  <si>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</si>
  <si>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</si>
  <si>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</si>
  <si>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</si>
  <si>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</si>
  <si>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</si>
  <si>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</si>
  <si>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</si>
  <si>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</si>
  <si>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</si>
  <si>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</si>
  <si>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</si>
  <si>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</si>
  <si>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</si>
  <si>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</si>
  <si>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</si>
  <si>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</si>
  <si>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</si>
  <si>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</si>
  <si>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</si>
  <si>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</si>
  <si>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</si>
  <si>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</si>
  <si>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</si>
  <si>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</si>
  <si>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</si>
  <si>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</si>
  <si>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</si>
  <si>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</si>
  <si>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</si>
  <si>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</si>
  <si>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</si>
  <si>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</si>
  <si>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</si>
  <si>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</si>
  <si>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</si>
  <si>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</si>
  <si>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</si>
  <si>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</si>
  <si>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</si>
  <si>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</si>
  <si>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</si>
  <si>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</si>
  <si>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</si>
  <si>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</si>
  <si>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</si>
  <si>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</si>
  <si>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</si>
  <si>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</si>
  <si>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</si>
  <si>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</si>
  <si>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</si>
  <si>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</si>
  <si>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</si>
  <si>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</si>
  <si>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</si>
  <si>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</si>
  <si>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</si>
  <si>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</si>
  <si>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</si>
  <si>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</si>
  <si>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</si>
  <si>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</si>
  <si>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</si>
  <si>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</si>
  <si>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</si>
  <si>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</si>
  <si>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</si>
  <si>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</si>
  <si>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</si>
  <si>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</si>
  <si>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</si>
  <si>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</si>
  <si>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</si>
  <si>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</si>
  <si>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</si>
  <si>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</si>
  <si>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</si>
  <si>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</si>
  <si>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</si>
  <si>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</si>
  <si>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</si>
  <si>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</si>
  <si>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</si>
  <si>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</si>
  <si>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</si>
  <si>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</si>
  <si>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</si>
  <si>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</si>
  <si>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</si>
  <si>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</si>
  <si>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</si>
  <si>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</si>
  <si>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</si>
  <si>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</si>
  <si>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</si>
  <si>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</si>
  <si>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</si>
  <si>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</si>
  <si>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</si>
  <si>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</si>
  <si>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</si>
  <si>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</si>
  <si>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</si>
  <si>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</si>
  <si>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</si>
  <si>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</si>
  <si>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</si>
  <si>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</si>
  <si>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</si>
  <si>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</si>
  <si>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</si>
  <si>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</si>
  <si>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</si>
  <si>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</si>
  <si>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</si>
  <si>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</si>
  <si>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</si>
  <si>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</si>
  <si>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</si>
  <si>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</si>
  <si>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</si>
  <si>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</si>
  <si>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</si>
  <si>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</si>
  <si>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</si>
  <si>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</si>
  <si>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</si>
  <si>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</si>
  <si>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</si>
  <si>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</si>
  <si>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</si>
  <si>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</si>
  <si>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</si>
  <si>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</si>
  <si>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</si>
  <si>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</si>
  <si>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</si>
  <si>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</si>
  <si>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</si>
  <si>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</si>
  <si>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</si>
  <si>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</si>
  <si>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</si>
  <si>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</si>
  <si>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</si>
  <si>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</si>
  <si>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</si>
  <si>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</si>
  <si>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</si>
  <si>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</si>
  <si>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</si>
  <si>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</si>
  <si>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</si>
  <si>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</si>
  <si>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</si>
  <si>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</si>
  <si>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</si>
  <si>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</si>
  <si>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</si>
  <si>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</si>
  <si>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</si>
  <si>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</si>
  <si>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</si>
  <si>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</si>
  <si>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</si>
  <si>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</si>
  <si>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</si>
  <si>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</si>
  <si>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</si>
  <si>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</si>
  <si>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</si>
  <si>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</si>
  <si>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</si>
  <si>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</si>
  <si>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</si>
  <si>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</si>
  <si>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</si>
  <si>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</si>
  <si>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</si>
  <si>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</si>
  <si>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</si>
  <si>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</si>
  <si>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</si>
  <si>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</si>
  <si>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</si>
  <si>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</si>
  <si>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</si>
  <si>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</si>
  <si>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</si>
  <si>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</si>
  <si>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</si>
  <si>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</si>
  <si>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</si>
  <si>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</si>
  <si>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</si>
  <si>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</si>
  <si>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</si>
  <si>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</si>
  <si>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</si>
  <si>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</si>
  <si>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</si>
  <si>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</si>
  <si>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</si>
  <si>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</si>
  <si>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</si>
  <si>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</si>
  <si>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</si>
  <si>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</si>
  <si>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</si>
  <si>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</si>
  <si>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</si>
  <si>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</si>
  <si>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</si>
  <si>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</si>
  <si>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</si>
  <si>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</si>
  <si>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</si>
  <si>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</si>
  <si>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</si>
  <si>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</si>
  <si>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</si>
  <si>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</si>
  <si>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</si>
  <si>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</si>
  <si>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</si>
  <si>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</si>
  <si>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</si>
  <si>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</si>
  <si>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</si>
  <si>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</si>
  <si>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</si>
  <si>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</si>
  <si>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</si>
  <si>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</si>
  <si>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</si>
  <si>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</si>
  <si>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</si>
  <si>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</si>
  <si>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</si>
  <si>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</si>
  <si>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</si>
  <si>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</si>
  <si>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</si>
  <si>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</si>
  <si>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</si>
  <si>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</si>
  <si>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</si>
  <si>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</si>
  <si>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</si>
  <si>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</si>
  <si>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</si>
  <si>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</si>
  <si>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</si>
  <si>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</si>
  <si>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</si>
  <si>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</si>
  <si>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</si>
  <si>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</si>
  <si>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</si>
  <si>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</si>
  <si>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</si>
  <si>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</si>
  <si>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</si>
  <si>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</si>
  <si>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</si>
  <si>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</si>
  <si>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</si>
  <si>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</si>
  <si>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</si>
  <si>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</si>
  <si>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</si>
  <si>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</si>
  <si>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</si>
  <si>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</si>
  <si>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</si>
  <si>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</si>
  <si>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</si>
  <si>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</si>
  <si>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</si>
  <si>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</si>
  <si>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</si>
  <si>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</si>
  <si>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</si>
  <si>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</si>
  <si>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</si>
  <si>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</si>
  <si>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</si>
  <si>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</si>
  <si>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</si>
  <si>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</si>
  <si>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</si>
  <si>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</si>
  <si>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</si>
  <si>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</si>
  <si>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</si>
  <si>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</si>
  <si>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</si>
  <si>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</si>
  <si>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</si>
  <si>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</si>
  <si>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</si>
  <si>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</si>
  <si>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</si>
  <si>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</si>
  <si>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</si>
  <si>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</si>
  <si>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</si>
  <si>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</si>
  <si>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</si>
  <si>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</si>
  <si>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</si>
  <si>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</si>
  <si>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</si>
  <si>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</si>
  <si>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</si>
  <si>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</si>
  <si>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</si>
  <si>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</si>
  <si>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</si>
  <si>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</si>
  <si>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</si>
  <si>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</si>
  <si>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</si>
  <si>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</si>
  <si>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</si>
  <si>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</si>
  <si>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</si>
  <si>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</si>
  <si>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</si>
  <si>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</si>
  <si>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</si>
  <si>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</si>
  <si>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</si>
  <si>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</si>
  <si>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</si>
  <si>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</si>
  <si>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</si>
  <si>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</si>
  <si>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</si>
  <si>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</si>
  <si>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</si>
  <si>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</si>
  <si>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</si>
  <si>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</si>
  <si>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</si>
  <si>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</si>
  <si>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</si>
  <si>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</si>
  <si>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</si>
  <si>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</si>
  <si>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</si>
  <si>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</si>
  <si>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</si>
  <si>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</si>
  <si>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</si>
  <si>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</si>
  <si>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</si>
  <si>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</si>
  <si>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</si>
  <si>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</si>
  <si>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</si>
  <si>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</si>
  <si>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</si>
  <si>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</si>
  <si>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</si>
  <si>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</si>
  <si>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</si>
  <si>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</si>
  <si>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</si>
  <si>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</si>
  <si>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</si>
  <si>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</si>
  <si>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</si>
  <si>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</si>
  <si>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</si>
  <si>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</si>
  <si>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</si>
  <si>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</si>
  <si>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</si>
  <si>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</si>
  <si>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</si>
  <si>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</si>
  <si>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</si>
  <si>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</si>
  <si>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</si>
  <si>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</si>
  <si>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</si>
  <si>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</si>
  <si>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</si>
  <si>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</si>
  <si>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</si>
  <si>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</si>
  <si>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</si>
  <si>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</si>
  <si>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</si>
  <si>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</si>
  <si>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</si>
  <si>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</si>
  <si>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</si>
  <si>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</si>
  <si>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</si>
  <si>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</si>
  <si>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</si>
  <si>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</si>
  <si>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</si>
  <si>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</si>
  <si>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</si>
  <si>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</si>
  <si>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</si>
  <si>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</si>
  <si>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</si>
  <si>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</si>
  <si>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</si>
  <si>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</si>
  <si>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</si>
  <si>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</si>
  <si>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</si>
  <si>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</si>
  <si>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</si>
  <si>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</si>
  <si>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</si>
  <si>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</si>
  <si>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</si>
  <si>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</si>
  <si>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</si>
  <si>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</si>
  <si>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</si>
  <si>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</si>
  <si>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</si>
  <si>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</si>
  <si>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</si>
  <si>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</si>
  <si>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</si>
  <si>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</si>
  <si>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</si>
  <si>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</si>
  <si>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</si>
  <si>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</si>
  <si>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</si>
  <si>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</si>
  <si>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</si>
  <si>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</si>
  <si>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</si>
  <si>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</si>
  <si>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</si>
  <si>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</si>
  <si>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</si>
  <si>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</si>
  <si>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</si>
  <si>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</si>
  <si>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</si>
  <si>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</si>
  <si>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</si>
  <si>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</si>
  <si>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</si>
  <si>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t>Износ оборудования</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</si>
  <si>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</si>
  <si>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</si>
  <si>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</si>
  <si>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Замена автомобилей в связи с 100% износом</t>
  </si>
  <si>
    <t>Приобретение самосвала</t>
  </si>
  <si>
    <t>Приобретение гидромолота</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</si>
  <si>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</si>
  <si>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</si>
  <si>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</si>
  <si>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</si>
  <si>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Операционные расходы</t>
  </si>
  <si>
    <t>EBITDA Доход + операц. расходы</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</si>
  <si>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</si>
  <si>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</si>
  <si>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</si>
  <si>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</si>
  <si>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</si>
  <si>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</si>
  <si>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</si>
  <si>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</si>
  <si>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</si>
  <si>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</si>
  <si>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</si>
  <si>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Покупка спецтехники</t>
  </si>
  <si>
    <t>2025-2028 года</t>
  </si>
  <si>
    <t>Коммерческие предложения</t>
  </si>
  <si>
    <t>0 млн. руб. без НДС</t>
  </si>
  <si>
    <t xml:space="preserve">О_0000007022 </t>
  </si>
  <si>
    <t>31,43 млн.руб. без НДС</t>
  </si>
  <si>
    <t>37,72 млн.руб. с НДС</t>
  </si>
  <si>
    <t>Ввод 4 шт. автомобилей</t>
  </si>
  <si>
    <t>Покупка автомобилей в количестве 4 шт</t>
  </si>
  <si>
    <t>Приобретение стационарной лаборатории ЛЭИС -100</t>
  </si>
  <si>
    <t>Приобретение трассоискателя</t>
  </si>
  <si>
    <t>Приобретение передвижной мастерской</t>
  </si>
  <si>
    <t>Срок амортизации (трассоискателя), лет</t>
  </si>
  <si>
    <t>Срок амортизации (волс), лет</t>
  </si>
  <si>
    <t>Первый  ремонт КТП, лет после постройки</t>
  </si>
  <si>
    <t>Первый ремонт КТП, лет после постройки</t>
  </si>
  <si>
    <t>Периодичность ремонта КТП, лет</t>
  </si>
  <si>
    <t>Амортизация (трассоискателя)</t>
  </si>
  <si>
    <t>Амортизация (сецтехника)</t>
  </si>
  <si>
    <t>Самосвал</t>
  </si>
  <si>
    <t>Покупка самосвалов будет реализовано в срок</t>
  </si>
  <si>
    <t>7857,43 руб.</t>
  </si>
  <si>
    <t>Покупка 4 шт самосвалов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</si>
</sst>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xf numFmtId="0" fontId="28" fillId="0" borderId="0"/>
  </cellStyleXfs>
  <cellXfs count="457">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10" fillId="0" borderId="45" xfId="2" applyNumberFormat="1" applyFont="1" applyFill="1" applyBorder="1" applyAlignment="1">
      <alignment horizontal="center" vertical="center"/>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0" fontId="70" fillId="0" borderId="1" xfId="73" applyNumberFormat="1" applyFont="1" applyFill="1" applyBorder="1" applyAlignment="1">
      <alignment horizontal="left" vertical="center" wrapText="1" indent="1"/>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66"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6"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42" fillId="0" borderId="0" xfId="2" applyFont="1" applyFill="1" applyBorder="1" applyAlignment="1">
      <alignment horizontal="left"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3"/>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F26" sqref="F26"/>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8" t="s">
        <v>214</v>
      </c>
      <c r="B2" s="358"/>
      <c r="C2" s="358"/>
      <c r="D2" s="358"/>
    </row>
    <row r="3" spans="1:4" ht="15.75" x14ac:dyDescent="0.25">
      <c r="A3" s="250"/>
      <c r="B3" s="11"/>
      <c r="C3" s="233"/>
      <c r="D3" s="6"/>
    </row>
    <row r="4" spans="1:4" ht="15.75" x14ac:dyDescent="0.25">
      <c r="A4" s="359" t="s">
        <v>7</v>
      </c>
      <c r="B4" s="359"/>
      <c r="C4" s="359"/>
      <c r="D4" s="359"/>
    </row>
    <row r="5" spans="1:4" ht="12.75" customHeight="1" x14ac:dyDescent="0.25">
      <c r="A5" s="229"/>
      <c r="B5" s="229"/>
      <c r="C5" s="235"/>
      <c r="D5" s="229"/>
    </row>
    <row r="6" spans="1:4" x14ac:dyDescent="0.25">
      <c r="A6" s="360" t="s">
        <v>509</v>
      </c>
      <c r="B6" s="360"/>
      <c r="C6" s="360"/>
      <c r="D6" s="360"/>
    </row>
    <row r="7" spans="1:4" x14ac:dyDescent="0.25">
      <c r="A7" s="361" t="s">
        <v>6</v>
      </c>
      <c r="B7" s="361"/>
      <c r="C7" s="361"/>
      <c r="D7" s="361"/>
    </row>
    <row r="8" spans="1:4" ht="15" customHeight="1" x14ac:dyDescent="0.25">
      <c r="A8" s="231"/>
      <c r="B8" s="231"/>
      <c r="C8" s="236"/>
      <c r="D8" s="231"/>
    </row>
    <row r="9" spans="1:4" x14ac:dyDescent="0.25">
      <c r="A9" s="360" t="s">
        <v>486</v>
      </c>
      <c r="B9" s="360"/>
      <c r="C9" s="360"/>
      <c r="D9" s="360"/>
    </row>
    <row r="10" spans="1:4" x14ac:dyDescent="0.25">
      <c r="A10" s="361" t="s">
        <v>5</v>
      </c>
      <c r="B10" s="361"/>
      <c r="C10" s="361"/>
      <c r="D10" s="361"/>
    </row>
    <row r="11" spans="1:4" ht="12.75" customHeight="1" x14ac:dyDescent="0.25">
      <c r="A11" s="230"/>
      <c r="B11" s="230"/>
      <c r="C11" s="238"/>
      <c r="D11" s="230"/>
    </row>
    <row r="12" spans="1:4" ht="18.75" customHeight="1" x14ac:dyDescent="0.25">
      <c r="A12" s="362" t="s">
        <v>115</v>
      </c>
      <c r="B12" s="362"/>
      <c r="C12" s="360"/>
      <c r="D12" s="360"/>
    </row>
    <row r="13" spans="1:4" ht="15.75" x14ac:dyDescent="0.25">
      <c r="A13" s="228"/>
      <c r="B13" s="63"/>
      <c r="C13" s="63"/>
      <c r="D13" s="63"/>
    </row>
    <row r="14" spans="1:4" ht="25.5" x14ac:dyDescent="0.25">
      <c r="A14" s="247" t="s">
        <v>17</v>
      </c>
      <c r="B14" s="245" t="s">
        <v>312</v>
      </c>
      <c r="C14" s="245" t="s">
        <v>483</v>
      </c>
    </row>
    <row r="15" spans="1:4" ht="51" x14ac:dyDescent="0.25">
      <c r="A15" s="247" t="s">
        <v>16</v>
      </c>
      <c r="B15" s="245" t="s">
        <v>145</v>
      </c>
      <c r="C15" s="245" t="s">
        <v>484</v>
      </c>
    </row>
    <row r="16" spans="1:4" x14ac:dyDescent="0.25">
      <c r="A16" s="355"/>
      <c r="B16" s="356"/>
      <c r="C16" s="357"/>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527</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511</v>
      </c>
    </row>
    <row r="39" spans="1:3" ht="38.25" x14ac:dyDescent="0.25">
      <c r="A39" s="246">
        <v>25</v>
      </c>
      <c r="B39" s="245" t="s">
        <v>284</v>
      </c>
      <c r="C39" s="244" t="s">
        <v>510</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1" t="s">
        <v>166</v>
      </c>
      <c r="B2" s="411"/>
      <c r="C2" s="411"/>
      <c r="D2" s="411"/>
      <c r="E2" s="411"/>
      <c r="F2" s="411"/>
      <c r="G2" s="411"/>
      <c r="H2" s="411"/>
      <c r="I2" s="411"/>
      <c r="J2" s="411"/>
      <c r="K2" s="411"/>
      <c r="L2" s="411"/>
      <c r="M2" s="411"/>
      <c r="N2" s="411"/>
      <c r="O2" s="411"/>
      <c r="P2" s="411"/>
      <c r="Q2" s="411"/>
      <c r="R2" s="411"/>
      <c r="S2" s="411"/>
      <c r="T2" s="411"/>
      <c r="U2" s="411"/>
    </row>
    <row r="3" spans="1:21" x14ac:dyDescent="0.25">
      <c r="A3" s="84" t="s">
        <v>212</v>
      </c>
      <c r="O3" s="83"/>
    </row>
    <row r="4" spans="1:21" ht="19.5" customHeight="1" x14ac:dyDescent="0.25">
      <c r="A4" s="163" t="str">
        <f>'3.3. цели,задачи'!A6:D6</f>
        <v xml:space="preserve">О_0000007022 </v>
      </c>
      <c r="C4" s="85"/>
      <c r="O4" s="83"/>
    </row>
    <row r="5" spans="1:21" ht="34.5" customHeight="1" x14ac:dyDescent="0.25">
      <c r="A5" s="415" t="str">
        <f>"Финансовая модель по проекту инвестиционной программы"</f>
        <v>Финансовая модель по проекту инвестиционной программы</v>
      </c>
      <c r="B5" s="415"/>
      <c r="C5" s="415"/>
      <c r="D5" s="415"/>
      <c r="E5" s="415"/>
      <c r="F5" s="415"/>
      <c r="G5" s="415"/>
      <c r="H5" s="415"/>
      <c r="I5" s="415"/>
      <c r="J5" s="415"/>
      <c r="K5" s="415"/>
      <c r="L5" s="415"/>
      <c r="M5" s="415"/>
      <c r="N5" s="415"/>
      <c r="O5" s="415"/>
    </row>
    <row r="6" spans="1:21" ht="24.75" customHeight="1" x14ac:dyDescent="0.25">
      <c r="A6" s="416" t="str">
        <f>'3.3. цели,задачи'!A9:D9</f>
        <v>Приобретение самосвала</v>
      </c>
      <c r="B6" s="416"/>
      <c r="C6" s="416"/>
      <c r="D6" s="416"/>
      <c r="E6" s="416"/>
      <c r="F6" s="416"/>
      <c r="G6" s="416"/>
      <c r="H6" s="416"/>
      <c r="I6" s="416"/>
      <c r="J6" s="416"/>
      <c r="K6" s="416"/>
      <c r="L6" s="416"/>
      <c r="M6" s="416"/>
      <c r="N6" s="416"/>
      <c r="O6" s="41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4"/>
      <c r="I13" s="414"/>
      <c r="J13" s="98"/>
      <c r="K13" s="99"/>
    </row>
    <row r="14" spans="1:21" ht="38.25" customHeight="1" x14ac:dyDescent="0.25">
      <c r="A14" s="95" t="s">
        <v>171</v>
      </c>
      <c r="B14" s="94">
        <v>15101.715933253803</v>
      </c>
      <c r="C14" s="85"/>
      <c r="D14" s="100"/>
      <c r="E14" s="101"/>
      <c r="F14" s="101"/>
      <c r="H14" s="414"/>
      <c r="I14" s="414"/>
      <c r="J14" s="98"/>
      <c r="K14" s="99"/>
    </row>
    <row r="15" spans="1:21" ht="37.5" customHeight="1" thickBot="1" x14ac:dyDescent="0.3">
      <c r="A15" s="110" t="s">
        <v>172</v>
      </c>
      <c r="B15" s="164">
        <v>0</v>
      </c>
      <c r="C15" s="85"/>
      <c r="D15" s="85"/>
      <c r="E15" s="85"/>
      <c r="F15" s="85"/>
      <c r="H15" s="414"/>
      <c r="I15" s="414"/>
      <c r="J15" s="98"/>
      <c r="K15" s="104"/>
    </row>
    <row r="16" spans="1:21" ht="25.5" hidden="1" customHeight="1" x14ac:dyDescent="0.25">
      <c r="A16" s="93" t="s">
        <v>173</v>
      </c>
      <c r="B16" s="165"/>
      <c r="C16" s="85"/>
      <c r="D16" s="85"/>
      <c r="E16" s="85"/>
      <c r="F16" s="85"/>
      <c r="H16" s="414"/>
      <c r="I16" s="414"/>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4"/>
      <c r="I19" s="414"/>
      <c r="J19" s="98"/>
      <c r="K19" s="99"/>
      <c r="N19" s="98"/>
      <c r="O19" s="98"/>
    </row>
    <row r="20" spans="1:18" ht="16.5" hidden="1" outlineLevel="1" thickBot="1" x14ac:dyDescent="0.3">
      <c r="A20" s="91" t="s">
        <v>177</v>
      </c>
      <c r="B20" s="112">
        <v>6.18</v>
      </c>
      <c r="C20" s="85"/>
      <c r="D20" s="85"/>
      <c r="E20" s="85"/>
      <c r="F20" s="85"/>
      <c r="H20" s="414"/>
      <c r="I20" s="414"/>
      <c r="J20" s="98"/>
      <c r="K20" s="99"/>
      <c r="N20" s="98"/>
      <c r="O20" s="98"/>
    </row>
    <row r="21" spans="1:18" ht="33" hidden="1" customHeight="1" outlineLevel="1" x14ac:dyDescent="0.25">
      <c r="A21" s="102" t="s">
        <v>178</v>
      </c>
      <c r="B21" s="113">
        <v>4</v>
      </c>
      <c r="C21" s="85"/>
      <c r="D21" s="85"/>
      <c r="E21" s="85"/>
      <c r="F21" s="85"/>
      <c r="H21" s="417"/>
      <c r="I21" s="417"/>
      <c r="J21" s="98"/>
      <c r="K21" s="104"/>
      <c r="N21" s="98"/>
      <c r="O21" s="98"/>
    </row>
    <row r="22" spans="1:18" ht="16.5" hidden="1" outlineLevel="1" thickBot="1" x14ac:dyDescent="0.3">
      <c r="A22" s="102" t="s">
        <v>88</v>
      </c>
      <c r="B22" s="113">
        <v>4</v>
      </c>
      <c r="C22" s="85"/>
      <c r="D22" s="85"/>
      <c r="E22" s="85"/>
      <c r="F22" s="85"/>
      <c r="H22" s="414"/>
      <c r="I22" s="414"/>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1" t="s">
        <v>166</v>
      </c>
      <c r="B2" s="411"/>
      <c r="C2" s="411"/>
      <c r="D2" s="411"/>
      <c r="E2" s="411"/>
      <c r="F2" s="411"/>
      <c r="G2" s="411"/>
      <c r="H2" s="411"/>
      <c r="I2" s="411"/>
      <c r="J2" s="411"/>
      <c r="K2" s="411"/>
      <c r="L2" s="411"/>
      <c r="M2" s="411"/>
      <c r="N2" s="411"/>
      <c r="O2" s="411"/>
      <c r="P2" s="411"/>
      <c r="Q2" s="411"/>
      <c r="R2" s="411"/>
      <c r="S2" s="411"/>
      <c r="T2" s="411"/>
      <c r="U2" s="411"/>
    </row>
    <row r="3" spans="1:21" x14ac:dyDescent="0.25">
      <c r="A3" s="84" t="s">
        <v>212</v>
      </c>
      <c r="O3" s="83"/>
    </row>
    <row r="4" spans="1:21" ht="19.5" customHeight="1" x14ac:dyDescent="0.25">
      <c r="A4" s="166" t="str">
        <f>'3.3. цели,задачи'!A6:D6</f>
        <v xml:space="preserve">О_0000007022 </v>
      </c>
      <c r="C4" s="85"/>
      <c r="O4" s="83"/>
    </row>
    <row r="5" spans="1:21" ht="34.5" customHeight="1" x14ac:dyDescent="0.25">
      <c r="A5" s="415" t="str">
        <f>"Финансовая модель по проекту инвестиционной программы"</f>
        <v>Финансовая модель по проекту инвестиционной программы</v>
      </c>
      <c r="B5" s="415"/>
      <c r="C5" s="415"/>
      <c r="D5" s="415"/>
      <c r="E5" s="415"/>
      <c r="F5" s="415"/>
      <c r="G5" s="415"/>
      <c r="H5" s="415"/>
      <c r="I5" s="415"/>
      <c r="J5" s="415"/>
      <c r="K5" s="415"/>
      <c r="L5" s="415"/>
      <c r="M5" s="415"/>
      <c r="N5" s="415"/>
      <c r="O5" s="415"/>
    </row>
    <row r="6" spans="1:21" ht="24.75" customHeight="1" x14ac:dyDescent="0.25">
      <c r="A6" s="416" t="str">
        <f>'3.3. цели,задачи'!A9:D9</f>
        <v>Приобретение самосвала</v>
      </c>
      <c r="B6" s="416"/>
      <c r="C6" s="416"/>
      <c r="D6" s="416"/>
      <c r="E6" s="416"/>
      <c r="F6" s="416"/>
      <c r="G6" s="416"/>
      <c r="H6" s="416"/>
      <c r="I6" s="416"/>
      <c r="J6" s="416"/>
      <c r="K6" s="416"/>
      <c r="L6" s="416"/>
      <c r="M6" s="416"/>
      <c r="N6" s="416"/>
      <c r="O6" s="41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4"/>
      <c r="I13" s="414"/>
      <c r="J13" s="98"/>
      <c r="K13" s="99"/>
    </row>
    <row r="14" spans="1:21" ht="38.25" customHeight="1" x14ac:dyDescent="0.25">
      <c r="A14" s="95" t="s">
        <v>171</v>
      </c>
      <c r="B14" s="94">
        <v>15861.426418605801</v>
      </c>
      <c r="C14" s="85"/>
      <c r="D14" s="100"/>
      <c r="E14" s="101"/>
      <c r="F14" s="101"/>
      <c r="H14" s="414"/>
      <c r="I14" s="414"/>
      <c r="J14" s="98"/>
      <c r="K14" s="99"/>
    </row>
    <row r="15" spans="1:21" ht="37.5" customHeight="1" x14ac:dyDescent="0.25">
      <c r="A15" s="102" t="s">
        <v>172</v>
      </c>
      <c r="B15" s="103">
        <v>0</v>
      </c>
      <c r="C15" s="85"/>
      <c r="D15" s="85"/>
      <c r="E15" s="85"/>
      <c r="F15" s="85"/>
      <c r="H15" s="414"/>
      <c r="I15" s="414"/>
      <c r="J15" s="98"/>
      <c r="K15" s="104"/>
    </row>
    <row r="16" spans="1:21" ht="25.5" hidden="1" customHeight="1" x14ac:dyDescent="0.25">
      <c r="A16" s="102" t="s">
        <v>173</v>
      </c>
      <c r="B16" s="105"/>
      <c r="C16" s="85"/>
      <c r="D16" s="85"/>
      <c r="E16" s="85"/>
      <c r="F16" s="85"/>
      <c r="H16" s="414"/>
      <c r="I16" s="41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4"/>
      <c r="I19" s="414"/>
      <c r="J19" s="98"/>
      <c r="K19" s="99"/>
      <c r="N19" s="98"/>
      <c r="O19" s="98"/>
    </row>
    <row r="20" spans="1:18" hidden="1" outlineLevel="1" x14ac:dyDescent="0.25">
      <c r="A20" s="91" t="s">
        <v>177</v>
      </c>
      <c r="B20" s="112"/>
      <c r="C20" s="85"/>
      <c r="D20" s="85"/>
      <c r="E20" s="85"/>
      <c r="F20" s="85"/>
      <c r="H20" s="414"/>
      <c r="I20" s="414"/>
      <c r="J20" s="98"/>
      <c r="K20" s="99"/>
      <c r="N20" s="98"/>
      <c r="O20" s="98"/>
    </row>
    <row r="21" spans="1:18" ht="33" hidden="1" customHeight="1" outlineLevel="1" x14ac:dyDescent="0.25">
      <c r="A21" s="102" t="s">
        <v>178</v>
      </c>
      <c r="B21" s="113">
        <v>4</v>
      </c>
      <c r="C21" s="85"/>
      <c r="D21" s="85"/>
      <c r="E21" s="85"/>
      <c r="F21" s="85"/>
      <c r="H21" s="417"/>
      <c r="I21" s="417"/>
      <c r="J21" s="98"/>
      <c r="K21" s="104"/>
      <c r="N21" s="98"/>
      <c r="O21" s="98"/>
    </row>
    <row r="22" spans="1:18" hidden="1" outlineLevel="1" x14ac:dyDescent="0.25">
      <c r="A22" s="102" t="s">
        <v>88</v>
      </c>
      <c r="B22" s="113">
        <v>4</v>
      </c>
      <c r="C22" s="85"/>
      <c r="D22" s="85"/>
      <c r="E22" s="85"/>
      <c r="F22" s="85"/>
      <c r="H22" s="414"/>
      <c r="I22" s="41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1" t="s">
        <v>166</v>
      </c>
      <c r="B2" s="411"/>
      <c r="C2" s="411"/>
      <c r="D2" s="411"/>
      <c r="E2" s="411"/>
      <c r="F2" s="411"/>
      <c r="G2" s="411"/>
      <c r="H2" s="411"/>
      <c r="I2" s="411"/>
      <c r="J2" s="411"/>
      <c r="K2" s="411"/>
      <c r="L2" s="411"/>
      <c r="M2" s="411"/>
      <c r="N2" s="411"/>
      <c r="O2" s="411"/>
      <c r="P2" s="411"/>
      <c r="Q2" s="411"/>
      <c r="R2" s="411"/>
      <c r="S2" s="411"/>
      <c r="T2" s="411"/>
      <c r="U2" s="411"/>
    </row>
    <row r="3" spans="1:21" x14ac:dyDescent="0.25">
      <c r="A3" s="84" t="s">
        <v>212</v>
      </c>
      <c r="O3" s="83"/>
    </row>
    <row r="4" spans="1:21" ht="19.5" customHeight="1" x14ac:dyDescent="0.25">
      <c r="A4" s="163" t="str">
        <f>'3.3. цели,задачи'!A6:D6</f>
        <v xml:space="preserve">О_0000007022 </v>
      </c>
      <c r="C4" s="85"/>
      <c r="O4" s="83"/>
    </row>
    <row r="5" spans="1:21" ht="34.5" customHeight="1" x14ac:dyDescent="0.25">
      <c r="A5" s="415" t="str">
        <f>"Финансовая модель по проекту инвестиционной программы"</f>
        <v>Финансовая модель по проекту инвестиционной программы</v>
      </c>
      <c r="B5" s="415"/>
      <c r="C5" s="415"/>
      <c r="D5" s="415"/>
      <c r="E5" s="415"/>
      <c r="F5" s="415"/>
      <c r="G5" s="415"/>
      <c r="H5" s="415"/>
      <c r="I5" s="415"/>
      <c r="J5" s="415"/>
      <c r="K5" s="415"/>
      <c r="L5" s="415"/>
      <c r="M5" s="415"/>
      <c r="N5" s="415"/>
      <c r="O5" s="415"/>
    </row>
    <row r="6" spans="1:21" ht="24.75" customHeight="1" x14ac:dyDescent="0.25">
      <c r="A6" s="416" t="str">
        <f>'3.3. цели,задачи'!A9:D9</f>
        <v>Приобретение самосвала</v>
      </c>
      <c r="B6" s="416"/>
      <c r="C6" s="416"/>
      <c r="D6" s="416"/>
      <c r="E6" s="416"/>
      <c r="F6" s="416"/>
      <c r="G6" s="416"/>
      <c r="H6" s="416"/>
      <c r="I6" s="416"/>
      <c r="J6" s="416"/>
      <c r="K6" s="416"/>
      <c r="L6" s="416"/>
      <c r="M6" s="416"/>
      <c r="N6" s="416"/>
      <c r="O6" s="41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4"/>
      <c r="I13" s="414"/>
      <c r="J13" s="98"/>
      <c r="K13" s="99"/>
    </row>
    <row r="14" spans="1:21" ht="38.25" customHeight="1" x14ac:dyDescent="0.25">
      <c r="A14" s="95" t="s">
        <v>171</v>
      </c>
      <c r="B14" s="94">
        <v>16613.233571227269</v>
      </c>
      <c r="C14" s="85"/>
      <c r="D14" s="100"/>
      <c r="E14" s="101"/>
      <c r="F14" s="101"/>
      <c r="H14" s="414"/>
      <c r="I14" s="414"/>
      <c r="J14" s="98"/>
      <c r="K14" s="99"/>
    </row>
    <row r="15" spans="1:21" ht="37.5" customHeight="1" x14ac:dyDescent="0.25">
      <c r="A15" s="102" t="s">
        <v>172</v>
      </c>
      <c r="B15" s="103">
        <v>0</v>
      </c>
      <c r="C15" s="85"/>
      <c r="D15" s="85"/>
      <c r="E15" s="85"/>
      <c r="F15" s="85"/>
      <c r="H15" s="414"/>
      <c r="I15" s="414"/>
      <c r="J15" s="98"/>
      <c r="K15" s="104"/>
    </row>
    <row r="16" spans="1:21" ht="25.5" hidden="1" customHeight="1" x14ac:dyDescent="0.25">
      <c r="A16" s="102" t="s">
        <v>173</v>
      </c>
      <c r="B16" s="105"/>
      <c r="C16" s="85"/>
      <c r="D16" s="85"/>
      <c r="E16" s="85"/>
      <c r="F16" s="85"/>
      <c r="H16" s="414"/>
      <c r="I16" s="41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4"/>
      <c r="I19" s="414"/>
      <c r="J19" s="98"/>
      <c r="K19" s="99"/>
      <c r="N19" s="98"/>
      <c r="O19" s="98"/>
    </row>
    <row r="20" spans="1:18" hidden="1" outlineLevel="1" x14ac:dyDescent="0.25">
      <c r="A20" s="91" t="s">
        <v>177</v>
      </c>
      <c r="B20" s="112"/>
      <c r="C20" s="85"/>
      <c r="D20" s="85"/>
      <c r="E20" s="85"/>
      <c r="F20" s="85"/>
      <c r="H20" s="414"/>
      <c r="I20" s="414"/>
      <c r="J20" s="98"/>
      <c r="K20" s="99"/>
      <c r="N20" s="98"/>
      <c r="O20" s="98"/>
    </row>
    <row r="21" spans="1:18" ht="33" hidden="1" customHeight="1" outlineLevel="1" x14ac:dyDescent="0.25">
      <c r="A21" s="102" t="s">
        <v>178</v>
      </c>
      <c r="B21" s="113">
        <v>4</v>
      </c>
      <c r="C21" s="85"/>
      <c r="D21" s="85"/>
      <c r="E21" s="85"/>
      <c r="F21" s="85"/>
      <c r="H21" s="417"/>
      <c r="I21" s="417"/>
      <c r="J21" s="98"/>
      <c r="K21" s="104"/>
      <c r="N21" s="98"/>
      <c r="O21" s="98"/>
    </row>
    <row r="22" spans="1:18" hidden="1" outlineLevel="1" x14ac:dyDescent="0.25">
      <c r="A22" s="102" t="s">
        <v>88</v>
      </c>
      <c r="B22" s="113">
        <v>4</v>
      </c>
      <c r="C22" s="85"/>
      <c r="D22" s="85"/>
      <c r="E22" s="85"/>
      <c r="F22" s="85"/>
      <c r="H22" s="414"/>
      <c r="I22" s="41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1" t="s">
        <v>166</v>
      </c>
      <c r="B2" s="411"/>
      <c r="C2" s="411"/>
      <c r="D2" s="411"/>
      <c r="E2" s="411"/>
      <c r="F2" s="411"/>
      <c r="G2" s="411"/>
      <c r="H2" s="411"/>
      <c r="I2" s="411"/>
      <c r="J2" s="411"/>
      <c r="K2" s="411"/>
      <c r="L2" s="411"/>
      <c r="M2" s="411"/>
      <c r="N2" s="411"/>
      <c r="O2" s="411"/>
      <c r="P2" s="411"/>
      <c r="Q2" s="411"/>
      <c r="R2" s="411"/>
      <c r="S2" s="411"/>
      <c r="T2" s="411"/>
      <c r="U2" s="411"/>
    </row>
    <row r="3" spans="1:21" x14ac:dyDescent="0.25">
      <c r="A3" s="84" t="s">
        <v>212</v>
      </c>
      <c r="O3" s="83"/>
    </row>
    <row r="4" spans="1:21" ht="19.5" customHeight="1" x14ac:dyDescent="0.25">
      <c r="A4" s="168" t="str">
        <f>'3.3. цели,задачи'!A6:D6</f>
        <v xml:space="preserve">О_0000007022 </v>
      </c>
      <c r="C4" s="85"/>
      <c r="O4" s="83"/>
    </row>
    <row r="5" spans="1:21" ht="34.5" customHeight="1" x14ac:dyDescent="0.25">
      <c r="A5" s="415" t="str">
        <f>"Финансовая модель по проекту инвестиционной программы"</f>
        <v>Финансовая модель по проекту инвестиционной программы</v>
      </c>
      <c r="B5" s="415"/>
      <c r="C5" s="415"/>
      <c r="D5" s="415"/>
      <c r="E5" s="415"/>
      <c r="F5" s="415"/>
      <c r="G5" s="415"/>
      <c r="H5" s="415"/>
      <c r="I5" s="415"/>
      <c r="J5" s="415"/>
      <c r="K5" s="415"/>
      <c r="L5" s="415"/>
      <c r="M5" s="415"/>
      <c r="N5" s="415"/>
      <c r="O5" s="415"/>
    </row>
    <row r="6" spans="1:21" ht="24.75" customHeight="1" x14ac:dyDescent="0.25">
      <c r="A6" s="416" t="str">
        <f>'3.3. цели,задачи'!A9:D9</f>
        <v>Приобретение самосвала</v>
      </c>
      <c r="B6" s="416"/>
      <c r="C6" s="416"/>
      <c r="D6" s="416"/>
      <c r="E6" s="416"/>
      <c r="F6" s="416"/>
      <c r="G6" s="416"/>
      <c r="H6" s="416"/>
      <c r="I6" s="416"/>
      <c r="J6" s="416"/>
      <c r="K6" s="416"/>
      <c r="L6" s="416"/>
      <c r="M6" s="416"/>
      <c r="N6" s="416"/>
      <c r="O6" s="41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4"/>
      <c r="I13" s="414"/>
      <c r="J13" s="98"/>
      <c r="K13" s="99"/>
    </row>
    <row r="14" spans="1:21" ht="38.25" customHeight="1" x14ac:dyDescent="0.25">
      <c r="A14" s="95" t="s">
        <v>171</v>
      </c>
      <c r="B14" s="94">
        <v>17147.57284629744</v>
      </c>
      <c r="C14" s="85"/>
      <c r="D14" s="100"/>
      <c r="E14" s="101"/>
      <c r="F14" s="101"/>
      <c r="H14" s="414"/>
      <c r="I14" s="414"/>
      <c r="J14" s="98"/>
      <c r="K14" s="99"/>
    </row>
    <row r="15" spans="1:21" ht="37.5" customHeight="1" thickBot="1" x14ac:dyDescent="0.3">
      <c r="A15" s="102" t="s">
        <v>172</v>
      </c>
      <c r="B15" s="103">
        <v>0</v>
      </c>
      <c r="C15" s="85"/>
      <c r="D15" s="85"/>
      <c r="E15" s="85"/>
      <c r="F15" s="85"/>
      <c r="H15" s="414"/>
      <c r="I15" s="414"/>
      <c r="J15" s="98"/>
      <c r="K15" s="104"/>
    </row>
    <row r="16" spans="1:21" ht="25.5" hidden="1" customHeight="1" x14ac:dyDescent="0.25">
      <c r="A16" s="102" t="s">
        <v>173</v>
      </c>
      <c r="B16" s="105"/>
      <c r="C16" s="85"/>
      <c r="D16" s="85"/>
      <c r="E16" s="85"/>
      <c r="F16" s="85"/>
      <c r="H16" s="414"/>
      <c r="I16" s="414"/>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4"/>
      <c r="I19" s="414"/>
      <c r="J19" s="98"/>
      <c r="K19" s="99"/>
      <c r="N19" s="98"/>
      <c r="O19" s="98"/>
    </row>
    <row r="20" spans="1:18" ht="16.5" hidden="1" outlineLevel="1" thickBot="1" x14ac:dyDescent="0.3">
      <c r="A20" s="91" t="s">
        <v>177</v>
      </c>
      <c r="B20" s="112"/>
      <c r="C20" s="85"/>
      <c r="D20" s="85"/>
      <c r="E20" s="85"/>
      <c r="F20" s="85"/>
      <c r="H20" s="414"/>
      <c r="I20" s="414"/>
      <c r="J20" s="98"/>
      <c r="K20" s="99"/>
      <c r="N20" s="98"/>
      <c r="O20" s="98"/>
    </row>
    <row r="21" spans="1:18" ht="33" hidden="1" customHeight="1" outlineLevel="1" x14ac:dyDescent="0.25">
      <c r="A21" s="102" t="s">
        <v>178</v>
      </c>
      <c r="B21" s="113">
        <v>4</v>
      </c>
      <c r="C21" s="85"/>
      <c r="D21" s="85"/>
      <c r="E21" s="85"/>
      <c r="F21" s="85"/>
      <c r="H21" s="417"/>
      <c r="I21" s="417"/>
      <c r="J21" s="98"/>
      <c r="K21" s="104"/>
      <c r="N21" s="98"/>
      <c r="O21" s="98"/>
    </row>
    <row r="22" spans="1:18" ht="16.5" hidden="1" outlineLevel="1" thickBot="1" x14ac:dyDescent="0.3">
      <c r="A22" s="102" t="s">
        <v>88</v>
      </c>
      <c r="B22" s="113">
        <v>4</v>
      </c>
      <c r="C22" s="85"/>
      <c r="D22" s="85"/>
      <c r="E22" s="85"/>
      <c r="F22" s="85"/>
      <c r="H22" s="414"/>
      <c r="I22" s="414"/>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J39" sqref="J39"/>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8" t="s">
        <v>215</v>
      </c>
      <c r="B2" s="358"/>
      <c r="C2" s="358"/>
      <c r="D2" s="358"/>
      <c r="E2" s="358"/>
      <c r="F2" s="358"/>
      <c r="G2" s="358"/>
      <c r="H2" s="358"/>
      <c r="I2" s="358"/>
      <c r="J2" s="358"/>
      <c r="K2" s="35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72" t="s">
        <v>7</v>
      </c>
      <c r="B4" s="372"/>
      <c r="C4" s="372"/>
      <c r="D4" s="372"/>
      <c r="E4" s="372"/>
      <c r="F4" s="372"/>
      <c r="G4" s="372"/>
      <c r="H4" s="372"/>
      <c r="I4" s="372"/>
      <c r="J4" s="372"/>
      <c r="K4" s="372"/>
    </row>
    <row r="5" spans="1:43" ht="18.75" x14ac:dyDescent="0.25">
      <c r="A5" s="372"/>
      <c r="B5" s="372"/>
      <c r="C5" s="372"/>
      <c r="D5" s="372"/>
      <c r="E5" s="372"/>
      <c r="F5" s="372"/>
      <c r="G5" s="372"/>
      <c r="H5" s="372"/>
      <c r="I5" s="372"/>
      <c r="J5" s="372"/>
      <c r="K5" s="372"/>
    </row>
    <row r="6" spans="1:43" ht="18.75" x14ac:dyDescent="0.25">
      <c r="A6" s="373" t="str">
        <f>'3.3. цели,задачи'!A6:D6</f>
        <v xml:space="preserve">О_0000007022 </v>
      </c>
      <c r="B6" s="373"/>
      <c r="C6" s="373"/>
      <c r="D6" s="373"/>
      <c r="E6" s="373"/>
      <c r="F6" s="373"/>
      <c r="G6" s="373"/>
      <c r="H6" s="373"/>
      <c r="I6" s="373"/>
      <c r="J6" s="373"/>
      <c r="K6" s="373"/>
    </row>
    <row r="7" spans="1:43" x14ac:dyDescent="0.25">
      <c r="A7" s="396" t="s">
        <v>6</v>
      </c>
      <c r="B7" s="396"/>
      <c r="C7" s="396"/>
      <c r="D7" s="396"/>
      <c r="E7" s="396"/>
      <c r="F7" s="396"/>
      <c r="G7" s="396"/>
      <c r="H7" s="396"/>
      <c r="I7" s="396"/>
      <c r="J7" s="396"/>
      <c r="K7" s="396"/>
    </row>
    <row r="8" spans="1:43" ht="18.75" x14ac:dyDescent="0.25">
      <c r="A8" s="374"/>
      <c r="B8" s="374"/>
      <c r="C8" s="374"/>
      <c r="D8" s="374"/>
      <c r="E8" s="374"/>
      <c r="F8" s="374"/>
      <c r="G8" s="374"/>
      <c r="H8" s="374"/>
      <c r="I8" s="374"/>
      <c r="J8" s="374"/>
      <c r="K8" s="374"/>
    </row>
    <row r="9" spans="1:43" ht="18.75" x14ac:dyDescent="0.25">
      <c r="A9" s="373" t="str">
        <f>'3.3. цели,задачи'!A9:D9</f>
        <v>Приобретение самосвала</v>
      </c>
      <c r="B9" s="373"/>
      <c r="C9" s="373"/>
      <c r="D9" s="373"/>
      <c r="E9" s="373"/>
      <c r="F9" s="373"/>
      <c r="G9" s="373"/>
      <c r="H9" s="373"/>
      <c r="I9" s="373"/>
      <c r="J9" s="373"/>
      <c r="K9" s="373"/>
    </row>
    <row r="10" spans="1:43" x14ac:dyDescent="0.25">
      <c r="A10" s="396" t="s">
        <v>5</v>
      </c>
      <c r="B10" s="396"/>
      <c r="C10" s="396"/>
      <c r="D10" s="396"/>
      <c r="E10" s="396"/>
      <c r="F10" s="396"/>
      <c r="G10" s="396"/>
      <c r="H10" s="396"/>
      <c r="I10" s="396"/>
      <c r="J10" s="396"/>
      <c r="K10" s="396"/>
    </row>
    <row r="11" spans="1:43" ht="15.75" customHeight="1" x14ac:dyDescent="0.25">
      <c r="K11" s="55"/>
    </row>
    <row r="12" spans="1:43" ht="15.75" customHeight="1" x14ac:dyDescent="0.25">
      <c r="A12" s="421" t="s">
        <v>110</v>
      </c>
      <c r="B12" s="421"/>
      <c r="C12" s="421"/>
      <c r="D12" s="421"/>
      <c r="E12" s="421"/>
      <c r="F12" s="421"/>
      <c r="G12" s="421"/>
      <c r="H12" s="421"/>
      <c r="I12" s="421"/>
      <c r="J12" s="421"/>
      <c r="K12" s="421"/>
    </row>
    <row r="13" spans="1:43" x14ac:dyDescent="0.25">
      <c r="A13" s="46"/>
      <c r="B13" s="70"/>
      <c r="C13" s="42"/>
      <c r="D13" s="53"/>
      <c r="E13" s="53"/>
      <c r="F13" s="53"/>
      <c r="G13" s="53"/>
      <c r="H13" s="53"/>
      <c r="I13" s="53"/>
      <c r="J13" s="53"/>
      <c r="K13" s="53"/>
    </row>
    <row r="14" spans="1:43" ht="28.5" customHeight="1" x14ac:dyDescent="0.25">
      <c r="A14" s="422" t="s">
        <v>70</v>
      </c>
      <c r="B14" s="423" t="s">
        <v>122</v>
      </c>
      <c r="C14" s="422" t="s">
        <v>69</v>
      </c>
      <c r="D14" s="426" t="s">
        <v>98</v>
      </c>
      <c r="E14" s="426"/>
      <c r="F14" s="426"/>
      <c r="G14" s="426"/>
      <c r="H14" s="423" t="s">
        <v>322</v>
      </c>
      <c r="I14" s="423" t="s">
        <v>323</v>
      </c>
      <c r="J14" s="422" t="s">
        <v>68</v>
      </c>
      <c r="K14" s="425" t="s">
        <v>99</v>
      </c>
    </row>
    <row r="15" spans="1:43" ht="58.5" customHeight="1" x14ac:dyDescent="0.25">
      <c r="A15" s="422"/>
      <c r="B15" s="424"/>
      <c r="C15" s="422"/>
      <c r="D15" s="418" t="s">
        <v>1</v>
      </c>
      <c r="E15" s="418"/>
      <c r="F15" s="419" t="s">
        <v>216</v>
      </c>
      <c r="G15" s="420"/>
      <c r="H15" s="424"/>
      <c r="I15" s="424"/>
      <c r="J15" s="422"/>
      <c r="K15" s="425"/>
    </row>
    <row r="16" spans="1:43" ht="47.25" customHeight="1" x14ac:dyDescent="0.25">
      <c r="A16" s="422"/>
      <c r="B16" s="418"/>
      <c r="C16" s="422"/>
      <c r="D16" s="52" t="s">
        <v>67</v>
      </c>
      <c r="E16" s="52" t="s">
        <v>66</v>
      </c>
      <c r="F16" s="52" t="s">
        <v>67</v>
      </c>
      <c r="G16" s="52" t="s">
        <v>66</v>
      </c>
      <c r="H16" s="418"/>
      <c r="I16" s="418"/>
      <c r="J16" s="422"/>
      <c r="K16" s="425"/>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2028</v>
      </c>
      <c r="F31" s="269">
        <v>2025</v>
      </c>
      <c r="G31" s="269" t="s">
        <v>93</v>
      </c>
      <c r="H31" s="354">
        <f>'6.2. Паспорт фин осв ввод'!AA24/'6.2. Паспорт фин осв ввод'!Z24</f>
        <v>0</v>
      </c>
      <c r="I31" s="354">
        <f>'6.2. Паспорт фин осв ввод'!H24/'6.2. Паспорт фин осв ввод'!F24</f>
        <v>0</v>
      </c>
      <c r="J31" s="264"/>
      <c r="K31" s="264"/>
    </row>
    <row r="32" spans="1:11" ht="47.25" x14ac:dyDescent="0.25">
      <c r="A32" s="74" t="s">
        <v>362</v>
      </c>
      <c r="B32" s="264"/>
      <c r="C32" s="274" t="s">
        <v>348</v>
      </c>
      <c r="D32" s="266">
        <v>2025</v>
      </c>
      <c r="E32" s="266">
        <v>2028</v>
      </c>
      <c r="F32" s="266">
        <v>2025</v>
      </c>
      <c r="G32" s="266" t="s">
        <v>93</v>
      </c>
      <c r="H32" s="264"/>
      <c r="I32" s="264"/>
      <c r="J32" s="264"/>
      <c r="K32" s="264"/>
    </row>
    <row r="33" spans="1:11" x14ac:dyDescent="0.25">
      <c r="A33" s="74" t="s">
        <v>363</v>
      </c>
      <c r="B33" s="264"/>
      <c r="C33" s="273" t="s">
        <v>349</v>
      </c>
      <c r="D33" s="266">
        <v>2025</v>
      </c>
      <c r="E33" s="266">
        <v>2028</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2028</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2028</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45" activePane="bottomLeft" state="frozen"/>
      <selection pane="bottomLeft" activeCell="Z52" sqref="Z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8" t="s">
        <v>214</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row>
    <row r="3" spans="1:30" ht="18.75" x14ac:dyDescent="0.3">
      <c r="A3" s="38"/>
      <c r="B3" s="38"/>
      <c r="C3" s="38"/>
      <c r="D3" s="38"/>
      <c r="E3" s="38"/>
      <c r="J3" s="38"/>
      <c r="K3" s="38"/>
      <c r="N3" s="38"/>
      <c r="O3" s="38"/>
      <c r="R3" s="38"/>
      <c r="S3" s="38"/>
      <c r="V3" s="38"/>
      <c r="W3" s="38"/>
      <c r="AA3" s="9"/>
    </row>
    <row r="4" spans="1:30" ht="18.75" x14ac:dyDescent="0.25">
      <c r="A4" s="372" t="s">
        <v>7</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73" t="str">
        <f>'3.3. цели,задачи'!A6:D6</f>
        <v xml:space="preserve">О_0000007022 </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30" x14ac:dyDescent="0.25">
      <c r="A7" s="396" t="s">
        <v>6</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73" t="str">
        <f>'3.3. цели,задачи'!A9:D9</f>
        <v>Приобретение самосвала</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row>
    <row r="10" spans="1:30" ht="15.75" customHeight="1" x14ac:dyDescent="0.25">
      <c r="A10" s="396" t="s">
        <v>5</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2" t="s">
        <v>111</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3" t="s">
        <v>64</v>
      </c>
      <c r="B14" s="423" t="s">
        <v>122</v>
      </c>
      <c r="C14" s="423" t="s">
        <v>63</v>
      </c>
      <c r="D14" s="422" t="s">
        <v>410</v>
      </c>
      <c r="E14" s="422"/>
      <c r="F14" s="427" t="s">
        <v>158</v>
      </c>
      <c r="G14" s="428"/>
      <c r="H14" s="428"/>
      <c r="I14" s="428"/>
      <c r="J14" s="427" t="s">
        <v>160</v>
      </c>
      <c r="K14" s="428"/>
      <c r="L14" s="428"/>
      <c r="M14" s="428"/>
      <c r="N14" s="427" t="s">
        <v>161</v>
      </c>
      <c r="O14" s="428"/>
      <c r="P14" s="428"/>
      <c r="Q14" s="428"/>
      <c r="R14" s="427" t="s">
        <v>162</v>
      </c>
      <c r="S14" s="428"/>
      <c r="T14" s="428"/>
      <c r="U14" s="428"/>
      <c r="V14" s="427" t="s">
        <v>163</v>
      </c>
      <c r="W14" s="428"/>
      <c r="X14" s="428"/>
      <c r="Y14" s="428"/>
      <c r="Z14" s="433" t="s">
        <v>411</v>
      </c>
      <c r="AA14" s="434"/>
      <c r="AB14" s="49"/>
      <c r="AC14" s="49"/>
      <c r="AD14" s="49"/>
    </row>
    <row r="15" spans="1:30" ht="41.25" customHeight="1" x14ac:dyDescent="0.25">
      <c r="A15" s="424"/>
      <c r="B15" s="424"/>
      <c r="C15" s="424"/>
      <c r="D15" s="422"/>
      <c r="E15" s="422"/>
      <c r="F15" s="422" t="s">
        <v>1</v>
      </c>
      <c r="G15" s="422"/>
      <c r="H15" s="422" t="s">
        <v>216</v>
      </c>
      <c r="I15" s="422"/>
      <c r="J15" s="422" t="s">
        <v>1</v>
      </c>
      <c r="K15" s="422"/>
      <c r="L15" s="422" t="s">
        <v>62</v>
      </c>
      <c r="M15" s="422"/>
      <c r="N15" s="422" t="s">
        <v>1</v>
      </c>
      <c r="O15" s="422"/>
      <c r="P15" s="422" t="s">
        <v>62</v>
      </c>
      <c r="Q15" s="422"/>
      <c r="R15" s="422" t="s">
        <v>1</v>
      </c>
      <c r="S15" s="422"/>
      <c r="T15" s="422" t="s">
        <v>62</v>
      </c>
      <c r="U15" s="422"/>
      <c r="V15" s="422" t="s">
        <v>1</v>
      </c>
      <c r="W15" s="422"/>
      <c r="X15" s="422" t="s">
        <v>62</v>
      </c>
      <c r="Y15" s="422"/>
      <c r="Z15" s="435"/>
      <c r="AA15" s="436"/>
    </row>
    <row r="16" spans="1:30" ht="77.25" customHeight="1" x14ac:dyDescent="0.25">
      <c r="A16" s="418"/>
      <c r="B16" s="418"/>
      <c r="C16" s="418"/>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29" t="s">
        <v>130</v>
      </c>
      <c r="C18" s="47" t="s">
        <v>393</v>
      </c>
      <c r="D18" s="75">
        <f>D21</f>
        <v>37.715673999999957</v>
      </c>
      <c r="E18" s="75" t="str">
        <f t="shared" ref="E18:F18" si="0">E21</f>
        <v>-</v>
      </c>
      <c r="F18" s="75">
        <f t="shared" si="0"/>
        <v>5.3408759999999997</v>
      </c>
      <c r="G18" s="287">
        <f>G21</f>
        <v>4</v>
      </c>
      <c r="H18" s="75">
        <f>H21</f>
        <v>0</v>
      </c>
      <c r="I18" s="287" t="str">
        <f t="shared" ref="I18:AA18" si="1">I21</f>
        <v>-</v>
      </c>
      <c r="J18" s="75">
        <f t="shared" si="1"/>
        <v>13.4397</v>
      </c>
      <c r="K18" s="287">
        <f t="shared" si="1"/>
        <v>4</v>
      </c>
      <c r="L18" s="75" t="str">
        <f t="shared" si="1"/>
        <v>-</v>
      </c>
      <c r="M18" s="75" t="str">
        <f t="shared" si="1"/>
        <v>-</v>
      </c>
      <c r="N18" s="75">
        <f t="shared" si="1"/>
        <v>0</v>
      </c>
      <c r="O18" s="287" t="str">
        <f t="shared" si="1"/>
        <v>-</v>
      </c>
      <c r="P18" s="75" t="str">
        <f t="shared" si="1"/>
        <v>-</v>
      </c>
      <c r="Q18" s="75" t="str">
        <f t="shared" si="1"/>
        <v>-</v>
      </c>
      <c r="R18" s="75">
        <f t="shared" si="1"/>
        <v>18.935097999999957</v>
      </c>
      <c r="S18" s="287">
        <f t="shared" si="1"/>
        <v>4</v>
      </c>
      <c r="T18" s="75" t="str">
        <f t="shared" si="1"/>
        <v>-</v>
      </c>
      <c r="U18" s="75" t="str">
        <f t="shared" si="1"/>
        <v>-</v>
      </c>
      <c r="V18" s="75">
        <f t="shared" si="1"/>
        <v>0</v>
      </c>
      <c r="W18" s="287" t="str">
        <f t="shared" si="1"/>
        <v>-</v>
      </c>
      <c r="X18" s="75" t="str">
        <f t="shared" si="1"/>
        <v>-</v>
      </c>
      <c r="Y18" s="75" t="str">
        <f t="shared" si="1"/>
        <v>-</v>
      </c>
      <c r="Z18" s="75">
        <f t="shared" si="1"/>
        <v>37.715673999999957</v>
      </c>
      <c r="AA18" s="75">
        <f t="shared" si="1"/>
        <v>0</v>
      </c>
      <c r="AB18" s="285"/>
    </row>
    <row r="19" spans="1:28" ht="27" customHeight="1" x14ac:dyDescent="0.25">
      <c r="A19" s="220" t="s">
        <v>388</v>
      </c>
      <c r="B19" s="430"/>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30"/>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30"/>
      <c r="C21" s="216" t="s">
        <v>385</v>
      </c>
      <c r="D21" s="283">
        <f>F21+J21+N21+R21+V21</f>
        <v>37.715673999999957</v>
      </c>
      <c r="E21" s="283" t="s">
        <v>93</v>
      </c>
      <c r="F21" s="283">
        <v>5.3408759999999997</v>
      </c>
      <c r="G21" s="288">
        <v>4</v>
      </c>
      <c r="H21" s="283">
        <v>0</v>
      </c>
      <c r="I21" s="288" t="s">
        <v>93</v>
      </c>
      <c r="J21" s="283">
        <v>13.4397</v>
      </c>
      <c r="K21" s="288">
        <v>4</v>
      </c>
      <c r="L21" s="283" t="s">
        <v>93</v>
      </c>
      <c r="M21" s="283" t="s">
        <v>93</v>
      </c>
      <c r="N21" s="283">
        <v>0</v>
      </c>
      <c r="O21" s="288" t="s">
        <v>93</v>
      </c>
      <c r="P21" s="283" t="s">
        <v>93</v>
      </c>
      <c r="Q21" s="283" t="s">
        <v>93</v>
      </c>
      <c r="R21" s="283">
        <v>18.935097999999957</v>
      </c>
      <c r="S21" s="288">
        <v>4</v>
      </c>
      <c r="T21" s="283" t="s">
        <v>93</v>
      </c>
      <c r="U21" s="283" t="s">
        <v>93</v>
      </c>
      <c r="V21" s="283">
        <v>0</v>
      </c>
      <c r="W21" s="288" t="s">
        <v>93</v>
      </c>
      <c r="X21" s="283" t="s">
        <v>93</v>
      </c>
      <c r="Y21" s="283" t="s">
        <v>93</v>
      </c>
      <c r="Z21" s="283">
        <f>D21</f>
        <v>37.715673999999957</v>
      </c>
      <c r="AA21" s="283">
        <f>H21</f>
        <v>0</v>
      </c>
      <c r="AB21" s="173"/>
    </row>
    <row r="22" spans="1:28" ht="29.25" customHeight="1" x14ac:dyDescent="0.25">
      <c r="A22" s="220" t="s">
        <v>391</v>
      </c>
      <c r="B22" s="430"/>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30"/>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30"/>
      <c r="C24" s="47" t="s">
        <v>394</v>
      </c>
      <c r="D24" s="75">
        <f>SUM(D25:D28)</f>
        <v>31.429728333333301</v>
      </c>
      <c r="E24" s="75">
        <f t="shared" ref="E24:J24" si="2">SUM(E25:E28)</f>
        <v>0</v>
      </c>
      <c r="F24" s="75">
        <f t="shared" si="2"/>
        <v>4.4507300000000001</v>
      </c>
      <c r="G24" s="48" t="s">
        <v>14</v>
      </c>
      <c r="H24" s="75">
        <f t="shared" si="2"/>
        <v>0</v>
      </c>
      <c r="I24" s="240">
        <v>2</v>
      </c>
      <c r="J24" s="75">
        <f t="shared" si="2"/>
        <v>11.19975</v>
      </c>
      <c r="K24" s="240">
        <v>4</v>
      </c>
      <c r="L24" s="75" t="s">
        <v>93</v>
      </c>
      <c r="M24" s="48" t="s">
        <v>93</v>
      </c>
      <c r="N24" s="81">
        <f t="shared" ref="N24" si="3">SUM(N25:N28)</f>
        <v>0</v>
      </c>
      <c r="O24" s="240">
        <v>4</v>
      </c>
      <c r="P24" s="75" t="s">
        <v>93</v>
      </c>
      <c r="Q24" s="48" t="s">
        <v>93</v>
      </c>
      <c r="R24" s="81">
        <f t="shared" ref="R24" si="4">SUM(R25:R28)</f>
        <v>15.7792483333333</v>
      </c>
      <c r="S24" s="240">
        <v>4</v>
      </c>
      <c r="T24" s="75" t="s">
        <v>93</v>
      </c>
      <c r="U24" s="48" t="s">
        <v>93</v>
      </c>
      <c r="V24" s="81">
        <f t="shared" ref="V24" si="5">SUM(V25:V28)</f>
        <v>0</v>
      </c>
      <c r="W24" s="240">
        <v>4</v>
      </c>
      <c r="X24" s="75" t="s">
        <v>93</v>
      </c>
      <c r="Y24" s="48" t="s">
        <v>93</v>
      </c>
      <c r="Z24" s="81">
        <f t="shared" ref="Z24" si="6">SUM(Z25:Z28)</f>
        <v>31.429728333333301</v>
      </c>
      <c r="AA24" s="75">
        <f t="shared" ref="AA24:AA29" si="7">H24</f>
        <v>0</v>
      </c>
    </row>
    <row r="25" spans="1:28" s="286" customFormat="1" ht="24.75" customHeight="1" x14ac:dyDescent="0.25">
      <c r="A25" s="220" t="s">
        <v>397</v>
      </c>
      <c r="B25" s="430"/>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30"/>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30"/>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30"/>
      <c r="C28" s="216" t="s">
        <v>395</v>
      </c>
      <c r="D28" s="283">
        <f t="shared" si="8"/>
        <v>31.429728333333301</v>
      </c>
      <c r="E28" s="283"/>
      <c r="F28" s="283">
        <v>4.4507300000000001</v>
      </c>
      <c r="G28" s="220" t="s">
        <v>14</v>
      </c>
      <c r="H28" s="283">
        <v>0</v>
      </c>
      <c r="I28" s="335" t="s">
        <v>93</v>
      </c>
      <c r="J28" s="283">
        <v>11.19975</v>
      </c>
      <c r="K28" s="206">
        <v>7</v>
      </c>
      <c r="L28" s="283"/>
      <c r="M28" s="220"/>
      <c r="N28" s="284">
        <v>0</v>
      </c>
      <c r="O28" s="206" t="s">
        <v>93</v>
      </c>
      <c r="P28" s="283"/>
      <c r="Q28" s="220"/>
      <c r="R28" s="284">
        <v>15.7792483333333</v>
      </c>
      <c r="S28" s="206">
        <v>4</v>
      </c>
      <c r="T28" s="283"/>
      <c r="U28" s="220"/>
      <c r="V28" s="284">
        <v>0</v>
      </c>
      <c r="W28" s="335" t="s">
        <v>93</v>
      </c>
      <c r="X28" s="75"/>
      <c r="Y28" s="48"/>
      <c r="Z28" s="284">
        <f t="shared" si="9"/>
        <v>31.429728333333301</v>
      </c>
      <c r="AA28" s="283">
        <f t="shared" si="10"/>
        <v>0</v>
      </c>
    </row>
    <row r="29" spans="1:28" s="286" customFormat="1" ht="31.5" x14ac:dyDescent="0.25">
      <c r="A29" s="48" t="s">
        <v>15</v>
      </c>
      <c r="B29" s="430"/>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30"/>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30"/>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30"/>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30"/>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30"/>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30"/>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30"/>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30"/>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30"/>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30"/>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30"/>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30"/>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30"/>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30"/>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30"/>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30"/>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30"/>
      <c r="C46" s="216" t="s">
        <v>433</v>
      </c>
      <c r="D46" s="283">
        <f t="shared" si="16"/>
        <v>31.429728333333301</v>
      </c>
      <c r="E46" s="287"/>
      <c r="F46" s="339">
        <f>F24</f>
        <v>4.4507300000000001</v>
      </c>
      <c r="G46" s="339" t="str">
        <f t="shared" ref="G46:W46" si="18">G24</f>
        <v>4</v>
      </c>
      <c r="H46" s="339">
        <f t="shared" si="18"/>
        <v>0</v>
      </c>
      <c r="I46" s="336" t="s">
        <v>93</v>
      </c>
      <c r="J46" s="339">
        <f t="shared" si="18"/>
        <v>11.19975</v>
      </c>
      <c r="K46" s="336">
        <f t="shared" si="18"/>
        <v>4</v>
      </c>
      <c r="L46" s="339" t="str">
        <f t="shared" si="18"/>
        <v>-</v>
      </c>
      <c r="M46" s="339" t="str">
        <f t="shared" si="18"/>
        <v>-</v>
      </c>
      <c r="N46" s="339">
        <f t="shared" si="18"/>
        <v>0</v>
      </c>
      <c r="O46" s="336">
        <f t="shared" si="18"/>
        <v>4</v>
      </c>
      <c r="P46" s="339" t="str">
        <f t="shared" si="18"/>
        <v>-</v>
      </c>
      <c r="Q46" s="339" t="str">
        <f t="shared" si="18"/>
        <v>-</v>
      </c>
      <c r="R46" s="339">
        <f t="shared" si="18"/>
        <v>15.7792483333333</v>
      </c>
      <c r="S46" s="336">
        <f t="shared" si="18"/>
        <v>4</v>
      </c>
      <c r="T46" s="339" t="str">
        <f t="shared" si="18"/>
        <v>-</v>
      </c>
      <c r="U46" s="339" t="str">
        <f t="shared" si="18"/>
        <v>-</v>
      </c>
      <c r="V46" s="339">
        <f t="shared" si="18"/>
        <v>0</v>
      </c>
      <c r="W46" s="336">
        <f t="shared" si="18"/>
        <v>4</v>
      </c>
      <c r="X46" s="287"/>
      <c r="Y46" s="287"/>
      <c r="Z46" s="339">
        <f>D46</f>
        <v>31.429728333333301</v>
      </c>
      <c r="AA46" s="283">
        <f>H46</f>
        <v>0</v>
      </c>
    </row>
    <row r="47" spans="1:27" s="286" customFormat="1" ht="24.75" customHeight="1" x14ac:dyDescent="0.25">
      <c r="A47" s="220" t="s">
        <v>428</v>
      </c>
      <c r="B47" s="430"/>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30"/>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30"/>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30"/>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30"/>
      <c r="C51" s="275" t="s">
        <v>416</v>
      </c>
      <c r="D51" s="288">
        <f>F51+J51+N51+R51+V51</f>
        <v>4</v>
      </c>
      <c r="E51" s="288">
        <f t="shared" ref="E51:AA51" si="19">E44</f>
        <v>0</v>
      </c>
      <c r="F51" s="288">
        <v>1</v>
      </c>
      <c r="G51" s="288" t="str">
        <f t="shared" si="19"/>
        <v>-</v>
      </c>
      <c r="H51" s="288">
        <f t="shared" si="19"/>
        <v>0</v>
      </c>
      <c r="I51" s="288" t="str">
        <f t="shared" si="19"/>
        <v>-</v>
      </c>
      <c r="J51" s="288">
        <v>1</v>
      </c>
      <c r="K51" s="288" t="str">
        <f t="shared" si="19"/>
        <v>-</v>
      </c>
      <c r="L51" s="288">
        <f t="shared" si="19"/>
        <v>8</v>
      </c>
      <c r="M51" s="288">
        <f t="shared" si="19"/>
        <v>9</v>
      </c>
      <c r="N51" s="288">
        <f t="shared" si="19"/>
        <v>0</v>
      </c>
      <c r="O51" s="288" t="str">
        <f t="shared" si="19"/>
        <v>-</v>
      </c>
      <c r="P51" s="288">
        <f t="shared" si="19"/>
        <v>12</v>
      </c>
      <c r="Q51" s="288">
        <f t="shared" si="19"/>
        <v>13</v>
      </c>
      <c r="R51" s="288">
        <v>2</v>
      </c>
      <c r="S51" s="288" t="str">
        <f t="shared" si="19"/>
        <v>-</v>
      </c>
      <c r="T51" s="288">
        <f t="shared" si="19"/>
        <v>16</v>
      </c>
      <c r="U51" s="288">
        <f t="shared" si="19"/>
        <v>17</v>
      </c>
      <c r="V51" s="288">
        <f t="shared" si="19"/>
        <v>0</v>
      </c>
      <c r="W51" s="288" t="str">
        <f t="shared" si="19"/>
        <v>-</v>
      </c>
      <c r="X51" s="288">
        <f t="shared" si="19"/>
        <v>20</v>
      </c>
      <c r="Y51" s="288">
        <f t="shared" si="19"/>
        <v>21</v>
      </c>
      <c r="Z51" s="288">
        <f>D51</f>
        <v>4</v>
      </c>
      <c r="AA51" s="288">
        <f t="shared" si="19"/>
        <v>0</v>
      </c>
    </row>
    <row r="52" spans="1:27" s="286" customFormat="1" ht="36.75" customHeight="1" x14ac:dyDescent="0.25">
      <c r="A52" s="48" t="s">
        <v>12</v>
      </c>
      <c r="B52" s="430"/>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31"/>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8"/>
      <c r="D59" s="438"/>
      <c r="E59" s="438"/>
      <c r="F59" s="438"/>
      <c r="G59" s="438"/>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8"/>
      <c r="D61" s="438"/>
      <c r="E61" s="438"/>
      <c r="F61" s="438"/>
      <c r="G61" s="438"/>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39"/>
      <c r="D62" s="439"/>
      <c r="E62" s="439"/>
      <c r="F62" s="439"/>
      <c r="G62" s="439"/>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8"/>
      <c r="D63" s="438"/>
      <c r="E63" s="438"/>
      <c r="F63" s="438"/>
      <c r="G63" s="438"/>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40"/>
      <c r="D64" s="440"/>
      <c r="E64" s="440"/>
      <c r="F64" s="440"/>
      <c r="G64" s="440"/>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7"/>
      <c r="D66" s="437"/>
      <c r="E66" s="437"/>
      <c r="F66" s="437"/>
      <c r="G66" s="437"/>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51"/>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49" t="s">
        <v>214</v>
      </c>
      <c r="B2" s="449"/>
      <c r="C2" s="449"/>
      <c r="D2" s="449"/>
      <c r="E2" s="449"/>
      <c r="F2" s="449"/>
      <c r="G2" s="449"/>
      <c r="H2" s="449"/>
      <c r="I2" s="449"/>
      <c r="J2" s="449"/>
      <c r="K2" s="449"/>
      <c r="L2" s="449"/>
      <c r="M2" s="449"/>
      <c r="N2" s="449"/>
      <c r="O2" s="449"/>
      <c r="P2" s="449"/>
      <c r="Q2" s="449"/>
      <c r="R2" s="449"/>
      <c r="S2" s="449"/>
      <c r="T2" s="449"/>
      <c r="U2" s="449"/>
      <c r="V2" s="449"/>
      <c r="W2" s="449"/>
      <c r="X2" s="449"/>
      <c r="Y2" s="449"/>
      <c r="Z2" s="449"/>
      <c r="AA2" s="449"/>
      <c r="AB2" s="449"/>
      <c r="AC2" s="449"/>
      <c r="AD2" s="449"/>
      <c r="AE2" s="449"/>
      <c r="AF2" s="449"/>
      <c r="AG2" s="449"/>
      <c r="AH2" s="449"/>
      <c r="AI2" s="449"/>
      <c r="AJ2" s="449"/>
      <c r="AK2" s="449"/>
      <c r="AL2" s="449"/>
      <c r="AM2" s="449"/>
      <c r="AN2" s="449"/>
      <c r="AO2" s="449"/>
      <c r="AP2" s="449"/>
      <c r="AQ2" s="449"/>
      <c r="AR2" s="449"/>
      <c r="AS2" s="449"/>
      <c r="AT2" s="449"/>
    </row>
    <row r="3" spans="1:46" x14ac:dyDescent="0.25">
      <c r="A3" s="175"/>
    </row>
    <row r="4" spans="1:46" s="13" customFormat="1" ht="18.75" x14ac:dyDescent="0.25">
      <c r="A4" s="372" t="s">
        <v>135</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c r="AE4" s="372"/>
      <c r="AF4" s="372"/>
      <c r="AG4" s="372"/>
      <c r="AH4" s="372"/>
      <c r="AI4" s="372"/>
      <c r="AJ4" s="372"/>
      <c r="AK4" s="372"/>
      <c r="AL4" s="372"/>
      <c r="AM4" s="372"/>
      <c r="AN4" s="372"/>
      <c r="AO4" s="372"/>
      <c r="AP4" s="372"/>
      <c r="AQ4" s="372"/>
      <c r="AR4" s="372"/>
      <c r="AS4" s="372"/>
      <c r="AT4" s="372"/>
    </row>
    <row r="5" spans="1:46" s="13" customFormat="1" ht="18.75" x14ac:dyDescent="0.25">
      <c r="A5" s="372"/>
      <c r="B5" s="372"/>
      <c r="C5" s="372"/>
      <c r="D5" s="372"/>
      <c r="E5" s="372"/>
      <c r="F5" s="372"/>
      <c r="G5" s="372"/>
      <c r="H5" s="372"/>
      <c r="I5" s="372"/>
      <c r="J5" s="372"/>
      <c r="K5" s="372"/>
      <c r="L5" s="372"/>
      <c r="M5" s="372"/>
      <c r="N5" s="372"/>
      <c r="O5" s="372"/>
      <c r="P5" s="372"/>
      <c r="Q5" s="372"/>
      <c r="R5" s="372"/>
      <c r="S5" s="372"/>
      <c r="T5" s="372"/>
      <c r="U5" s="372"/>
      <c r="V5" s="372"/>
      <c r="W5" s="372"/>
      <c r="X5" s="372"/>
    </row>
    <row r="6" spans="1:46" s="13" customFormat="1" ht="18.75" x14ac:dyDescent="0.25">
      <c r="A6" s="373" t="str">
        <f>'6.2. Паспорт фин осв ввод'!A6:AA6</f>
        <v xml:space="preserve">О_0000007022 </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373"/>
      <c r="AQ6" s="373"/>
      <c r="AR6" s="373"/>
      <c r="AS6" s="373"/>
      <c r="AT6" s="373"/>
    </row>
    <row r="7" spans="1:46" s="13" customFormat="1" ht="15" x14ac:dyDescent="0.25">
      <c r="A7" s="396" t="s">
        <v>6</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row>
    <row r="8" spans="1:46" s="13" customFormat="1"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row>
    <row r="9" spans="1:46" s="13" customFormat="1" ht="33" customHeight="1" x14ac:dyDescent="0.25">
      <c r="A9" s="451" t="str">
        <f>'6.2. Паспорт фин осв ввод'!A9:AA9</f>
        <v>Приобретение самосвала</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row>
    <row r="10" spans="1:46" s="13" customFormat="1" ht="15" x14ac:dyDescent="0.25">
      <c r="A10" s="396" t="s">
        <v>5</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row>
    <row r="11" spans="1:46" hidden="1" x14ac:dyDescent="0.25">
      <c r="A11" s="450" t="s">
        <v>225</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c r="AH11" s="450"/>
      <c r="AI11" s="450"/>
      <c r="AJ11" s="450"/>
      <c r="AK11" s="450"/>
      <c r="AL11" s="450"/>
      <c r="AM11" s="450"/>
      <c r="AN11" s="450"/>
      <c r="AO11" s="450"/>
      <c r="AP11" s="450"/>
      <c r="AQ11" s="450"/>
      <c r="AR11" s="450"/>
      <c r="AS11" s="450"/>
      <c r="AT11" s="450"/>
    </row>
    <row r="12" spans="1:46" hidden="1" x14ac:dyDescent="0.25">
      <c r="A12" s="450" t="s">
        <v>226</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450"/>
      <c r="AI12" s="450"/>
      <c r="AJ12" s="450"/>
      <c r="AK12" s="450"/>
      <c r="AL12" s="450"/>
      <c r="AM12" s="450"/>
      <c r="AN12" s="450"/>
      <c r="AO12" s="450"/>
      <c r="AP12" s="450"/>
      <c r="AQ12" s="450"/>
      <c r="AR12" s="450"/>
      <c r="AS12" s="450"/>
      <c r="AT12" s="450"/>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7" t="s">
        <v>165</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row>
    <row r="15" spans="1:46" hidden="1" x14ac:dyDescent="0.25">
      <c r="A15" s="448" t="s">
        <v>227</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row>
    <row r="16" spans="1:46" hidden="1" x14ac:dyDescent="0.25">
      <c r="A16" s="179"/>
      <c r="C16" s="179"/>
      <c r="D16" s="179"/>
    </row>
    <row r="17" spans="1:46" hidden="1" x14ac:dyDescent="0.25">
      <c r="A17" s="449" t="s">
        <v>228</v>
      </c>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row>
    <row r="18" spans="1:46" ht="15.75" hidden="1" customHeight="1" x14ac:dyDescent="0.25">
      <c r="A18" s="448" t="s">
        <v>229</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row>
    <row r="19" spans="1:46" hidden="1" x14ac:dyDescent="0.25">
      <c r="A19" s="179"/>
      <c r="C19" s="179"/>
      <c r="D19" s="179"/>
      <c r="X19" s="179"/>
      <c r="Y19" s="179"/>
    </row>
    <row r="20" spans="1:46" ht="18" customHeight="1" x14ac:dyDescent="0.25">
      <c r="A20" s="449" t="s">
        <v>446</v>
      </c>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41" t="s">
        <v>230</v>
      </c>
      <c r="B22" s="441" t="s">
        <v>231</v>
      </c>
      <c r="C22" s="441" t="s">
        <v>232</v>
      </c>
      <c r="D22" s="441" t="s">
        <v>233</v>
      </c>
      <c r="E22" s="441" t="s">
        <v>234</v>
      </c>
      <c r="F22" s="441"/>
      <c r="G22" s="441"/>
      <c r="H22" s="441"/>
      <c r="I22" s="441"/>
      <c r="J22" s="441"/>
      <c r="K22" s="441" t="s">
        <v>235</v>
      </c>
      <c r="L22" s="441" t="s">
        <v>236</v>
      </c>
      <c r="M22" s="441" t="s">
        <v>237</v>
      </c>
      <c r="N22" s="442" t="s">
        <v>238</v>
      </c>
      <c r="O22" s="441" t="s">
        <v>239</v>
      </c>
      <c r="P22" s="441" t="s">
        <v>240</v>
      </c>
      <c r="Q22" s="441" t="s">
        <v>241</v>
      </c>
      <c r="R22" s="441"/>
      <c r="S22" s="444" t="s">
        <v>242</v>
      </c>
      <c r="T22" s="444" t="s">
        <v>243</v>
      </c>
      <c r="U22" s="441" t="s">
        <v>244</v>
      </c>
      <c r="V22" s="441" t="s">
        <v>245</v>
      </c>
      <c r="W22" s="441" t="s">
        <v>246</v>
      </c>
      <c r="X22" s="445" t="s">
        <v>247</v>
      </c>
      <c r="Y22" s="441" t="s">
        <v>248</v>
      </c>
      <c r="Z22" s="441" t="s">
        <v>249</v>
      </c>
      <c r="AA22" s="441" t="s">
        <v>250</v>
      </c>
      <c r="AB22" s="442" t="s">
        <v>251</v>
      </c>
      <c r="AC22" s="442" t="s">
        <v>252</v>
      </c>
      <c r="AD22" s="441" t="s">
        <v>253</v>
      </c>
      <c r="AE22" s="441"/>
      <c r="AF22" s="441"/>
      <c r="AG22" s="441"/>
      <c r="AH22" s="441"/>
      <c r="AI22" s="441"/>
      <c r="AJ22" s="441" t="s">
        <v>254</v>
      </c>
      <c r="AK22" s="441"/>
      <c r="AL22" s="441"/>
      <c r="AM22" s="441"/>
      <c r="AN22" s="441" t="s">
        <v>255</v>
      </c>
      <c r="AO22" s="441"/>
      <c r="AP22" s="441" t="s">
        <v>256</v>
      </c>
      <c r="AQ22" s="441" t="s">
        <v>257</v>
      </c>
      <c r="AR22" s="441" t="s">
        <v>258</v>
      </c>
      <c r="AS22" s="441" t="s">
        <v>259</v>
      </c>
      <c r="AT22" s="441" t="s">
        <v>260</v>
      </c>
    </row>
    <row r="23" spans="1:46" s="179" customFormat="1" ht="70.5" customHeight="1" x14ac:dyDescent="0.25">
      <c r="A23" s="441"/>
      <c r="B23" s="441"/>
      <c r="C23" s="441"/>
      <c r="D23" s="441"/>
      <c r="E23" s="442" t="s">
        <v>261</v>
      </c>
      <c r="F23" s="443" t="s">
        <v>262</v>
      </c>
      <c r="G23" s="443" t="s">
        <v>263</v>
      </c>
      <c r="H23" s="443" t="s">
        <v>264</v>
      </c>
      <c r="I23" s="443" t="s">
        <v>265</v>
      </c>
      <c r="J23" s="443" t="s">
        <v>27</v>
      </c>
      <c r="K23" s="441"/>
      <c r="L23" s="441"/>
      <c r="M23" s="441"/>
      <c r="N23" s="442"/>
      <c r="O23" s="441"/>
      <c r="P23" s="441"/>
      <c r="Q23" s="441" t="s">
        <v>1</v>
      </c>
      <c r="R23" s="441" t="s">
        <v>216</v>
      </c>
      <c r="S23" s="444"/>
      <c r="T23" s="444"/>
      <c r="U23" s="441"/>
      <c r="V23" s="441"/>
      <c r="W23" s="441"/>
      <c r="X23" s="441"/>
      <c r="Y23" s="441"/>
      <c r="Z23" s="441"/>
      <c r="AA23" s="441"/>
      <c r="AB23" s="442"/>
      <c r="AC23" s="442"/>
      <c r="AD23" s="441" t="s">
        <v>266</v>
      </c>
      <c r="AE23" s="441"/>
      <c r="AF23" s="441" t="s">
        <v>267</v>
      </c>
      <c r="AG23" s="441"/>
      <c r="AH23" s="441" t="s">
        <v>268</v>
      </c>
      <c r="AI23" s="441" t="s">
        <v>269</v>
      </c>
      <c r="AJ23" s="441" t="s">
        <v>270</v>
      </c>
      <c r="AK23" s="441" t="s">
        <v>271</v>
      </c>
      <c r="AL23" s="441" t="s">
        <v>272</v>
      </c>
      <c r="AM23" s="441" t="s">
        <v>273</v>
      </c>
      <c r="AN23" s="441" t="s">
        <v>274</v>
      </c>
      <c r="AO23" s="446" t="s">
        <v>216</v>
      </c>
      <c r="AP23" s="441"/>
      <c r="AQ23" s="441"/>
      <c r="AR23" s="441"/>
      <c r="AS23" s="441"/>
      <c r="AT23" s="441"/>
    </row>
    <row r="24" spans="1:46" s="179" customFormat="1" ht="54" customHeight="1" x14ac:dyDescent="0.25">
      <c r="A24" s="441"/>
      <c r="B24" s="441"/>
      <c r="C24" s="441"/>
      <c r="D24" s="441"/>
      <c r="E24" s="442"/>
      <c r="F24" s="443"/>
      <c r="G24" s="443"/>
      <c r="H24" s="443"/>
      <c r="I24" s="443"/>
      <c r="J24" s="443"/>
      <c r="K24" s="441"/>
      <c r="L24" s="441"/>
      <c r="M24" s="441"/>
      <c r="N24" s="442"/>
      <c r="O24" s="441"/>
      <c r="P24" s="441"/>
      <c r="Q24" s="441"/>
      <c r="R24" s="441"/>
      <c r="S24" s="444"/>
      <c r="T24" s="444"/>
      <c r="U24" s="441"/>
      <c r="V24" s="441"/>
      <c r="W24" s="441"/>
      <c r="X24" s="441"/>
      <c r="Y24" s="441"/>
      <c r="Z24" s="441"/>
      <c r="AA24" s="441"/>
      <c r="AB24" s="442"/>
      <c r="AC24" s="442"/>
      <c r="AD24" s="187" t="s">
        <v>275</v>
      </c>
      <c r="AE24" s="187" t="s">
        <v>276</v>
      </c>
      <c r="AF24" s="187" t="s">
        <v>1</v>
      </c>
      <c r="AG24" s="187" t="s">
        <v>216</v>
      </c>
      <c r="AH24" s="441"/>
      <c r="AI24" s="441"/>
      <c r="AJ24" s="441"/>
      <c r="AK24" s="441"/>
      <c r="AL24" s="441"/>
      <c r="AM24" s="441"/>
      <c r="AN24" s="441"/>
      <c r="AO24" s="446"/>
      <c r="AP24" s="441"/>
      <c r="AQ24" s="441"/>
      <c r="AR24" s="441"/>
      <c r="AS24" s="441"/>
      <c r="AT24" s="441"/>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1" zoomScale="80" zoomScaleSheetLayoutView="80" workbookViewId="0">
      <selection activeCell="C27" sqref="C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8" t="s">
        <v>214</v>
      </c>
      <c r="B2" s="358"/>
      <c r="C2" s="358"/>
      <c r="D2" s="66"/>
      <c r="E2" s="66"/>
      <c r="F2" s="66"/>
      <c r="G2" s="66"/>
      <c r="H2" s="66"/>
      <c r="I2" s="66"/>
      <c r="J2" s="66"/>
    </row>
    <row r="3" spans="1:22" s="6" customFormat="1" ht="18.75" x14ac:dyDescent="0.3">
      <c r="A3" s="250"/>
      <c r="F3" s="10"/>
      <c r="G3" s="10"/>
      <c r="H3" s="9"/>
    </row>
    <row r="4" spans="1:22" s="6" customFormat="1" ht="18.75" x14ac:dyDescent="0.2">
      <c r="A4" s="372" t="s">
        <v>7</v>
      </c>
      <c r="B4" s="372"/>
      <c r="C4" s="372"/>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73" t="str">
        <f>'1.общие данные'!A6:D6</f>
        <v xml:space="preserve">О_0000007022 </v>
      </c>
      <c r="B6" s="373"/>
      <c r="C6" s="373"/>
      <c r="D6" s="62"/>
      <c r="E6" s="62"/>
      <c r="F6" s="62"/>
      <c r="G6" s="62"/>
      <c r="H6" s="62"/>
      <c r="I6" s="61"/>
      <c r="J6" s="61"/>
      <c r="K6" s="61"/>
      <c r="L6" s="61"/>
      <c r="M6" s="61"/>
      <c r="N6" s="61"/>
      <c r="O6" s="61"/>
      <c r="P6" s="61"/>
      <c r="Q6" s="61"/>
      <c r="R6" s="61"/>
      <c r="S6" s="61"/>
      <c r="T6" s="61"/>
      <c r="U6" s="61"/>
      <c r="V6" s="61"/>
    </row>
    <row r="7" spans="1:22" s="6" customFormat="1" ht="18.75" x14ac:dyDescent="0.2">
      <c r="A7" s="396" t="s">
        <v>6</v>
      </c>
      <c r="B7" s="396"/>
      <c r="C7" s="396"/>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73" t="str">
        <f>'1.общие данные'!A9:D9</f>
        <v>Приобретение самосвала</v>
      </c>
      <c r="B9" s="373"/>
      <c r="C9" s="373"/>
      <c r="D9" s="62"/>
      <c r="E9" s="62"/>
      <c r="F9" s="62"/>
      <c r="G9" s="62"/>
      <c r="H9" s="62"/>
      <c r="I9" s="62"/>
      <c r="J9" s="62"/>
      <c r="K9" s="62"/>
      <c r="L9" s="62"/>
      <c r="M9" s="62"/>
      <c r="N9" s="62"/>
      <c r="O9" s="62"/>
      <c r="P9" s="62"/>
      <c r="Q9" s="62"/>
      <c r="R9" s="62"/>
      <c r="S9" s="62"/>
      <c r="T9" s="62"/>
      <c r="U9" s="62"/>
      <c r="V9" s="62"/>
    </row>
    <row r="10" spans="1:22" s="2" customFormat="1" ht="15" customHeight="1" x14ac:dyDescent="0.2">
      <c r="A10" s="396" t="s">
        <v>5</v>
      </c>
      <c r="B10" s="396"/>
      <c r="C10" s="396"/>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51" t="s">
        <v>447</v>
      </c>
      <c r="B12" s="373"/>
      <c r="C12" s="373"/>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524</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505</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506</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37,72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507</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508</v>
      </c>
      <c r="D23" s="19"/>
      <c r="E23" s="19">
        <f>'6.2. Паспорт фин осв ввод'!H24</f>
        <v>0</v>
      </c>
      <c r="F23" s="19">
        <f>'6.2. Паспорт фин осв ввод'!F24</f>
        <v>4.4507300000000001</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482</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
        <v>524</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525</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8" t="s">
        <v>214</v>
      </c>
      <c r="B5" s="358"/>
      <c r="C5" s="358"/>
      <c r="D5" s="358"/>
      <c r="E5" s="358"/>
      <c r="F5" s="358"/>
      <c r="G5" s="358"/>
      <c r="H5" s="358"/>
      <c r="I5" s="358"/>
      <c r="J5" s="358"/>
      <c r="K5" s="358"/>
      <c r="L5" s="358"/>
    </row>
    <row r="7" spans="1:12" ht="18.75" x14ac:dyDescent="0.25">
      <c r="A7" s="372" t="s">
        <v>135</v>
      </c>
      <c r="B7" s="372"/>
      <c r="C7" s="372"/>
      <c r="D7" s="372"/>
      <c r="E7" s="372"/>
      <c r="F7" s="372"/>
      <c r="G7" s="372"/>
      <c r="H7" s="372"/>
      <c r="I7" s="372"/>
      <c r="J7" s="372"/>
      <c r="K7" s="372"/>
      <c r="L7" s="372"/>
    </row>
    <row r="8" spans="1:12" ht="18.75" x14ac:dyDescent="0.25">
      <c r="A8" s="372"/>
      <c r="B8" s="372"/>
      <c r="C8" s="372"/>
      <c r="D8" s="372"/>
      <c r="E8" s="372"/>
      <c r="F8" s="372"/>
      <c r="G8" s="372"/>
      <c r="H8" s="372"/>
      <c r="I8" s="372"/>
      <c r="J8" s="372"/>
      <c r="K8" s="372"/>
      <c r="L8" s="372"/>
    </row>
    <row r="9" spans="1:12" ht="18.75" x14ac:dyDescent="0.25">
      <c r="A9" s="373" t="str">
        <f>'3.3. цели,задачи'!A6:D6</f>
        <v xml:space="preserve">О_0000007022 </v>
      </c>
      <c r="B9" s="373"/>
      <c r="C9" s="373"/>
      <c r="D9" s="373"/>
      <c r="E9" s="373"/>
      <c r="F9" s="373"/>
      <c r="G9" s="373"/>
      <c r="H9" s="373"/>
      <c r="I9" s="373"/>
      <c r="J9" s="373"/>
      <c r="K9" s="373"/>
      <c r="L9" s="373"/>
    </row>
    <row r="10" spans="1:12" ht="15.75" x14ac:dyDescent="0.25">
      <c r="A10" s="364" t="s">
        <v>6</v>
      </c>
      <c r="B10" s="364"/>
      <c r="C10" s="364"/>
      <c r="D10" s="364"/>
      <c r="E10" s="364"/>
      <c r="F10" s="364"/>
      <c r="G10" s="364"/>
      <c r="H10" s="364"/>
      <c r="I10" s="364"/>
      <c r="J10" s="364"/>
      <c r="K10" s="364"/>
      <c r="L10" s="364"/>
    </row>
    <row r="11" spans="1:12" ht="18.75" x14ac:dyDescent="0.25">
      <c r="A11" s="374"/>
      <c r="B11" s="374"/>
      <c r="C11" s="374"/>
      <c r="D11" s="374"/>
      <c r="E11" s="374"/>
      <c r="F11" s="374"/>
      <c r="G11" s="374"/>
      <c r="H11" s="374"/>
      <c r="I11" s="374"/>
      <c r="J11" s="374"/>
      <c r="K11" s="374"/>
      <c r="L11" s="374"/>
    </row>
    <row r="12" spans="1:12" ht="63.75" customHeight="1" x14ac:dyDescent="0.25">
      <c r="A12" s="451" t="str">
        <f>'3.3. цели,задачи'!A9:D9</f>
        <v>Приобретение самосвала</v>
      </c>
      <c r="B12" s="451"/>
      <c r="C12" s="451"/>
      <c r="D12" s="451"/>
      <c r="E12" s="451"/>
      <c r="F12" s="451"/>
      <c r="G12" s="451"/>
      <c r="H12" s="451"/>
      <c r="I12" s="451"/>
      <c r="J12" s="451"/>
      <c r="K12" s="451"/>
      <c r="L12" s="451"/>
    </row>
    <row r="13" spans="1:12" ht="15.75" x14ac:dyDescent="0.25">
      <c r="A13" s="364" t="s">
        <v>5</v>
      </c>
      <c r="B13" s="364"/>
      <c r="C13" s="364"/>
      <c r="D13" s="364"/>
      <c r="E13" s="364"/>
      <c r="F13" s="364"/>
      <c r="G13" s="364"/>
      <c r="H13" s="364"/>
      <c r="I13" s="364"/>
      <c r="J13" s="364"/>
      <c r="K13" s="364"/>
      <c r="L13" s="364"/>
    </row>
    <row r="14" spans="1:12" x14ac:dyDescent="0.25">
      <c r="A14" s="454"/>
      <c r="B14" s="454"/>
      <c r="C14" s="454"/>
      <c r="D14" s="454"/>
      <c r="E14" s="454"/>
      <c r="F14" s="454"/>
      <c r="G14" s="454"/>
      <c r="H14" s="454"/>
      <c r="I14" s="454"/>
      <c r="J14" s="454"/>
      <c r="K14" s="454"/>
      <c r="L14" s="454"/>
    </row>
    <row r="15" spans="1:12" ht="14.25" customHeight="1" x14ac:dyDescent="0.25">
      <c r="A15" s="454"/>
      <c r="B15" s="454"/>
      <c r="C15" s="454"/>
      <c r="D15" s="454"/>
      <c r="E15" s="454"/>
      <c r="F15" s="454"/>
      <c r="G15" s="454"/>
      <c r="H15" s="454"/>
      <c r="I15" s="454"/>
      <c r="J15" s="454"/>
      <c r="K15" s="454"/>
      <c r="L15" s="454"/>
    </row>
    <row r="16" spans="1:12" x14ac:dyDescent="0.25">
      <c r="A16" s="454"/>
      <c r="B16" s="454"/>
      <c r="C16" s="454"/>
      <c r="D16" s="454"/>
      <c r="E16" s="454"/>
      <c r="F16" s="454"/>
      <c r="G16" s="454"/>
      <c r="H16" s="454"/>
      <c r="I16" s="454"/>
      <c r="J16" s="454"/>
      <c r="K16" s="454"/>
      <c r="L16" s="454"/>
    </row>
    <row r="17" spans="1:12" s="14" customFormat="1" x14ac:dyDescent="0.25">
      <c r="A17" s="455"/>
      <c r="B17" s="455"/>
      <c r="C17" s="455"/>
      <c r="D17" s="455"/>
      <c r="E17" s="455"/>
      <c r="F17" s="455"/>
      <c r="G17" s="455"/>
      <c r="H17" s="455"/>
      <c r="I17" s="455"/>
      <c r="J17" s="455"/>
      <c r="K17" s="455"/>
      <c r="L17" s="455"/>
    </row>
    <row r="18" spans="1:12" s="14" customFormat="1" ht="50.25" customHeight="1" x14ac:dyDescent="0.25">
      <c r="A18" s="453" t="s">
        <v>151</v>
      </c>
      <c r="B18" s="453"/>
      <c r="C18" s="453"/>
      <c r="D18" s="453"/>
      <c r="E18" s="453"/>
      <c r="F18" s="453"/>
      <c r="G18" s="453"/>
      <c r="H18" s="453"/>
      <c r="I18" s="453"/>
      <c r="J18" s="453"/>
      <c r="K18" s="453"/>
      <c r="L18" s="453"/>
    </row>
    <row r="20" spans="1:12" ht="55.5" customHeight="1" x14ac:dyDescent="0.25">
      <c r="A20" s="452" t="s">
        <v>213</v>
      </c>
      <c r="B20" s="452"/>
      <c r="C20" s="452"/>
      <c r="D20" s="452"/>
      <c r="E20" s="452"/>
      <c r="F20" s="452"/>
      <c r="G20" s="452"/>
      <c r="H20" s="452"/>
      <c r="I20" s="452"/>
      <c r="J20" s="452"/>
      <c r="K20" s="452"/>
      <c r="L20" s="452"/>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8" t="s">
        <v>214</v>
      </c>
      <c r="B5" s="358"/>
      <c r="C5" s="358"/>
      <c r="D5" s="358"/>
      <c r="E5" s="358"/>
      <c r="F5" s="358"/>
      <c r="G5" s="358"/>
      <c r="H5" s="358"/>
      <c r="I5" s="358"/>
      <c r="J5" s="358"/>
      <c r="K5" s="358"/>
      <c r="L5" s="358"/>
    </row>
    <row r="7" spans="1:12" ht="18.75" x14ac:dyDescent="0.25">
      <c r="A7" s="372" t="s">
        <v>135</v>
      </c>
      <c r="B7" s="372"/>
      <c r="C7" s="372"/>
      <c r="D7" s="372"/>
      <c r="E7" s="372"/>
      <c r="F7" s="372"/>
      <c r="G7" s="372"/>
      <c r="H7" s="372"/>
      <c r="I7" s="372"/>
      <c r="J7" s="372"/>
      <c r="K7" s="372"/>
      <c r="L7" s="372"/>
    </row>
    <row r="8" spans="1:12" ht="18.75" x14ac:dyDescent="0.25">
      <c r="A8" s="372"/>
      <c r="B8" s="372"/>
      <c r="C8" s="372"/>
      <c r="D8" s="372"/>
      <c r="E8" s="372"/>
      <c r="F8" s="372"/>
      <c r="G8" s="372"/>
      <c r="H8" s="372"/>
      <c r="I8" s="372"/>
      <c r="J8" s="372"/>
      <c r="K8" s="372"/>
      <c r="L8" s="372"/>
    </row>
    <row r="9" spans="1:12" ht="18.75" x14ac:dyDescent="0.25">
      <c r="A9" s="373" t="str">
        <f>'3.3. цели,задачи'!A6:D6</f>
        <v xml:space="preserve">О_0000007022 </v>
      </c>
      <c r="B9" s="373"/>
      <c r="C9" s="373"/>
      <c r="D9" s="373"/>
      <c r="E9" s="373"/>
      <c r="F9" s="373"/>
      <c r="G9" s="373"/>
      <c r="H9" s="373"/>
      <c r="I9" s="373"/>
      <c r="J9" s="373"/>
      <c r="K9" s="373"/>
      <c r="L9" s="373"/>
    </row>
    <row r="10" spans="1:12" ht="15.75" x14ac:dyDescent="0.25">
      <c r="A10" s="364" t="s">
        <v>6</v>
      </c>
      <c r="B10" s="364"/>
      <c r="C10" s="364"/>
      <c r="D10" s="364"/>
      <c r="E10" s="364"/>
      <c r="F10" s="364"/>
      <c r="G10" s="364"/>
      <c r="H10" s="364"/>
      <c r="I10" s="364"/>
      <c r="J10" s="364"/>
      <c r="K10" s="364"/>
      <c r="L10" s="364"/>
    </row>
    <row r="11" spans="1:12" ht="18.75" x14ac:dyDescent="0.25">
      <c r="A11" s="374"/>
      <c r="B11" s="374"/>
      <c r="C11" s="374"/>
      <c r="D11" s="374"/>
      <c r="E11" s="374"/>
      <c r="F11" s="374"/>
      <c r="G11" s="374"/>
      <c r="H11" s="374"/>
      <c r="I11" s="374"/>
      <c r="J11" s="374"/>
      <c r="K11" s="374"/>
      <c r="L11" s="374"/>
    </row>
    <row r="12" spans="1:12" ht="64.5" customHeight="1" x14ac:dyDescent="0.25">
      <c r="A12" s="451" t="str">
        <f>'3.3. цели,задачи'!A9:D9</f>
        <v>Приобретение самосвала</v>
      </c>
      <c r="B12" s="451"/>
      <c r="C12" s="451"/>
      <c r="D12" s="451"/>
      <c r="E12" s="451"/>
      <c r="F12" s="451"/>
      <c r="G12" s="451"/>
      <c r="H12" s="451"/>
      <c r="I12" s="451"/>
      <c r="J12" s="451"/>
      <c r="K12" s="451"/>
      <c r="L12" s="451"/>
    </row>
    <row r="13" spans="1:12" ht="15.75" x14ac:dyDescent="0.25">
      <c r="A13" s="364" t="s">
        <v>5</v>
      </c>
      <c r="B13" s="364"/>
      <c r="C13" s="364"/>
      <c r="D13" s="364"/>
      <c r="E13" s="364"/>
      <c r="F13" s="364"/>
      <c r="G13" s="364"/>
      <c r="H13" s="364"/>
      <c r="I13" s="364"/>
      <c r="J13" s="364"/>
      <c r="K13" s="364"/>
      <c r="L13" s="364"/>
    </row>
    <row r="14" spans="1:12" x14ac:dyDescent="0.25">
      <c r="A14" s="454"/>
      <c r="B14" s="454"/>
      <c r="C14" s="454"/>
      <c r="D14" s="454"/>
      <c r="E14" s="454"/>
      <c r="F14" s="454"/>
      <c r="G14" s="454"/>
      <c r="H14" s="454"/>
      <c r="I14" s="454"/>
      <c r="J14" s="454"/>
      <c r="K14" s="454"/>
      <c r="L14" s="454"/>
    </row>
    <row r="15" spans="1:12" ht="14.25" customHeight="1" x14ac:dyDescent="0.25">
      <c r="A15" s="454"/>
      <c r="B15" s="454"/>
      <c r="C15" s="454"/>
      <c r="D15" s="454"/>
      <c r="E15" s="454"/>
      <c r="F15" s="454"/>
      <c r="G15" s="454"/>
      <c r="H15" s="454"/>
      <c r="I15" s="454"/>
      <c r="J15" s="454"/>
      <c r="K15" s="454"/>
      <c r="L15" s="454"/>
    </row>
    <row r="16" spans="1:12" x14ac:dyDescent="0.25">
      <c r="A16" s="454"/>
      <c r="B16" s="454"/>
      <c r="C16" s="454"/>
      <c r="D16" s="454"/>
      <c r="E16" s="454"/>
      <c r="F16" s="454"/>
      <c r="G16" s="454"/>
      <c r="H16" s="454"/>
      <c r="I16" s="454"/>
      <c r="J16" s="454"/>
      <c r="K16" s="454"/>
      <c r="L16" s="454"/>
    </row>
    <row r="17" spans="1:12" s="14" customFormat="1" x14ac:dyDescent="0.25">
      <c r="A17" s="455"/>
      <c r="B17" s="455"/>
      <c r="C17" s="455"/>
      <c r="D17" s="455"/>
      <c r="E17" s="455"/>
      <c r="F17" s="455"/>
      <c r="G17" s="455"/>
      <c r="H17" s="455"/>
      <c r="I17" s="455"/>
      <c r="J17" s="455"/>
      <c r="K17" s="455"/>
      <c r="L17" s="455"/>
    </row>
    <row r="18" spans="1:12" s="14" customFormat="1" ht="50.25" customHeight="1" x14ac:dyDescent="0.25">
      <c r="A18" s="453" t="s">
        <v>150</v>
      </c>
      <c r="B18" s="453"/>
      <c r="C18" s="453"/>
      <c r="D18" s="453"/>
      <c r="E18" s="453"/>
      <c r="F18" s="453"/>
      <c r="G18" s="453"/>
      <c r="H18" s="453"/>
      <c r="I18" s="453"/>
      <c r="J18" s="453"/>
      <c r="K18" s="453"/>
      <c r="L18" s="453"/>
    </row>
    <row r="20" spans="1:12" ht="55.5" customHeight="1" x14ac:dyDescent="0.25">
      <c r="A20" s="452" t="s">
        <v>138</v>
      </c>
      <c r="B20" s="452"/>
      <c r="C20" s="452"/>
      <c r="D20" s="452"/>
      <c r="E20" s="452"/>
      <c r="F20" s="452"/>
      <c r="G20" s="452"/>
      <c r="H20" s="452"/>
      <c r="I20" s="452"/>
      <c r="J20" s="452"/>
      <c r="K20" s="452"/>
      <c r="L20" s="452"/>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8" t="s">
        <v>214</v>
      </c>
      <c r="B2" s="358"/>
      <c r="C2" s="358"/>
      <c r="D2" s="358"/>
      <c r="E2" s="358"/>
      <c r="F2" s="358"/>
      <c r="G2" s="358"/>
      <c r="H2" s="358"/>
      <c r="I2" s="358"/>
      <c r="J2" s="358"/>
      <c r="K2" s="358"/>
    </row>
    <row r="3" spans="1:20" x14ac:dyDescent="0.25">
      <c r="A3" s="301"/>
      <c r="B3" s="301"/>
    </row>
    <row r="4" spans="1:20" x14ac:dyDescent="0.25">
      <c r="A4" s="359" t="s">
        <v>135</v>
      </c>
      <c r="B4" s="359"/>
      <c r="C4" s="359"/>
      <c r="D4" s="359"/>
      <c r="E4" s="359"/>
      <c r="F4" s="359"/>
      <c r="G4" s="359"/>
      <c r="H4" s="359"/>
      <c r="I4" s="359"/>
      <c r="J4" s="359"/>
      <c r="K4" s="359"/>
      <c r="L4" s="303"/>
      <c r="M4" s="303"/>
      <c r="N4" s="303"/>
      <c r="O4" s="303"/>
      <c r="P4" s="303"/>
      <c r="Q4" s="303"/>
      <c r="R4" s="303"/>
      <c r="S4" s="303"/>
      <c r="T4" s="303"/>
    </row>
    <row r="5" spans="1:20" x14ac:dyDescent="0.25">
      <c r="A5" s="359"/>
      <c r="B5" s="359"/>
      <c r="C5" s="359"/>
      <c r="D5" s="359"/>
      <c r="E5" s="359"/>
      <c r="F5" s="359"/>
      <c r="G5" s="359"/>
      <c r="H5" s="359"/>
      <c r="I5" s="359"/>
      <c r="J5" s="359"/>
      <c r="K5" s="359"/>
      <c r="L5" s="303"/>
      <c r="M5" s="303"/>
      <c r="N5" s="303"/>
      <c r="O5" s="303"/>
      <c r="P5" s="303"/>
      <c r="Q5" s="303"/>
      <c r="R5" s="303"/>
      <c r="S5" s="303"/>
      <c r="T5" s="303"/>
    </row>
    <row r="6" spans="1:20" x14ac:dyDescent="0.25">
      <c r="A6" s="363" t="str">
        <f>'3.3. цели,задачи'!A6:D6</f>
        <v xml:space="preserve">О_0000007022 </v>
      </c>
      <c r="B6" s="363"/>
      <c r="C6" s="363"/>
      <c r="D6" s="363"/>
      <c r="E6" s="363"/>
      <c r="F6" s="363"/>
      <c r="G6" s="363"/>
      <c r="H6" s="363"/>
      <c r="I6" s="363"/>
      <c r="J6" s="363"/>
      <c r="K6" s="363"/>
      <c r="L6" s="303"/>
      <c r="M6" s="303"/>
      <c r="N6" s="303"/>
      <c r="O6" s="303"/>
      <c r="P6" s="303"/>
      <c r="Q6" s="303"/>
      <c r="R6" s="303"/>
      <c r="S6" s="303"/>
      <c r="T6" s="303"/>
    </row>
    <row r="7" spans="1:20" x14ac:dyDescent="0.25">
      <c r="A7" s="364" t="s">
        <v>6</v>
      </c>
      <c r="B7" s="364"/>
      <c r="C7" s="364"/>
      <c r="D7" s="364"/>
      <c r="E7" s="364"/>
      <c r="F7" s="364"/>
      <c r="G7" s="364"/>
      <c r="H7" s="364"/>
      <c r="I7" s="364"/>
      <c r="J7" s="364"/>
      <c r="K7" s="364"/>
      <c r="L7" s="303"/>
      <c r="M7" s="303"/>
      <c r="N7" s="303"/>
      <c r="O7" s="303"/>
      <c r="P7" s="303"/>
      <c r="Q7" s="303"/>
      <c r="R7" s="303"/>
      <c r="S7" s="303"/>
      <c r="T7" s="303"/>
    </row>
    <row r="8" spans="1:20" s="302" customFormat="1" ht="15.75" customHeight="1" x14ac:dyDescent="0.25">
      <c r="A8" s="365"/>
      <c r="B8" s="365"/>
      <c r="C8" s="365"/>
      <c r="D8" s="365"/>
      <c r="E8" s="365"/>
      <c r="F8" s="365"/>
      <c r="G8" s="365"/>
      <c r="H8" s="365"/>
      <c r="I8" s="365"/>
      <c r="J8" s="365"/>
      <c r="K8" s="365"/>
      <c r="L8" s="304"/>
      <c r="M8" s="304"/>
      <c r="N8" s="304"/>
      <c r="O8" s="304"/>
      <c r="P8" s="304"/>
      <c r="Q8" s="304"/>
      <c r="R8" s="304"/>
      <c r="S8" s="304"/>
      <c r="T8" s="304"/>
    </row>
    <row r="9" spans="1:20" x14ac:dyDescent="0.25">
      <c r="A9" s="363" t="str">
        <f>'3.3. цели,задачи'!A9:D9</f>
        <v>Приобретение самосвала</v>
      </c>
      <c r="B9" s="363"/>
      <c r="C9" s="363"/>
      <c r="D9" s="363"/>
      <c r="E9" s="363"/>
      <c r="F9" s="363"/>
      <c r="G9" s="363"/>
      <c r="H9" s="363"/>
      <c r="I9" s="363"/>
      <c r="J9" s="363"/>
      <c r="K9" s="363"/>
      <c r="L9" s="305"/>
      <c r="M9" s="305"/>
      <c r="N9" s="305"/>
      <c r="O9" s="305"/>
      <c r="P9" s="305"/>
      <c r="Q9" s="305"/>
      <c r="R9" s="305"/>
      <c r="S9" s="305"/>
      <c r="T9" s="305"/>
    </row>
    <row r="10" spans="1:20" ht="15" customHeight="1" x14ac:dyDescent="0.25">
      <c r="A10" s="364" t="s">
        <v>5</v>
      </c>
      <c r="B10" s="364"/>
      <c r="C10" s="364"/>
      <c r="D10" s="364"/>
      <c r="E10" s="364"/>
      <c r="F10" s="364"/>
      <c r="G10" s="364"/>
      <c r="H10" s="364"/>
      <c r="I10" s="364"/>
      <c r="J10" s="364"/>
      <c r="K10" s="364"/>
      <c r="L10" s="63"/>
      <c r="M10" s="63"/>
      <c r="N10" s="63"/>
      <c r="O10" s="63"/>
      <c r="P10" s="63"/>
      <c r="Q10" s="63"/>
      <c r="R10" s="63"/>
      <c r="S10" s="63"/>
      <c r="T10" s="63"/>
    </row>
    <row r="11" spans="1:20" ht="15" customHeight="1" x14ac:dyDescent="0.25">
      <c r="A11" s="364"/>
      <c r="B11" s="364"/>
      <c r="C11" s="364"/>
      <c r="D11" s="364"/>
      <c r="E11" s="364"/>
      <c r="F11" s="364"/>
      <c r="G11" s="364"/>
      <c r="H11" s="364"/>
      <c r="I11" s="364"/>
      <c r="J11" s="364"/>
      <c r="K11" s="364"/>
      <c r="L11" s="234"/>
      <c r="M11" s="234"/>
      <c r="N11" s="234"/>
      <c r="O11" s="234"/>
      <c r="P11" s="234"/>
      <c r="Q11" s="234"/>
    </row>
    <row r="12" spans="1:20" ht="75.75" customHeight="1" x14ac:dyDescent="0.25">
      <c r="A12" s="369" t="s">
        <v>104</v>
      </c>
      <c r="B12" s="369"/>
      <c r="C12" s="369"/>
      <c r="D12" s="369"/>
      <c r="E12" s="369"/>
      <c r="F12" s="369"/>
      <c r="G12" s="369"/>
      <c r="H12" s="369"/>
      <c r="I12" s="369"/>
      <c r="J12" s="369"/>
      <c r="K12" s="369"/>
      <c r="L12" s="305"/>
      <c r="M12" s="305"/>
      <c r="N12" s="305"/>
      <c r="O12" s="305"/>
      <c r="P12" s="305"/>
      <c r="Q12" s="305"/>
      <c r="R12" s="305"/>
      <c r="S12" s="305"/>
      <c r="T12" s="305"/>
    </row>
    <row r="13" spans="1:20" ht="15" customHeight="1" x14ac:dyDescent="0.25">
      <c r="A13" s="370"/>
      <c r="B13" s="370"/>
      <c r="C13" s="370"/>
      <c r="D13" s="370"/>
      <c r="E13" s="370"/>
      <c r="F13" s="370"/>
      <c r="G13" s="370"/>
      <c r="H13" s="370"/>
      <c r="I13" s="370"/>
      <c r="J13" s="370"/>
      <c r="K13" s="370"/>
      <c r="L13" s="234"/>
      <c r="M13" s="234"/>
      <c r="N13" s="234"/>
      <c r="O13" s="234"/>
      <c r="P13" s="234"/>
      <c r="Q13" s="234"/>
    </row>
    <row r="14" spans="1:20" ht="54" customHeight="1" x14ac:dyDescent="0.25">
      <c r="A14" s="368" t="s">
        <v>4</v>
      </c>
      <c r="B14" s="366" t="s">
        <v>122</v>
      </c>
      <c r="C14" s="368" t="s">
        <v>41</v>
      </c>
      <c r="D14" s="368" t="s">
        <v>40</v>
      </c>
      <c r="E14" s="368" t="s">
        <v>39</v>
      </c>
      <c r="F14" s="368" t="s">
        <v>94</v>
      </c>
      <c r="G14" s="368" t="s">
        <v>38</v>
      </c>
      <c r="H14" s="368" t="s">
        <v>37</v>
      </c>
      <c r="I14" s="368" t="s">
        <v>36</v>
      </c>
      <c r="J14" s="368" t="s">
        <v>97</v>
      </c>
      <c r="K14" s="368"/>
      <c r="L14" s="234"/>
      <c r="M14" s="234"/>
      <c r="N14" s="234"/>
      <c r="O14" s="234"/>
      <c r="P14" s="234"/>
      <c r="Q14" s="234"/>
    </row>
    <row r="15" spans="1:20" ht="180.75" customHeight="1" x14ac:dyDescent="0.25">
      <c r="A15" s="368"/>
      <c r="B15" s="367"/>
      <c r="C15" s="368"/>
      <c r="D15" s="368"/>
      <c r="E15" s="368"/>
      <c r="F15" s="368"/>
      <c r="G15" s="368"/>
      <c r="H15" s="368"/>
      <c r="I15" s="368"/>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8" t="s">
        <v>214</v>
      </c>
      <c r="B5" s="358"/>
      <c r="C5" s="358"/>
      <c r="D5" s="358"/>
      <c r="E5" s="358"/>
      <c r="F5" s="358"/>
      <c r="G5" s="358"/>
      <c r="H5" s="358"/>
      <c r="I5" s="358"/>
      <c r="J5" s="358"/>
      <c r="K5" s="358"/>
      <c r="L5" s="358"/>
    </row>
    <row r="7" spans="1:12" ht="18.75" x14ac:dyDescent="0.25">
      <c r="A7" s="372" t="s">
        <v>144</v>
      </c>
      <c r="B7" s="372"/>
      <c r="C7" s="372"/>
      <c r="D7" s="372"/>
      <c r="E7" s="372"/>
      <c r="F7" s="372"/>
      <c r="G7" s="372"/>
      <c r="H7" s="372"/>
      <c r="I7" s="372"/>
      <c r="J7" s="372"/>
      <c r="K7" s="372"/>
      <c r="L7" s="372"/>
    </row>
    <row r="8" spans="1:12" ht="18.75" x14ac:dyDescent="0.25">
      <c r="A8" s="372"/>
      <c r="B8" s="372"/>
      <c r="C8" s="372"/>
      <c r="D8" s="372"/>
      <c r="E8" s="372"/>
      <c r="F8" s="372"/>
      <c r="G8" s="372"/>
      <c r="H8" s="372"/>
      <c r="I8" s="372"/>
      <c r="J8" s="372"/>
      <c r="K8" s="372"/>
      <c r="L8" s="372"/>
    </row>
    <row r="9" spans="1:12" ht="18.75" x14ac:dyDescent="0.25">
      <c r="A9" s="373" t="str">
        <f>'3.3. цели,задачи'!A6:D6</f>
        <v xml:space="preserve">О_0000007022 </v>
      </c>
      <c r="B9" s="373"/>
      <c r="C9" s="373"/>
      <c r="D9" s="373"/>
      <c r="E9" s="373"/>
      <c r="F9" s="373"/>
      <c r="G9" s="373"/>
      <c r="H9" s="373"/>
      <c r="I9" s="373"/>
      <c r="J9" s="373"/>
      <c r="K9" s="373"/>
      <c r="L9" s="373"/>
    </row>
    <row r="10" spans="1:12" ht="15.75" x14ac:dyDescent="0.25">
      <c r="A10" s="364" t="s">
        <v>6</v>
      </c>
      <c r="B10" s="364"/>
      <c r="C10" s="364"/>
      <c r="D10" s="364"/>
      <c r="E10" s="364"/>
      <c r="F10" s="364"/>
      <c r="G10" s="364"/>
      <c r="H10" s="364"/>
      <c r="I10" s="364"/>
      <c r="J10" s="364"/>
      <c r="K10" s="364"/>
      <c r="L10" s="364"/>
    </row>
    <row r="11" spans="1:12" ht="18.75" x14ac:dyDescent="0.25">
      <c r="A11" s="374"/>
      <c r="B11" s="374"/>
      <c r="C11" s="374"/>
      <c r="D11" s="374"/>
      <c r="E11" s="374"/>
      <c r="F11" s="374"/>
      <c r="G11" s="374"/>
      <c r="H11" s="374"/>
      <c r="I11" s="374"/>
      <c r="J11" s="374"/>
      <c r="K11" s="374"/>
      <c r="L11" s="374"/>
    </row>
    <row r="12" spans="1:12" ht="42.75" customHeight="1" x14ac:dyDescent="0.25">
      <c r="A12" s="451" t="str">
        <f>'3.3. цели,задачи'!A9:D9</f>
        <v>Приобретение самосвала</v>
      </c>
      <c r="B12" s="451"/>
      <c r="C12" s="451"/>
      <c r="D12" s="451"/>
      <c r="E12" s="451"/>
      <c r="F12" s="451"/>
      <c r="G12" s="451"/>
      <c r="H12" s="451"/>
      <c r="I12" s="451"/>
      <c r="J12" s="451"/>
      <c r="K12" s="451"/>
      <c r="L12" s="451"/>
    </row>
    <row r="13" spans="1:12" ht="15.75" x14ac:dyDescent="0.25">
      <c r="A13" s="364" t="s">
        <v>5</v>
      </c>
      <c r="B13" s="364"/>
      <c r="C13" s="364"/>
      <c r="D13" s="364"/>
      <c r="E13" s="364"/>
      <c r="F13" s="364"/>
      <c r="G13" s="364"/>
      <c r="H13" s="364"/>
      <c r="I13" s="364"/>
      <c r="J13" s="364"/>
      <c r="K13" s="364"/>
      <c r="L13" s="364"/>
    </row>
    <row r="14" spans="1:12" x14ac:dyDescent="0.25">
      <c r="A14" s="454"/>
      <c r="B14" s="454"/>
      <c r="C14" s="454"/>
      <c r="D14" s="454"/>
      <c r="E14" s="454"/>
      <c r="F14" s="454"/>
      <c r="G14" s="454"/>
      <c r="H14" s="454"/>
      <c r="I14" s="454"/>
      <c r="J14" s="454"/>
      <c r="K14" s="454"/>
      <c r="L14" s="454"/>
    </row>
    <row r="15" spans="1:12" ht="14.25" customHeight="1" x14ac:dyDescent="0.25">
      <c r="A15" s="454"/>
      <c r="B15" s="454"/>
      <c r="C15" s="454"/>
      <c r="D15" s="454"/>
      <c r="E15" s="454"/>
      <c r="F15" s="454"/>
      <c r="G15" s="454"/>
      <c r="H15" s="454"/>
      <c r="I15" s="454"/>
      <c r="J15" s="454"/>
      <c r="K15" s="454"/>
      <c r="L15" s="454"/>
    </row>
    <row r="16" spans="1:12" x14ac:dyDescent="0.25">
      <c r="A16" s="454"/>
      <c r="B16" s="454"/>
      <c r="C16" s="454"/>
      <c r="D16" s="454"/>
      <c r="E16" s="454"/>
      <c r="F16" s="454"/>
      <c r="G16" s="454"/>
      <c r="H16" s="454"/>
      <c r="I16" s="454"/>
      <c r="J16" s="454"/>
      <c r="K16" s="454"/>
      <c r="L16" s="454"/>
    </row>
    <row r="17" spans="1:12" s="14" customFormat="1" x14ac:dyDescent="0.25">
      <c r="A17" s="455"/>
      <c r="B17" s="455"/>
      <c r="C17" s="455"/>
      <c r="D17" s="455"/>
      <c r="E17" s="455"/>
      <c r="F17" s="455"/>
      <c r="G17" s="455"/>
      <c r="H17" s="455"/>
      <c r="I17" s="455"/>
      <c r="J17" s="455"/>
      <c r="K17" s="455"/>
      <c r="L17" s="455"/>
    </row>
    <row r="18" spans="1:12" s="14" customFormat="1" ht="68.25" customHeight="1" x14ac:dyDescent="0.25">
      <c r="A18" s="453" t="s">
        <v>152</v>
      </c>
      <c r="B18" s="453"/>
      <c r="C18" s="453"/>
      <c r="D18" s="453"/>
      <c r="E18" s="453"/>
      <c r="F18" s="453"/>
      <c r="G18" s="453"/>
      <c r="H18" s="453"/>
      <c r="I18" s="453"/>
      <c r="J18" s="453"/>
      <c r="K18" s="453"/>
      <c r="L18" s="453"/>
    </row>
    <row r="19" spans="1:12" ht="33.75" customHeight="1" x14ac:dyDescent="0.25">
      <c r="A19" s="456"/>
      <c r="B19" s="456"/>
      <c r="C19" s="456"/>
      <c r="D19" s="456"/>
      <c r="E19" s="456"/>
      <c r="F19" s="456"/>
      <c r="G19" s="456"/>
      <c r="H19" s="456"/>
      <c r="I19" s="456"/>
      <c r="J19" s="456"/>
      <c r="K19" s="456"/>
      <c r="L19" s="456"/>
    </row>
    <row r="20" spans="1:12" ht="45.75" customHeight="1" x14ac:dyDescent="0.25">
      <c r="A20" s="452" t="s">
        <v>159</v>
      </c>
      <c r="B20" s="452"/>
      <c r="C20" s="452"/>
      <c r="D20" s="452"/>
      <c r="E20" s="452"/>
      <c r="F20" s="452"/>
      <c r="G20" s="452"/>
      <c r="H20" s="452"/>
      <c r="I20" s="452"/>
      <c r="J20" s="452"/>
      <c r="K20" s="452"/>
      <c r="L20" s="452"/>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8" t="s">
        <v>214</v>
      </c>
      <c r="B6" s="358"/>
      <c r="C6" s="358"/>
      <c r="D6" s="358"/>
      <c r="E6" s="358"/>
      <c r="F6" s="358"/>
      <c r="G6" s="358"/>
      <c r="H6" s="358"/>
      <c r="I6" s="358"/>
      <c r="J6" s="358"/>
      <c r="K6" s="358"/>
      <c r="L6" s="358"/>
      <c r="M6" s="358"/>
      <c r="N6" s="358"/>
    </row>
    <row r="7" spans="1:14" s="6" customFormat="1" x14ac:dyDescent="0.2">
      <c r="A7" s="11"/>
      <c r="B7" s="11"/>
      <c r="I7" s="10"/>
    </row>
    <row r="8" spans="1:14" s="6" customFormat="1" ht="18.75" x14ac:dyDescent="0.2">
      <c r="A8" s="372" t="s">
        <v>7</v>
      </c>
      <c r="B8" s="372"/>
      <c r="C8" s="372"/>
      <c r="D8" s="372"/>
      <c r="E8" s="372"/>
      <c r="F8" s="372"/>
      <c r="G8" s="372"/>
      <c r="H8" s="372"/>
      <c r="I8" s="372"/>
      <c r="J8" s="372"/>
      <c r="K8" s="372"/>
      <c r="L8" s="372"/>
      <c r="M8" s="372"/>
      <c r="N8" s="372"/>
    </row>
    <row r="9" spans="1:14" s="6" customFormat="1" ht="18.75" x14ac:dyDescent="0.2">
      <c r="A9" s="372"/>
      <c r="B9" s="372"/>
      <c r="C9" s="372"/>
      <c r="D9" s="372"/>
      <c r="E9" s="372"/>
      <c r="F9" s="372"/>
      <c r="G9" s="372"/>
      <c r="H9" s="372"/>
      <c r="I9" s="372"/>
      <c r="J9" s="372"/>
      <c r="K9" s="372"/>
      <c r="L9" s="372"/>
      <c r="M9" s="372"/>
      <c r="N9" s="372"/>
    </row>
    <row r="10" spans="1:14" s="6" customFormat="1" ht="18.75" customHeight="1" x14ac:dyDescent="0.2">
      <c r="A10" s="373" t="str">
        <f>'3.3. цели,задачи'!A6:D6</f>
        <v xml:space="preserve">О_0000007022 </v>
      </c>
      <c r="B10" s="373"/>
      <c r="C10" s="373"/>
      <c r="D10" s="373"/>
      <c r="E10" s="373"/>
      <c r="F10" s="373"/>
      <c r="G10" s="373"/>
      <c r="H10" s="373"/>
      <c r="I10" s="373"/>
      <c r="J10" s="373"/>
      <c r="K10" s="373"/>
      <c r="L10" s="373"/>
      <c r="M10" s="373"/>
      <c r="N10" s="373"/>
    </row>
    <row r="11" spans="1:14" s="6" customFormat="1" ht="18.75" customHeight="1" x14ac:dyDescent="0.2">
      <c r="A11" s="364" t="s">
        <v>6</v>
      </c>
      <c r="B11" s="364"/>
      <c r="C11" s="364"/>
      <c r="D11" s="364"/>
      <c r="E11" s="364"/>
      <c r="F11" s="364"/>
      <c r="G11" s="364"/>
      <c r="H11" s="364"/>
      <c r="I11" s="364"/>
      <c r="J11" s="364"/>
      <c r="K11" s="364"/>
      <c r="L11" s="364"/>
      <c r="M11" s="364"/>
      <c r="N11" s="364"/>
    </row>
    <row r="12" spans="1:14" s="4" customFormat="1" ht="15.75" customHeight="1" x14ac:dyDescent="0.2">
      <c r="A12" s="374"/>
      <c r="B12" s="374"/>
      <c r="C12" s="374"/>
      <c r="D12" s="374"/>
      <c r="E12" s="374"/>
      <c r="F12" s="374"/>
      <c r="G12" s="374"/>
      <c r="H12" s="374"/>
      <c r="I12" s="374"/>
      <c r="J12" s="374"/>
      <c r="K12" s="374"/>
      <c r="L12" s="374"/>
      <c r="M12" s="374"/>
      <c r="N12" s="374"/>
    </row>
    <row r="13" spans="1:14" s="2" customFormat="1" ht="18.75" x14ac:dyDescent="0.2">
      <c r="A13" s="373" t="str">
        <f>'3.3. цели,задачи'!A9:D9</f>
        <v>Приобретение самосвала</v>
      </c>
      <c r="B13" s="373"/>
      <c r="C13" s="373"/>
      <c r="D13" s="373"/>
      <c r="E13" s="373"/>
      <c r="F13" s="373"/>
      <c r="G13" s="373"/>
      <c r="H13" s="373"/>
      <c r="I13" s="373"/>
      <c r="J13" s="373"/>
      <c r="K13" s="373"/>
      <c r="L13" s="373"/>
      <c r="M13" s="373"/>
      <c r="N13" s="373"/>
    </row>
    <row r="14" spans="1:14" s="2" customFormat="1" ht="15" customHeight="1" x14ac:dyDescent="0.2">
      <c r="A14" s="364" t="s">
        <v>5</v>
      </c>
      <c r="B14" s="364"/>
      <c r="C14" s="364"/>
      <c r="D14" s="364"/>
      <c r="E14" s="364"/>
      <c r="F14" s="364"/>
      <c r="G14" s="364"/>
      <c r="H14" s="364"/>
      <c r="I14" s="364"/>
      <c r="J14" s="364"/>
      <c r="K14" s="364"/>
      <c r="L14" s="364"/>
      <c r="M14" s="364"/>
      <c r="N14" s="364"/>
    </row>
    <row r="15" spans="1:14" s="2" customFormat="1" ht="15" customHeight="1" x14ac:dyDescent="0.2">
      <c r="A15" s="375"/>
      <c r="B15" s="375"/>
      <c r="C15" s="375"/>
      <c r="D15" s="375"/>
      <c r="E15" s="375"/>
      <c r="F15" s="375"/>
      <c r="G15" s="375"/>
      <c r="H15" s="375"/>
      <c r="I15" s="375"/>
      <c r="J15" s="375"/>
      <c r="K15" s="375"/>
      <c r="L15" s="375"/>
      <c r="M15" s="375"/>
      <c r="N15" s="375"/>
    </row>
    <row r="16" spans="1:14" s="2" customFormat="1" ht="15" customHeight="1" x14ac:dyDescent="0.2">
      <c r="A16" s="373" t="s">
        <v>107</v>
      </c>
      <c r="B16" s="373"/>
      <c r="C16" s="373"/>
      <c r="D16" s="373"/>
      <c r="E16" s="373"/>
      <c r="F16" s="373"/>
      <c r="G16" s="373"/>
      <c r="H16" s="373"/>
      <c r="I16" s="373"/>
      <c r="J16" s="373"/>
      <c r="K16" s="373"/>
      <c r="L16" s="373"/>
      <c r="M16" s="373"/>
      <c r="N16" s="373"/>
    </row>
    <row r="17" spans="1:107" s="33" customFormat="1" ht="21" customHeight="1" x14ac:dyDescent="0.25">
      <c r="A17" s="371"/>
      <c r="B17" s="371"/>
      <c r="C17" s="371"/>
      <c r="D17" s="371"/>
      <c r="E17" s="371"/>
      <c r="F17" s="371"/>
      <c r="G17" s="371"/>
      <c r="H17" s="371"/>
      <c r="I17" s="371"/>
      <c r="J17" s="371"/>
      <c r="K17" s="371"/>
      <c r="L17" s="371"/>
      <c r="M17" s="371"/>
      <c r="N17" s="371"/>
    </row>
    <row r="18" spans="1:107" ht="46.5" customHeight="1" x14ac:dyDescent="0.25">
      <c r="A18" s="388" t="s">
        <v>4</v>
      </c>
      <c r="B18" s="378" t="s">
        <v>122</v>
      </c>
      <c r="C18" s="381" t="s">
        <v>71</v>
      </c>
      <c r="D18" s="382"/>
      <c r="E18" s="385" t="s">
        <v>56</v>
      </c>
      <c r="F18" s="381" t="s">
        <v>120</v>
      </c>
      <c r="G18" s="382"/>
      <c r="H18" s="381" t="s">
        <v>80</v>
      </c>
      <c r="I18" s="382"/>
      <c r="J18" s="385" t="s">
        <v>55</v>
      </c>
      <c r="K18" s="381" t="s">
        <v>54</v>
      </c>
      <c r="L18" s="382"/>
      <c r="M18" s="381" t="s">
        <v>119</v>
      </c>
      <c r="N18" s="382"/>
    </row>
    <row r="19" spans="1:107" ht="204.75" customHeight="1" x14ac:dyDescent="0.25">
      <c r="A19" s="389"/>
      <c r="B19" s="391"/>
      <c r="C19" s="383"/>
      <c r="D19" s="384"/>
      <c r="E19" s="386"/>
      <c r="F19" s="383"/>
      <c r="G19" s="384"/>
      <c r="H19" s="383"/>
      <c r="I19" s="384"/>
      <c r="J19" s="387"/>
      <c r="K19" s="383"/>
      <c r="L19" s="384"/>
      <c r="M19" s="383"/>
      <c r="N19" s="384"/>
    </row>
    <row r="20" spans="1:107" ht="51.75" customHeight="1" x14ac:dyDescent="0.25">
      <c r="A20" s="390"/>
      <c r="B20" s="379"/>
      <c r="C20" s="65" t="s">
        <v>52</v>
      </c>
      <c r="D20" s="65" t="s">
        <v>53</v>
      </c>
      <c r="E20" s="387"/>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6">
        <v>1</v>
      </c>
      <c r="B22" s="378"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7"/>
      <c r="B23" s="379"/>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80" t="s">
        <v>132</v>
      </c>
      <c r="D27" s="380"/>
      <c r="E27" s="380"/>
      <c r="F27" s="380"/>
      <c r="G27" s="380"/>
      <c r="H27" s="380"/>
      <c r="I27" s="380"/>
      <c r="J27" s="380"/>
      <c r="K27" s="380"/>
      <c r="L27" s="380"/>
      <c r="M27" s="380"/>
      <c r="N27" s="380"/>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8" t="s">
        <v>215</v>
      </c>
      <c r="B2" s="358"/>
      <c r="C2" s="358"/>
      <c r="D2" s="358"/>
      <c r="E2" s="358"/>
      <c r="F2" s="358"/>
      <c r="G2" s="358"/>
      <c r="H2" s="358"/>
      <c r="I2" s="358"/>
      <c r="J2" s="358"/>
      <c r="K2" s="358"/>
      <c r="L2" s="358"/>
      <c r="M2" s="358"/>
      <c r="N2" s="358"/>
      <c r="O2" s="358"/>
      <c r="P2" s="358"/>
      <c r="Q2" s="358"/>
    </row>
    <row r="3" spans="1:17" s="6" customFormat="1" x14ac:dyDescent="0.2">
      <c r="A3" s="67"/>
      <c r="B3" s="69"/>
      <c r="C3" s="67"/>
      <c r="D3" s="225"/>
      <c r="E3" s="67"/>
      <c r="F3" s="67"/>
      <c r="G3" s="67"/>
      <c r="H3" s="67"/>
      <c r="I3" s="67"/>
      <c r="J3" s="67"/>
      <c r="K3" s="67"/>
      <c r="L3" s="67"/>
      <c r="M3" s="227"/>
      <c r="N3" s="67"/>
      <c r="O3" s="67"/>
    </row>
    <row r="4" spans="1:17" s="6" customFormat="1" ht="18.75" x14ac:dyDescent="0.2">
      <c r="A4" s="372" t="s">
        <v>7</v>
      </c>
      <c r="B4" s="372"/>
      <c r="C4" s="372"/>
      <c r="D4" s="372"/>
      <c r="E4" s="372"/>
      <c r="F4" s="372"/>
      <c r="G4" s="372"/>
      <c r="H4" s="372"/>
      <c r="I4" s="372"/>
      <c r="J4" s="372"/>
      <c r="K4" s="372"/>
      <c r="L4" s="372"/>
      <c r="M4" s="372"/>
      <c r="N4" s="372"/>
      <c r="O4" s="372"/>
      <c r="P4" s="372"/>
      <c r="Q4" s="372"/>
    </row>
    <row r="5" spans="1:17" s="6" customFormat="1" ht="18.75" x14ac:dyDescent="0.2">
      <c r="D5" s="233"/>
      <c r="F5" s="8"/>
      <c r="G5" s="8"/>
      <c r="H5" s="8"/>
      <c r="I5" s="8"/>
      <c r="J5" s="8"/>
      <c r="K5" s="8"/>
      <c r="L5" s="8"/>
      <c r="M5" s="229"/>
      <c r="N5" s="8"/>
      <c r="O5" s="8"/>
      <c r="P5" s="7"/>
      <c r="Q5" s="7"/>
    </row>
    <row r="6" spans="1:17" s="6" customFormat="1" ht="18.75" customHeight="1" x14ac:dyDescent="0.2">
      <c r="A6" s="373" t="str">
        <f>'3.3. цели,задачи'!A6:D6</f>
        <v xml:space="preserve">О_0000007022 </v>
      </c>
      <c r="B6" s="373"/>
      <c r="C6" s="373"/>
      <c r="D6" s="373"/>
      <c r="E6" s="373"/>
      <c r="F6" s="373"/>
      <c r="G6" s="373"/>
      <c r="H6" s="373"/>
      <c r="I6" s="373"/>
      <c r="J6" s="373"/>
      <c r="K6" s="373"/>
      <c r="L6" s="373"/>
      <c r="M6" s="373"/>
      <c r="N6" s="373"/>
      <c r="O6" s="373"/>
      <c r="P6" s="373"/>
      <c r="Q6" s="373"/>
    </row>
    <row r="7" spans="1:17" s="6" customFormat="1" ht="18.75" customHeight="1" x14ac:dyDescent="0.2">
      <c r="A7" s="364" t="s">
        <v>6</v>
      </c>
      <c r="B7" s="364"/>
      <c r="C7" s="364"/>
      <c r="D7" s="364"/>
      <c r="E7" s="364"/>
      <c r="F7" s="364"/>
      <c r="G7" s="364"/>
      <c r="H7" s="364"/>
      <c r="I7" s="364"/>
      <c r="J7" s="364"/>
      <c r="K7" s="364"/>
      <c r="L7" s="364"/>
      <c r="M7" s="364"/>
      <c r="N7" s="364"/>
      <c r="O7" s="364"/>
      <c r="P7" s="364"/>
      <c r="Q7" s="364"/>
    </row>
    <row r="8" spans="1:17" s="2" customFormat="1" ht="19.5" customHeight="1" x14ac:dyDescent="0.2">
      <c r="A8" s="373" t="str">
        <f>'3.3. цели,задачи'!A9:D9</f>
        <v>Приобретение самосвала</v>
      </c>
      <c r="B8" s="373"/>
      <c r="C8" s="373"/>
      <c r="D8" s="373"/>
      <c r="E8" s="373"/>
      <c r="F8" s="373"/>
      <c r="G8" s="373"/>
      <c r="H8" s="373"/>
      <c r="I8" s="373"/>
      <c r="J8" s="373"/>
      <c r="K8" s="373"/>
      <c r="L8" s="373"/>
      <c r="M8" s="373"/>
      <c r="N8" s="373"/>
      <c r="O8" s="373"/>
      <c r="P8" s="373"/>
      <c r="Q8" s="373"/>
    </row>
    <row r="9" spans="1:17" s="2" customFormat="1" ht="15" customHeight="1" x14ac:dyDescent="0.2">
      <c r="A9" s="364" t="s">
        <v>5</v>
      </c>
      <c r="B9" s="364"/>
      <c r="C9" s="364"/>
      <c r="D9" s="364"/>
      <c r="E9" s="364"/>
      <c r="F9" s="364"/>
      <c r="G9" s="364"/>
      <c r="H9" s="364"/>
      <c r="I9" s="364"/>
      <c r="J9" s="364"/>
      <c r="K9" s="364"/>
      <c r="L9" s="364"/>
      <c r="M9" s="364"/>
      <c r="N9" s="364"/>
      <c r="O9" s="364"/>
      <c r="P9" s="364"/>
      <c r="Q9" s="364"/>
    </row>
    <row r="10" spans="1:17" ht="25.5" customHeight="1" x14ac:dyDescent="0.25">
      <c r="A10" s="373" t="s">
        <v>108</v>
      </c>
      <c r="B10" s="373"/>
      <c r="C10" s="373"/>
      <c r="D10" s="373"/>
      <c r="E10" s="373"/>
      <c r="F10" s="373"/>
      <c r="G10" s="373"/>
      <c r="H10" s="373"/>
      <c r="I10" s="373"/>
      <c r="J10" s="373"/>
      <c r="K10" s="373"/>
      <c r="L10" s="373"/>
      <c r="M10" s="373"/>
      <c r="N10" s="373"/>
      <c r="O10" s="373"/>
      <c r="P10" s="373"/>
      <c r="Q10" s="373"/>
    </row>
    <row r="11" spans="1:17" s="33" customFormat="1" ht="21" customHeight="1" x14ac:dyDescent="0.25"/>
    <row r="12" spans="1:17" ht="15.75" customHeight="1" x14ac:dyDescent="0.25">
      <c r="A12" s="378" t="s">
        <v>4</v>
      </c>
      <c r="B12" s="378" t="s">
        <v>122</v>
      </c>
      <c r="C12" s="392" t="s">
        <v>71</v>
      </c>
      <c r="D12" s="393"/>
      <c r="E12" s="392" t="s">
        <v>113</v>
      </c>
      <c r="F12" s="393"/>
      <c r="G12" s="172" t="s">
        <v>35</v>
      </c>
      <c r="H12" s="340" t="s">
        <v>35</v>
      </c>
      <c r="I12" s="340"/>
      <c r="J12" s="378" t="s">
        <v>477</v>
      </c>
      <c r="K12" s="392" t="s">
        <v>114</v>
      </c>
      <c r="L12" s="393"/>
      <c r="M12" s="378" t="s">
        <v>120</v>
      </c>
      <c r="N12" s="392" t="s">
        <v>475</v>
      </c>
      <c r="O12" s="393"/>
      <c r="P12" s="392" t="s">
        <v>58</v>
      </c>
      <c r="Q12" s="393"/>
    </row>
    <row r="13" spans="1:17" ht="52.5" customHeight="1" x14ac:dyDescent="0.25">
      <c r="A13" s="391"/>
      <c r="B13" s="391"/>
      <c r="C13" s="394"/>
      <c r="D13" s="395"/>
      <c r="E13" s="394"/>
      <c r="F13" s="395"/>
      <c r="G13" s="172" t="s">
        <v>57</v>
      </c>
      <c r="H13" s="57" t="s">
        <v>57</v>
      </c>
      <c r="I13" s="57"/>
      <c r="J13" s="379"/>
      <c r="K13" s="394"/>
      <c r="L13" s="395"/>
      <c r="M13" s="379"/>
      <c r="N13" s="394"/>
      <c r="O13" s="395"/>
      <c r="P13" s="394"/>
      <c r="Q13" s="395"/>
    </row>
    <row r="14" spans="1:17" ht="60" hidden="1" customHeight="1" x14ac:dyDescent="0.25">
      <c r="A14" s="379"/>
      <c r="B14" s="379"/>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D21" sqref="D21"/>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8" t="s">
        <v>214</v>
      </c>
      <c r="B2" s="358"/>
      <c r="C2" s="358"/>
      <c r="D2" s="358"/>
      <c r="E2" s="66"/>
      <c r="F2" s="66"/>
      <c r="G2" s="66"/>
      <c r="H2" s="66"/>
      <c r="I2" s="66"/>
      <c r="J2" s="66"/>
      <c r="K2" s="66"/>
    </row>
    <row r="3" spans="1:23" x14ac:dyDescent="0.25">
      <c r="A3" s="249"/>
      <c r="B3" s="301"/>
      <c r="G3" s="309"/>
      <c r="H3" s="309"/>
      <c r="I3" s="54"/>
    </row>
    <row r="4" spans="1:23" x14ac:dyDescent="0.25">
      <c r="A4" s="359" t="s">
        <v>7</v>
      </c>
      <c r="B4" s="359"/>
      <c r="C4" s="359"/>
      <c r="D4" s="359"/>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3" t="str">
        <f>'1.общие данные'!A6:D6</f>
        <v xml:space="preserve">О_0000007022 </v>
      </c>
      <c r="B6" s="363"/>
      <c r="C6" s="363"/>
      <c r="D6" s="363"/>
      <c r="E6" s="305"/>
      <c r="F6" s="305"/>
      <c r="G6" s="305"/>
      <c r="H6" s="305"/>
      <c r="I6" s="305"/>
      <c r="J6" s="303"/>
      <c r="K6" s="303"/>
      <c r="L6" s="303"/>
      <c r="M6" s="303"/>
      <c r="N6" s="303"/>
      <c r="O6" s="303"/>
      <c r="P6" s="303"/>
      <c r="Q6" s="303"/>
      <c r="R6" s="303"/>
      <c r="S6" s="303"/>
      <c r="T6" s="303"/>
      <c r="U6" s="303"/>
      <c r="V6" s="303"/>
      <c r="W6" s="303"/>
    </row>
    <row r="7" spans="1:23" x14ac:dyDescent="0.25">
      <c r="A7" s="396" t="s">
        <v>6</v>
      </c>
      <c r="B7" s="396"/>
      <c r="C7" s="396"/>
      <c r="D7" s="396"/>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63" t="str">
        <f>'1.общие данные'!A9:D9</f>
        <v>Приобретение самосвала</v>
      </c>
      <c r="B9" s="363"/>
      <c r="C9" s="363"/>
      <c r="D9" s="363"/>
      <c r="E9" s="305"/>
      <c r="F9" s="305"/>
      <c r="G9" s="305"/>
      <c r="H9" s="305"/>
      <c r="I9" s="305"/>
      <c r="J9" s="305"/>
      <c r="K9" s="305"/>
      <c r="L9" s="305"/>
      <c r="M9" s="305"/>
      <c r="N9" s="305"/>
      <c r="O9" s="305"/>
      <c r="P9" s="305"/>
      <c r="Q9" s="305"/>
      <c r="R9" s="305"/>
      <c r="S9" s="305"/>
      <c r="T9" s="305"/>
      <c r="U9" s="305"/>
      <c r="V9" s="305"/>
      <c r="W9" s="305"/>
    </row>
    <row r="10" spans="1:23" ht="15" customHeight="1" x14ac:dyDescent="0.25">
      <c r="A10" s="396" t="s">
        <v>5</v>
      </c>
      <c r="B10" s="396"/>
      <c r="C10" s="396"/>
      <c r="D10" s="396"/>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69" t="s">
        <v>313</v>
      </c>
      <c r="B12" s="369"/>
      <c r="C12" s="363"/>
      <c r="D12" s="363"/>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485</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512</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513</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526</v>
      </c>
      <c r="E20" s="19"/>
      <c r="F20" s="259">
        <f>'6.2. Паспорт фин осв ввод'!D24/'6.2. Паспорт фин осв ввод'!D51*1000</f>
        <v>7857.432083333325</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481</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2028</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8" t="s">
        <v>214</v>
      </c>
      <c r="B2" s="358"/>
      <c r="C2" s="358"/>
      <c r="D2" s="358"/>
      <c r="E2" s="358"/>
      <c r="F2" s="358"/>
      <c r="G2" s="358"/>
      <c r="H2" s="358"/>
      <c r="I2" s="358"/>
      <c r="J2" s="358"/>
      <c r="K2" s="358"/>
      <c r="L2" s="358"/>
      <c r="M2" s="358"/>
      <c r="N2" s="358"/>
      <c r="O2" s="358"/>
      <c r="P2" s="358"/>
      <c r="Q2" s="358"/>
      <c r="R2" s="358"/>
      <c r="S2" s="358"/>
      <c r="T2" s="358"/>
      <c r="U2" s="358"/>
      <c r="V2" s="358"/>
      <c r="W2" s="358"/>
      <c r="X2" s="358"/>
    </row>
    <row r="4" spans="1:26" x14ac:dyDescent="0.25">
      <c r="A4" s="359" t="s">
        <v>135</v>
      </c>
      <c r="B4" s="359"/>
      <c r="C4" s="359"/>
      <c r="D4" s="359"/>
      <c r="E4" s="359"/>
      <c r="F4" s="359"/>
      <c r="G4" s="359"/>
      <c r="H4" s="359"/>
      <c r="I4" s="359"/>
      <c r="J4" s="359"/>
      <c r="K4" s="359"/>
      <c r="L4" s="359"/>
      <c r="M4" s="359"/>
      <c r="N4" s="359"/>
      <c r="O4" s="359"/>
      <c r="P4" s="359"/>
      <c r="Q4" s="359"/>
      <c r="R4" s="359"/>
      <c r="S4" s="359"/>
      <c r="T4" s="359"/>
      <c r="U4" s="359"/>
      <c r="V4" s="359"/>
      <c r="W4" s="359"/>
      <c r="X4" s="359"/>
      <c r="Y4" s="303"/>
      <c r="Z4" s="303"/>
    </row>
    <row r="5" spans="1:26" x14ac:dyDescent="0.25">
      <c r="B5" s="359"/>
      <c r="C5" s="359"/>
      <c r="D5" s="359"/>
      <c r="E5" s="359"/>
      <c r="F5" s="359"/>
      <c r="G5" s="359"/>
      <c r="H5" s="359"/>
      <c r="I5" s="359"/>
      <c r="J5" s="359"/>
      <c r="K5" s="359"/>
      <c r="L5" s="359"/>
      <c r="M5" s="359"/>
      <c r="N5" s="359"/>
      <c r="O5" s="359"/>
      <c r="P5" s="359"/>
      <c r="Q5" s="359"/>
      <c r="R5" s="359"/>
      <c r="S5" s="359"/>
      <c r="T5" s="359"/>
      <c r="U5" s="359"/>
      <c r="V5" s="359"/>
      <c r="W5" s="359"/>
      <c r="X5" s="359"/>
      <c r="Y5" s="303"/>
      <c r="Z5" s="303"/>
    </row>
    <row r="6" spans="1:26" x14ac:dyDescent="0.25">
      <c r="A6" s="363" t="str">
        <f>'3.3. цели,задачи'!A6:D6</f>
        <v xml:space="preserve">О_0000007022 </v>
      </c>
      <c r="B6" s="363"/>
      <c r="C6" s="363"/>
      <c r="D6" s="363"/>
      <c r="E6" s="363"/>
      <c r="F6" s="363"/>
      <c r="G6" s="363"/>
      <c r="H6" s="363"/>
      <c r="I6" s="363"/>
      <c r="J6" s="363"/>
      <c r="K6" s="363"/>
      <c r="L6" s="363"/>
      <c r="M6" s="363"/>
      <c r="N6" s="363"/>
      <c r="O6" s="363"/>
      <c r="P6" s="363"/>
      <c r="Q6" s="363"/>
      <c r="R6" s="363"/>
      <c r="S6" s="363"/>
      <c r="T6" s="363"/>
      <c r="U6" s="363"/>
      <c r="V6" s="363"/>
      <c r="W6" s="363"/>
      <c r="X6" s="363"/>
      <c r="Y6" s="305"/>
      <c r="Z6" s="305"/>
    </row>
    <row r="7" spans="1:26" x14ac:dyDescent="0.25">
      <c r="A7" s="396" t="s">
        <v>6</v>
      </c>
      <c r="B7" s="396"/>
      <c r="C7" s="396"/>
      <c r="D7" s="396"/>
      <c r="E7" s="396"/>
      <c r="F7" s="396"/>
      <c r="G7" s="396"/>
      <c r="H7" s="396"/>
      <c r="I7" s="396"/>
      <c r="J7" s="396"/>
      <c r="K7" s="396"/>
      <c r="L7" s="396"/>
      <c r="M7" s="396"/>
      <c r="N7" s="396"/>
      <c r="O7" s="396"/>
      <c r="P7" s="396"/>
      <c r="Q7" s="396"/>
      <c r="R7" s="396"/>
      <c r="S7" s="396"/>
      <c r="T7" s="396"/>
      <c r="U7" s="396"/>
      <c r="V7" s="396"/>
      <c r="W7" s="396"/>
      <c r="X7" s="396"/>
      <c r="Y7" s="63"/>
      <c r="Z7" s="63"/>
    </row>
    <row r="8" spans="1:26" x14ac:dyDescent="0.25">
      <c r="B8" s="365"/>
      <c r="C8" s="365"/>
      <c r="D8" s="365"/>
      <c r="E8" s="365"/>
      <c r="F8" s="365"/>
      <c r="G8" s="365"/>
      <c r="H8" s="365"/>
      <c r="I8" s="365"/>
      <c r="J8" s="365"/>
      <c r="K8" s="365"/>
      <c r="L8" s="365"/>
      <c r="M8" s="365"/>
      <c r="N8" s="365"/>
      <c r="O8" s="365"/>
      <c r="P8" s="365"/>
      <c r="Q8" s="365"/>
      <c r="R8" s="365"/>
      <c r="S8" s="365"/>
      <c r="T8" s="365"/>
      <c r="U8" s="365"/>
      <c r="V8" s="365"/>
      <c r="W8" s="365"/>
      <c r="X8" s="365"/>
      <c r="Y8" s="315"/>
      <c r="Z8" s="315"/>
    </row>
    <row r="9" spans="1:26" x14ac:dyDescent="0.25">
      <c r="A9" s="363" t="str">
        <f>'3.3. цели,задачи'!A9:D9</f>
        <v>Приобретение самосвала</v>
      </c>
      <c r="B9" s="363"/>
      <c r="C9" s="363"/>
      <c r="D9" s="363"/>
      <c r="E9" s="363"/>
      <c r="F9" s="363"/>
      <c r="G9" s="363"/>
      <c r="H9" s="363"/>
      <c r="I9" s="363"/>
      <c r="J9" s="363"/>
      <c r="K9" s="363"/>
      <c r="L9" s="363"/>
      <c r="M9" s="363"/>
      <c r="N9" s="363"/>
      <c r="O9" s="363"/>
      <c r="P9" s="363"/>
      <c r="Q9" s="363"/>
      <c r="R9" s="363"/>
      <c r="S9" s="363"/>
      <c r="T9" s="363"/>
      <c r="U9" s="363"/>
      <c r="V9" s="363"/>
      <c r="W9" s="363"/>
      <c r="X9" s="363"/>
      <c r="Y9" s="305"/>
      <c r="Z9" s="305"/>
    </row>
    <row r="10" spans="1:26" x14ac:dyDescent="0.25">
      <c r="A10" s="396" t="s">
        <v>5</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63"/>
      <c r="Z10" s="63"/>
    </row>
    <row r="11" spans="1:26" x14ac:dyDescent="0.25">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316"/>
      <c r="Z11" s="316"/>
    </row>
    <row r="12" spans="1:26" x14ac:dyDescent="0.25">
      <c r="B12" s="398" t="s">
        <v>321</v>
      </c>
      <c r="C12" s="398"/>
      <c r="D12" s="398"/>
      <c r="E12" s="398"/>
      <c r="F12" s="398"/>
      <c r="G12" s="398"/>
      <c r="H12" s="398"/>
      <c r="I12" s="398"/>
      <c r="J12" s="398"/>
      <c r="K12" s="398"/>
      <c r="L12" s="398"/>
      <c r="M12" s="398"/>
      <c r="N12" s="398"/>
      <c r="O12" s="398"/>
      <c r="P12" s="398"/>
      <c r="Q12" s="398"/>
      <c r="R12" s="398"/>
      <c r="S12" s="398"/>
      <c r="T12" s="398"/>
      <c r="U12" s="398"/>
      <c r="V12" s="398"/>
      <c r="W12" s="398"/>
      <c r="X12" s="398"/>
      <c r="Y12" s="317"/>
      <c r="Z12" s="317"/>
    </row>
    <row r="13" spans="1:26" ht="32.25" customHeight="1" x14ac:dyDescent="0.25">
      <c r="A13" s="318"/>
      <c r="B13" s="400" t="s">
        <v>91</v>
      </c>
      <c r="C13" s="401"/>
      <c r="D13" s="401"/>
      <c r="E13" s="401"/>
      <c r="F13" s="401"/>
      <c r="G13" s="401"/>
      <c r="H13" s="401"/>
      <c r="I13" s="401"/>
      <c r="J13" s="401"/>
      <c r="K13" s="401"/>
      <c r="L13" s="402"/>
      <c r="M13" s="399" t="s">
        <v>92</v>
      </c>
      <c r="N13" s="399"/>
      <c r="O13" s="399"/>
      <c r="P13" s="399"/>
      <c r="Q13" s="399"/>
      <c r="R13" s="399"/>
      <c r="S13" s="399"/>
      <c r="T13" s="399"/>
      <c r="U13" s="399"/>
      <c r="V13" s="399"/>
      <c r="W13" s="399"/>
      <c r="X13" s="399"/>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7" t="s">
        <v>134</v>
      </c>
      <c r="B18" s="397"/>
      <c r="C18" s="397"/>
      <c r="D18" s="397"/>
      <c r="E18" s="397"/>
      <c r="F18" s="397"/>
      <c r="G18" s="397"/>
      <c r="H18" s="397"/>
    </row>
    <row r="19" spans="1:8" x14ac:dyDescent="0.25">
      <c r="A19" s="331"/>
      <c r="B19" s="331"/>
      <c r="C19" s="331"/>
      <c r="D19" s="331"/>
    </row>
    <row r="20" spans="1:8" x14ac:dyDescent="0.25">
      <c r="B20" s="332"/>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8" t="s">
        <v>214</v>
      </c>
      <c r="B2" s="358"/>
      <c r="C2" s="358"/>
      <c r="D2" s="358"/>
      <c r="E2" s="358"/>
      <c r="F2" s="358"/>
      <c r="G2" s="358"/>
      <c r="H2" s="358"/>
      <c r="I2" s="358"/>
      <c r="J2" s="358"/>
      <c r="K2" s="358"/>
      <c r="L2" s="358"/>
      <c r="M2" s="358"/>
      <c r="N2" s="358"/>
      <c r="O2" s="358"/>
      <c r="P2" s="68"/>
      <c r="Q2" s="68"/>
      <c r="R2" s="68"/>
      <c r="S2" s="68"/>
      <c r="T2" s="68"/>
      <c r="U2" s="68"/>
      <c r="V2" s="68"/>
      <c r="W2" s="68"/>
      <c r="X2" s="68"/>
      <c r="Y2" s="68"/>
      <c r="Z2" s="68"/>
      <c r="AA2" s="68"/>
      <c r="AB2" s="68"/>
    </row>
    <row r="3" spans="1:28" x14ac:dyDescent="0.25">
      <c r="A3" s="301"/>
      <c r="B3" s="301"/>
      <c r="L3" s="54"/>
    </row>
    <row r="4" spans="1:28" x14ac:dyDescent="0.25">
      <c r="A4" s="359" t="s">
        <v>135</v>
      </c>
      <c r="B4" s="359"/>
      <c r="C4" s="359"/>
      <c r="D4" s="359"/>
      <c r="E4" s="359"/>
      <c r="F4" s="359"/>
      <c r="G4" s="359"/>
      <c r="H4" s="359"/>
      <c r="I4" s="359"/>
      <c r="J4" s="359"/>
      <c r="K4" s="359"/>
      <c r="L4" s="359"/>
      <c r="M4" s="359"/>
      <c r="N4" s="359"/>
      <c r="O4" s="359"/>
      <c r="P4" s="303"/>
      <c r="Q4" s="303"/>
      <c r="R4" s="303"/>
      <c r="S4" s="303"/>
      <c r="T4" s="303"/>
      <c r="U4" s="303"/>
      <c r="V4" s="303"/>
      <c r="W4" s="303"/>
      <c r="X4" s="303"/>
      <c r="Y4" s="303"/>
      <c r="Z4" s="303"/>
    </row>
    <row r="5" spans="1:28" x14ac:dyDescent="0.25">
      <c r="A5" s="359"/>
      <c r="B5" s="359"/>
      <c r="C5" s="359"/>
      <c r="D5" s="359"/>
      <c r="E5" s="359"/>
      <c r="F5" s="359"/>
      <c r="G5" s="359"/>
      <c r="H5" s="359"/>
      <c r="I5" s="359"/>
      <c r="J5" s="359"/>
      <c r="K5" s="359"/>
      <c r="L5" s="359"/>
      <c r="M5" s="359"/>
      <c r="N5" s="359"/>
      <c r="O5" s="359"/>
      <c r="P5" s="303"/>
      <c r="Q5" s="303"/>
      <c r="R5" s="303"/>
      <c r="S5" s="303"/>
      <c r="T5" s="303"/>
      <c r="U5" s="303"/>
      <c r="V5" s="303"/>
      <c r="W5" s="303"/>
      <c r="X5" s="303"/>
      <c r="Y5" s="303"/>
      <c r="Z5" s="303"/>
    </row>
    <row r="6" spans="1:28" x14ac:dyDescent="0.25">
      <c r="A6" s="363" t="str">
        <f>'3.3. цели,задачи'!A6:D6</f>
        <v xml:space="preserve">О_0000007022 </v>
      </c>
      <c r="B6" s="363"/>
      <c r="C6" s="363"/>
      <c r="D6" s="363"/>
      <c r="E6" s="363"/>
      <c r="F6" s="363"/>
      <c r="G6" s="363"/>
      <c r="H6" s="363"/>
      <c r="I6" s="363"/>
      <c r="J6" s="363"/>
      <c r="K6" s="363"/>
      <c r="L6" s="363"/>
      <c r="M6" s="363"/>
      <c r="N6" s="363"/>
      <c r="O6" s="363"/>
      <c r="P6" s="303"/>
      <c r="Q6" s="303"/>
      <c r="R6" s="303"/>
      <c r="S6" s="303"/>
      <c r="T6" s="303"/>
      <c r="U6" s="303"/>
      <c r="V6" s="303"/>
      <c r="W6" s="303"/>
      <c r="X6" s="303"/>
      <c r="Y6" s="303"/>
      <c r="Z6" s="303"/>
    </row>
    <row r="7" spans="1:28" x14ac:dyDescent="0.25">
      <c r="A7" s="396" t="s">
        <v>6</v>
      </c>
      <c r="B7" s="396"/>
      <c r="C7" s="396"/>
      <c r="D7" s="396"/>
      <c r="E7" s="396"/>
      <c r="F7" s="396"/>
      <c r="G7" s="396"/>
      <c r="H7" s="396"/>
      <c r="I7" s="396"/>
      <c r="J7" s="396"/>
      <c r="K7" s="396"/>
      <c r="L7" s="396"/>
      <c r="M7" s="396"/>
      <c r="N7" s="396"/>
      <c r="O7" s="396"/>
      <c r="P7" s="303"/>
      <c r="Q7" s="303"/>
      <c r="R7" s="303"/>
      <c r="S7" s="303"/>
      <c r="T7" s="303"/>
      <c r="U7" s="303"/>
      <c r="V7" s="303"/>
      <c r="W7" s="303"/>
      <c r="X7" s="303"/>
      <c r="Y7" s="303"/>
      <c r="Z7" s="303"/>
    </row>
    <row r="8" spans="1:28" s="302" customFormat="1" ht="15.75" customHeight="1" x14ac:dyDescent="0.25">
      <c r="A8" s="365"/>
      <c r="B8" s="365"/>
      <c r="C8" s="365"/>
      <c r="D8" s="365"/>
      <c r="E8" s="365"/>
      <c r="F8" s="365"/>
      <c r="G8" s="365"/>
      <c r="H8" s="365"/>
      <c r="I8" s="365"/>
      <c r="J8" s="365"/>
      <c r="K8" s="365"/>
      <c r="L8" s="365"/>
      <c r="M8" s="365"/>
      <c r="N8" s="365"/>
      <c r="O8" s="365"/>
      <c r="P8" s="304"/>
      <c r="Q8" s="304"/>
      <c r="R8" s="304"/>
      <c r="S8" s="304"/>
      <c r="T8" s="304"/>
      <c r="U8" s="304"/>
      <c r="V8" s="304"/>
      <c r="W8" s="304"/>
      <c r="X8" s="304"/>
      <c r="Y8" s="304"/>
      <c r="Z8" s="304"/>
    </row>
    <row r="9" spans="1:28" x14ac:dyDescent="0.25">
      <c r="A9" s="363" t="str">
        <f>'3.3. цели,задачи'!A9:D9</f>
        <v>Приобретение самосвала</v>
      </c>
      <c r="B9" s="363"/>
      <c r="C9" s="363"/>
      <c r="D9" s="363"/>
      <c r="E9" s="363"/>
      <c r="F9" s="363"/>
      <c r="G9" s="363"/>
      <c r="H9" s="363"/>
      <c r="I9" s="363"/>
      <c r="J9" s="363"/>
      <c r="K9" s="363"/>
      <c r="L9" s="363"/>
      <c r="M9" s="363"/>
      <c r="N9" s="363"/>
      <c r="O9" s="363"/>
      <c r="P9" s="305"/>
      <c r="Q9" s="305"/>
      <c r="R9" s="305"/>
      <c r="S9" s="305"/>
      <c r="T9" s="305"/>
      <c r="U9" s="305"/>
      <c r="V9" s="305"/>
      <c r="W9" s="305"/>
      <c r="X9" s="305"/>
      <c r="Y9" s="305"/>
      <c r="Z9" s="305"/>
    </row>
    <row r="10" spans="1:28" ht="15" customHeight="1" x14ac:dyDescent="0.25">
      <c r="A10" s="396" t="s">
        <v>5</v>
      </c>
      <c r="B10" s="396"/>
      <c r="C10" s="396"/>
      <c r="D10" s="396"/>
      <c r="E10" s="396"/>
      <c r="F10" s="396"/>
      <c r="G10" s="396"/>
      <c r="H10" s="396"/>
      <c r="I10" s="396"/>
      <c r="J10" s="396"/>
      <c r="K10" s="396"/>
      <c r="L10" s="396"/>
      <c r="M10" s="396"/>
      <c r="N10" s="396"/>
      <c r="O10" s="396"/>
      <c r="P10" s="63"/>
      <c r="Q10" s="63"/>
      <c r="R10" s="63"/>
      <c r="S10" s="63"/>
      <c r="T10" s="63"/>
      <c r="U10" s="63"/>
      <c r="V10" s="63"/>
      <c r="W10" s="63"/>
      <c r="X10" s="63"/>
      <c r="Y10" s="63"/>
      <c r="Z10" s="63"/>
    </row>
    <row r="11" spans="1:28" ht="15" customHeight="1" x14ac:dyDescent="0.25">
      <c r="A11" s="364"/>
      <c r="B11" s="364"/>
      <c r="C11" s="364"/>
      <c r="D11" s="364"/>
      <c r="E11" s="364"/>
      <c r="F11" s="364"/>
      <c r="G11" s="364"/>
      <c r="H11" s="364"/>
      <c r="I11" s="364"/>
      <c r="J11" s="364"/>
      <c r="K11" s="364"/>
      <c r="L11" s="364"/>
      <c r="M11" s="364"/>
      <c r="N11" s="364"/>
      <c r="O11" s="364"/>
      <c r="P11" s="234"/>
      <c r="Q11" s="234"/>
      <c r="R11" s="234"/>
      <c r="S11" s="234"/>
      <c r="T11" s="234"/>
      <c r="U11" s="234"/>
      <c r="V11" s="234"/>
      <c r="W11" s="234"/>
    </row>
    <row r="12" spans="1:28" ht="91.5" customHeight="1" x14ac:dyDescent="0.25">
      <c r="A12" s="408" t="s">
        <v>109</v>
      </c>
      <c r="B12" s="408"/>
      <c r="C12" s="408"/>
      <c r="D12" s="408"/>
      <c r="E12" s="408"/>
      <c r="F12" s="408"/>
      <c r="G12" s="408"/>
      <c r="H12" s="408"/>
      <c r="I12" s="408"/>
      <c r="J12" s="408"/>
      <c r="K12" s="408"/>
      <c r="L12" s="408"/>
      <c r="M12" s="408"/>
      <c r="N12" s="408"/>
      <c r="O12" s="408"/>
      <c r="P12" s="305"/>
      <c r="Q12" s="305"/>
      <c r="R12" s="305"/>
      <c r="S12" s="305"/>
      <c r="T12" s="305"/>
      <c r="U12" s="305"/>
      <c r="V12" s="305"/>
      <c r="W12" s="305"/>
      <c r="X12" s="305"/>
      <c r="Y12" s="305"/>
      <c r="Z12" s="305"/>
    </row>
    <row r="13" spans="1:28" ht="78" customHeight="1" x14ac:dyDescent="0.25">
      <c r="A13" s="368" t="s">
        <v>4</v>
      </c>
      <c r="B13" s="366" t="s">
        <v>122</v>
      </c>
      <c r="C13" s="368" t="s">
        <v>34</v>
      </c>
      <c r="D13" s="368" t="s">
        <v>23</v>
      </c>
      <c r="E13" s="404" t="s">
        <v>33</v>
      </c>
      <c r="F13" s="405"/>
      <c r="G13" s="405"/>
      <c r="H13" s="405"/>
      <c r="I13" s="406"/>
      <c r="J13" s="368" t="s">
        <v>32</v>
      </c>
      <c r="K13" s="368"/>
      <c r="L13" s="368"/>
      <c r="M13" s="368"/>
      <c r="N13" s="368"/>
      <c r="O13" s="368"/>
      <c r="P13" s="234"/>
      <c r="Q13" s="234"/>
      <c r="R13" s="234"/>
      <c r="S13" s="234"/>
      <c r="T13" s="234"/>
      <c r="U13" s="234"/>
      <c r="V13" s="234"/>
      <c r="W13" s="234"/>
    </row>
    <row r="14" spans="1:28" ht="51" customHeight="1" x14ac:dyDescent="0.25">
      <c r="A14" s="368"/>
      <c r="B14" s="367"/>
      <c r="C14" s="368"/>
      <c r="D14" s="368"/>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7" t="s">
        <v>136</v>
      </c>
      <c r="B18" s="407"/>
      <c r="C18" s="407"/>
      <c r="D18" s="407"/>
      <c r="E18" s="407"/>
      <c r="F18" s="407"/>
      <c r="G18" s="407"/>
      <c r="H18" s="407"/>
      <c r="I18" s="407"/>
      <c r="J18" s="407"/>
      <c r="K18" s="407"/>
      <c r="L18" s="407"/>
      <c r="M18" s="407"/>
      <c r="N18" s="407"/>
      <c r="O18" s="407"/>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zoomScale="84" zoomScaleNormal="84" workbookViewId="0">
      <pane ySplit="9" topLeftCell="A10" activePane="bottomLeft" state="frozen"/>
      <selection pane="bottomLeft" activeCell="E79" sqref="E7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1" t="s">
        <v>166</v>
      </c>
      <c r="B2" s="411"/>
      <c r="C2" s="411"/>
      <c r="D2" s="411"/>
      <c r="E2" s="411"/>
      <c r="F2" s="411"/>
      <c r="G2" s="411"/>
      <c r="H2" s="411"/>
      <c r="I2" s="411"/>
      <c r="J2" s="411"/>
      <c r="K2" s="411"/>
      <c r="L2" s="411"/>
      <c r="M2" s="411"/>
      <c r="N2" s="411"/>
      <c r="O2" s="411"/>
      <c r="P2" s="334"/>
      <c r="Q2" s="334"/>
      <c r="R2" s="334"/>
      <c r="S2" s="334"/>
      <c r="T2" s="334"/>
      <c r="U2" s="334"/>
    </row>
    <row r="3" spans="1:21" x14ac:dyDescent="0.25">
      <c r="A3" s="84"/>
      <c r="O3" s="83"/>
    </row>
    <row r="4" spans="1:21" ht="19.5" customHeight="1" x14ac:dyDescent="0.25">
      <c r="A4" s="410" t="s">
        <v>214</v>
      </c>
      <c r="B4" s="410"/>
      <c r="C4" s="410"/>
      <c r="D4" s="410"/>
      <c r="E4" s="410"/>
      <c r="F4" s="410"/>
      <c r="G4" s="410"/>
      <c r="H4" s="410"/>
      <c r="I4" s="410"/>
      <c r="J4" s="410"/>
      <c r="K4" s="410"/>
      <c r="L4" s="410"/>
      <c r="M4" s="410"/>
      <c r="N4" s="410"/>
      <c r="O4" s="410"/>
    </row>
    <row r="5" spans="1:21" ht="34.5" customHeight="1" x14ac:dyDescent="0.25">
      <c r="A5" s="413" t="s">
        <v>474</v>
      </c>
      <c r="B5" s="413"/>
      <c r="C5" s="413"/>
      <c r="D5" s="413"/>
      <c r="E5" s="413"/>
      <c r="F5" s="413"/>
      <c r="G5" s="413"/>
      <c r="H5" s="413"/>
      <c r="I5" s="413"/>
      <c r="J5" s="413"/>
      <c r="K5" s="413"/>
      <c r="L5" s="413"/>
      <c r="M5" s="413"/>
      <c r="N5" s="413"/>
      <c r="O5" s="413"/>
    </row>
    <row r="6" spans="1:21" ht="24.75" customHeight="1" x14ac:dyDescent="0.25">
      <c r="A6" s="412" t="str">
        <f>'4. бюджет'!A6:O6</f>
        <v xml:space="preserve">О_0000007022 </v>
      </c>
      <c r="B6" s="412"/>
      <c r="C6" s="412"/>
      <c r="D6" s="412"/>
      <c r="E6" s="412"/>
      <c r="F6" s="412"/>
      <c r="G6" s="412"/>
      <c r="H6" s="412"/>
      <c r="I6" s="412"/>
      <c r="J6" s="412"/>
      <c r="K6" s="412"/>
      <c r="L6" s="412"/>
      <c r="M6" s="412"/>
      <c r="N6" s="412"/>
      <c r="O6" s="412"/>
    </row>
    <row r="7" spans="1:21" ht="15" customHeight="1" x14ac:dyDescent="0.25">
      <c r="A7" s="409" t="str">
        <f>'4. бюджет'!A7:O7</f>
        <v xml:space="preserve">         (идентификатор инвестиционного проекта)</v>
      </c>
      <c r="B7" s="409"/>
      <c r="C7" s="409"/>
      <c r="D7" s="409"/>
      <c r="E7" s="409"/>
      <c r="F7" s="409"/>
      <c r="G7" s="409"/>
      <c r="H7" s="409"/>
      <c r="I7" s="409"/>
      <c r="J7" s="409"/>
      <c r="K7" s="409"/>
      <c r="L7" s="409"/>
      <c r="M7" s="409"/>
      <c r="N7" s="409"/>
      <c r="O7" s="409"/>
    </row>
    <row r="8" spans="1:21" ht="15" customHeight="1" x14ac:dyDescent="0.25">
      <c r="A8" s="412" t="str">
        <f>'4. бюджет'!A9:O9</f>
        <v>Приобретение самосвала</v>
      </c>
      <c r="B8" s="412"/>
      <c r="C8" s="412"/>
      <c r="D8" s="412"/>
      <c r="E8" s="412"/>
      <c r="F8" s="412"/>
      <c r="G8" s="412"/>
      <c r="H8" s="412"/>
      <c r="I8" s="412"/>
      <c r="J8" s="412"/>
      <c r="K8" s="412"/>
      <c r="L8" s="412"/>
      <c r="M8" s="412"/>
      <c r="N8" s="412"/>
      <c r="O8" s="412"/>
    </row>
    <row r="9" spans="1:21" x14ac:dyDescent="0.25">
      <c r="A9" s="409" t="str">
        <f>'4. бюджет'!A10:O10</f>
        <v xml:space="preserve">         (наименование инвестиционного проекта)</v>
      </c>
      <c r="B9" s="409"/>
      <c r="C9" s="409"/>
      <c r="D9" s="409"/>
      <c r="E9" s="409"/>
      <c r="F9" s="409"/>
      <c r="G9" s="409"/>
      <c r="H9" s="409"/>
      <c r="I9" s="409"/>
      <c r="J9" s="409"/>
      <c r="K9" s="409"/>
      <c r="L9" s="409"/>
      <c r="M9" s="409"/>
      <c r="N9" s="409"/>
      <c r="O9" s="409"/>
    </row>
    <row r="10" spans="1:21" ht="16.5" thickBot="1" x14ac:dyDescent="0.3">
      <c r="A10" s="88" t="s">
        <v>89</v>
      </c>
      <c r="B10" s="88" t="s">
        <v>0</v>
      </c>
      <c r="C10" s="88"/>
      <c r="D10" s="88"/>
      <c r="E10" s="88"/>
      <c r="F10" s="88"/>
      <c r="H10" s="89"/>
      <c r="I10" s="90"/>
      <c r="J10" s="90"/>
      <c r="K10" s="90"/>
      <c r="L10" s="90"/>
    </row>
    <row r="11" spans="1:21" x14ac:dyDescent="0.25">
      <c r="A11" s="91" t="s">
        <v>167</v>
      </c>
      <c r="B11" s="92">
        <v>18265.084646973341</v>
      </c>
    </row>
    <row r="12" spans="1:21" x14ac:dyDescent="0.25">
      <c r="A12" s="93" t="s">
        <v>168</v>
      </c>
      <c r="B12" s="94"/>
    </row>
    <row r="13" spans="1:21" x14ac:dyDescent="0.25">
      <c r="A13" s="344" t="s">
        <v>514</v>
      </c>
      <c r="B13" s="94">
        <v>5287.5300000000007</v>
      </c>
    </row>
    <row r="14" spans="1:21" x14ac:dyDescent="0.25">
      <c r="A14" s="344" t="s">
        <v>515</v>
      </c>
      <c r="B14" s="94">
        <v>1226.6163136399998</v>
      </c>
    </row>
    <row r="15" spans="1:21" x14ac:dyDescent="0.25">
      <c r="A15" s="344" t="s">
        <v>486</v>
      </c>
      <c r="B15" s="94">
        <v>4450.7300000000005</v>
      </c>
    </row>
    <row r="16" spans="1:21" x14ac:dyDescent="0.25">
      <c r="A16" s="344" t="s">
        <v>487</v>
      </c>
      <c r="B16" s="94">
        <v>1114.8616666666699</v>
      </c>
    </row>
    <row r="17" spans="1:2" x14ac:dyDescent="0.25">
      <c r="A17" s="344" t="s">
        <v>516</v>
      </c>
      <c r="B17" s="94">
        <v>6185.34666666667</v>
      </c>
    </row>
    <row r="18" spans="1:2" x14ac:dyDescent="0.25">
      <c r="A18" s="351"/>
      <c r="B18" s="127">
        <v>0</v>
      </c>
    </row>
    <row r="19" spans="1:2" x14ac:dyDescent="0.25">
      <c r="A19" s="102" t="s">
        <v>517</v>
      </c>
      <c r="B19" s="105">
        <v>5</v>
      </c>
    </row>
    <row r="20" spans="1:2" x14ac:dyDescent="0.25">
      <c r="A20" s="102" t="s">
        <v>488</v>
      </c>
      <c r="B20" s="107">
        <v>7</v>
      </c>
    </row>
    <row r="21" spans="1:2" x14ac:dyDescent="0.25">
      <c r="A21" s="102" t="s">
        <v>489</v>
      </c>
      <c r="B21" s="107"/>
    </row>
    <row r="22" spans="1:2" x14ac:dyDescent="0.25">
      <c r="A22" s="102" t="s">
        <v>490</v>
      </c>
      <c r="B22" s="107">
        <v>10</v>
      </c>
    </row>
    <row r="23" spans="1:2" x14ac:dyDescent="0.25">
      <c r="A23" s="102" t="s">
        <v>518</v>
      </c>
      <c r="B23" s="107"/>
    </row>
    <row r="24" spans="1:2" ht="16.5" thickBot="1" x14ac:dyDescent="0.3">
      <c r="A24" s="352" t="s">
        <v>176</v>
      </c>
      <c r="B24" s="107"/>
    </row>
    <row r="25" spans="1:2" x14ac:dyDescent="0.25">
      <c r="A25" s="93" t="s">
        <v>500</v>
      </c>
      <c r="B25" s="112">
        <v>1.65</v>
      </c>
    </row>
    <row r="26" spans="1:2" x14ac:dyDescent="0.25">
      <c r="A26" s="352" t="s">
        <v>519</v>
      </c>
      <c r="B26" s="113">
        <v>4</v>
      </c>
    </row>
    <row r="27" spans="1:2" x14ac:dyDescent="0.25">
      <c r="A27" s="352" t="s">
        <v>88</v>
      </c>
      <c r="B27" s="113">
        <v>4</v>
      </c>
    </row>
    <row r="28" spans="1:2" x14ac:dyDescent="0.25">
      <c r="A28" s="93" t="s">
        <v>503</v>
      </c>
      <c r="B28" s="126">
        <v>10.16</v>
      </c>
    </row>
    <row r="29" spans="1:2" x14ac:dyDescent="0.25">
      <c r="A29" s="102" t="s">
        <v>519</v>
      </c>
      <c r="B29" s="113">
        <v>4.4000000000000004</v>
      </c>
    </row>
    <row r="30" spans="1:2" x14ac:dyDescent="0.25">
      <c r="A30" s="102" t="s">
        <v>88</v>
      </c>
      <c r="B30" s="113">
        <v>4</v>
      </c>
    </row>
    <row r="31" spans="1:2" ht="31.5" x14ac:dyDescent="0.25">
      <c r="A31" s="114" t="s">
        <v>501</v>
      </c>
      <c r="B31" s="117">
        <v>142.76</v>
      </c>
    </row>
    <row r="32" spans="1:2" x14ac:dyDescent="0.25">
      <c r="A32" s="102" t="s">
        <v>520</v>
      </c>
      <c r="B32" s="113">
        <v>12</v>
      </c>
    </row>
    <row r="33" spans="1:21" x14ac:dyDescent="0.25">
      <c r="A33" s="102" t="s">
        <v>521</v>
      </c>
      <c r="B33" s="113">
        <v>12</v>
      </c>
    </row>
    <row r="34" spans="1:21" ht="31.5" x14ac:dyDescent="0.25">
      <c r="A34" s="114" t="s">
        <v>504</v>
      </c>
      <c r="B34" s="117">
        <v>209.91</v>
      </c>
    </row>
    <row r="35" spans="1:21" x14ac:dyDescent="0.25">
      <c r="A35" s="102" t="s">
        <v>520</v>
      </c>
      <c r="B35" s="113">
        <v>12</v>
      </c>
    </row>
    <row r="36" spans="1:21" x14ac:dyDescent="0.25">
      <c r="A36" s="102" t="s">
        <v>521</v>
      </c>
      <c r="B36" s="113">
        <v>12</v>
      </c>
    </row>
    <row r="37" spans="1:21" x14ac:dyDescent="0.25">
      <c r="A37" s="116" t="s">
        <v>502</v>
      </c>
      <c r="B37" s="117">
        <v>1472.41</v>
      </c>
    </row>
    <row r="38" spans="1:21" x14ac:dyDescent="0.25">
      <c r="A38" s="118" t="s">
        <v>183</v>
      </c>
      <c r="B38" s="103"/>
    </row>
    <row r="39" spans="1:21" x14ac:dyDescent="0.25">
      <c r="A39" s="116" t="s">
        <v>191</v>
      </c>
      <c r="B39" s="113">
        <v>25</v>
      </c>
    </row>
    <row r="40" spans="1:21" x14ac:dyDescent="0.25">
      <c r="A40" s="116" t="s">
        <v>192</v>
      </c>
      <c r="B40" s="113">
        <v>25</v>
      </c>
    </row>
    <row r="41" spans="1:21" ht="16.5" thickBot="1" x14ac:dyDescent="0.3">
      <c r="A41" s="116" t="s">
        <v>491</v>
      </c>
      <c r="B41" s="353"/>
    </row>
    <row r="42" spans="1:21" x14ac:dyDescent="0.25">
      <c r="A42" s="91" t="s">
        <v>196</v>
      </c>
      <c r="B42" s="126">
        <v>0</v>
      </c>
    </row>
    <row r="43" spans="1:21" x14ac:dyDescent="0.25">
      <c r="A43" s="102" t="s">
        <v>197</v>
      </c>
      <c r="B43" s="127"/>
    </row>
    <row r="44" spans="1:21" ht="31.5" x14ac:dyDescent="0.25">
      <c r="A44" s="114" t="s">
        <v>198</v>
      </c>
      <c r="B44" s="113"/>
    </row>
    <row r="45" spans="1:21" x14ac:dyDescent="0.25">
      <c r="A45" s="136" t="s">
        <v>492</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82">
        <v>0</v>
      </c>
      <c r="U45" s="82">
        <v>0</v>
      </c>
    </row>
    <row r="46" spans="1:21" x14ac:dyDescent="0.25">
      <c r="A46" s="138" t="s">
        <v>500</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82">
        <v>0</v>
      </c>
      <c r="U46" s="82">
        <v>0</v>
      </c>
    </row>
    <row r="47" spans="1:21" x14ac:dyDescent="0.25">
      <c r="A47" s="138" t="s">
        <v>501</v>
      </c>
      <c r="B47" s="139">
        <v>0</v>
      </c>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82">
        <v>0</v>
      </c>
      <c r="U47" s="82">
        <v>0</v>
      </c>
    </row>
    <row r="48" spans="1:21" x14ac:dyDescent="0.25">
      <c r="A48" s="138" t="s">
        <v>502</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82">
        <v>0</v>
      </c>
      <c r="U48" s="82">
        <v>0</v>
      </c>
    </row>
    <row r="49" spans="1:21" x14ac:dyDescent="0.25">
      <c r="A49" s="138" t="s">
        <v>503</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82">
        <v>0</v>
      </c>
      <c r="U49" s="82">
        <v>0</v>
      </c>
    </row>
    <row r="50" spans="1:21" x14ac:dyDescent="0.25">
      <c r="A50" s="138" t="s">
        <v>504</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82">
        <v>0</v>
      </c>
      <c r="U50" s="82">
        <v>0</v>
      </c>
    </row>
    <row r="51" spans="1:21" x14ac:dyDescent="0.25">
      <c r="A51" s="138" t="s">
        <v>196</v>
      </c>
      <c r="B51" s="139"/>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82">
        <v>0</v>
      </c>
      <c r="U51" s="82">
        <v>0</v>
      </c>
    </row>
    <row r="52" spans="1:21" x14ac:dyDescent="0.25">
      <c r="A52" s="138" t="s">
        <v>197</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82">
        <v>0</v>
      </c>
      <c r="U52" s="82">
        <v>0</v>
      </c>
    </row>
    <row r="53" spans="1:21" ht="31.5" x14ac:dyDescent="0.25">
      <c r="A53" s="141" t="s">
        <v>198</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82">
        <v>0</v>
      </c>
      <c r="U53" s="82">
        <v>0</v>
      </c>
    </row>
    <row r="54" spans="1:21" x14ac:dyDescent="0.25">
      <c r="A54" s="138" t="s">
        <v>84</v>
      </c>
      <c r="B54" s="139"/>
      <c r="C54" s="139"/>
      <c r="D54" s="139"/>
      <c r="E54" s="139"/>
      <c r="F54" s="139"/>
      <c r="G54" s="139"/>
      <c r="H54" s="139"/>
      <c r="I54" s="139"/>
      <c r="J54" s="139"/>
      <c r="K54" s="139"/>
      <c r="L54" s="139"/>
      <c r="M54" s="139"/>
      <c r="N54" s="139"/>
      <c r="O54" s="139"/>
      <c r="P54" s="139"/>
      <c r="Q54" s="139"/>
      <c r="R54" s="139"/>
      <c r="S54" s="139"/>
    </row>
    <row r="55" spans="1:21" x14ac:dyDescent="0.25">
      <c r="A55" s="345" t="s">
        <v>493</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82">
        <v>0</v>
      </c>
      <c r="U55" s="82">
        <v>0</v>
      </c>
    </row>
    <row r="56" spans="1:21" x14ac:dyDescent="0.25">
      <c r="A56" s="138" t="s">
        <v>522</v>
      </c>
      <c r="B56" s="139"/>
      <c r="C56" s="139">
        <v>-245.32326272799997</v>
      </c>
      <c r="D56" s="139">
        <v>-245.32326272799997</v>
      </c>
      <c r="E56" s="139">
        <v>-245.32326272799997</v>
      </c>
      <c r="F56" s="139">
        <v>-245.32326272799997</v>
      </c>
      <c r="G56" s="139">
        <v>-245.32326272799997</v>
      </c>
      <c r="H56" s="139">
        <v>0</v>
      </c>
      <c r="I56" s="139">
        <v>0</v>
      </c>
      <c r="J56" s="139">
        <v>0</v>
      </c>
      <c r="K56" s="139">
        <v>0</v>
      </c>
      <c r="L56" s="139">
        <v>0</v>
      </c>
      <c r="M56" s="139">
        <v>0</v>
      </c>
      <c r="N56" s="139">
        <v>0</v>
      </c>
      <c r="O56" s="139">
        <v>0</v>
      </c>
      <c r="P56" s="139">
        <v>0</v>
      </c>
      <c r="Q56" s="139">
        <v>0</v>
      </c>
      <c r="R56" s="139">
        <v>0</v>
      </c>
      <c r="S56" s="139">
        <v>0</v>
      </c>
      <c r="T56" s="82">
        <v>0</v>
      </c>
      <c r="U56" s="82">
        <v>0</v>
      </c>
    </row>
    <row r="57" spans="1:21" x14ac:dyDescent="0.25">
      <c r="A57" s="138" t="s">
        <v>523</v>
      </c>
      <c r="B57" s="139"/>
      <c r="C57" s="139">
        <v>-1147.2876666666671</v>
      </c>
      <c r="D57" s="139">
        <v>-1147.2876666666671</v>
      </c>
      <c r="E57" s="139">
        <v>-1147.2876666666671</v>
      </c>
      <c r="F57" s="139">
        <v>-1147.2876666666671</v>
      </c>
      <c r="G57" s="139">
        <v>-1147.2876666666671</v>
      </c>
      <c r="H57" s="139">
        <v>-1147.2876666666671</v>
      </c>
      <c r="I57" s="139">
        <v>-1147.2876666666671</v>
      </c>
      <c r="J57" s="139">
        <v>-1147.2876666666671</v>
      </c>
      <c r="K57" s="139">
        <v>-1147.2876666666671</v>
      </c>
      <c r="L57" s="139">
        <v>-1147.2876666666671</v>
      </c>
      <c r="M57" s="139">
        <v>0</v>
      </c>
      <c r="N57" s="139">
        <v>0</v>
      </c>
      <c r="O57" s="139">
        <v>0</v>
      </c>
      <c r="P57" s="139">
        <v>0</v>
      </c>
      <c r="Q57" s="139">
        <v>0</v>
      </c>
      <c r="R57" s="139">
        <v>0</v>
      </c>
      <c r="S57" s="139">
        <v>0</v>
      </c>
      <c r="T57" s="82">
        <v>0</v>
      </c>
      <c r="U57" s="82">
        <v>0</v>
      </c>
    </row>
    <row r="58" spans="1:21" x14ac:dyDescent="0.25">
      <c r="A58" s="138" t="s">
        <v>494</v>
      </c>
      <c r="B58" s="139"/>
      <c r="C58" s="139">
        <v>-795.0845238095244</v>
      </c>
      <c r="D58" s="139">
        <v>-795.0845238095244</v>
      </c>
      <c r="E58" s="139">
        <v>-795.0845238095244</v>
      </c>
      <c r="F58" s="139">
        <v>-795.0845238095244</v>
      </c>
      <c r="G58" s="139">
        <v>-795.0845238095244</v>
      </c>
      <c r="H58" s="139">
        <v>-795.0845238095244</v>
      </c>
      <c r="I58" s="139">
        <v>-795.0845238095244</v>
      </c>
      <c r="J58" s="139">
        <v>0</v>
      </c>
      <c r="K58" s="139">
        <v>0</v>
      </c>
      <c r="L58" s="139">
        <v>0</v>
      </c>
      <c r="M58" s="139">
        <v>0</v>
      </c>
      <c r="N58" s="139">
        <v>0</v>
      </c>
      <c r="O58" s="139">
        <v>0</v>
      </c>
      <c r="P58" s="139">
        <v>0</v>
      </c>
      <c r="Q58" s="139">
        <v>0</v>
      </c>
      <c r="R58" s="139">
        <v>0</v>
      </c>
      <c r="S58" s="139">
        <v>0</v>
      </c>
      <c r="T58" s="82">
        <v>0</v>
      </c>
      <c r="U58" s="82">
        <v>0</v>
      </c>
    </row>
    <row r="59" spans="1:21" x14ac:dyDescent="0.25">
      <c r="A59" s="345" t="s">
        <v>495</v>
      </c>
      <c r="B59" s="346">
        <v>0</v>
      </c>
      <c r="C59" s="346">
        <v>-2187.6954532041914</v>
      </c>
      <c r="D59" s="346">
        <v>-2187.6954532041914</v>
      </c>
      <c r="E59" s="346">
        <v>-2187.6954532041914</v>
      </c>
      <c r="F59" s="346">
        <v>-2187.6954532041914</v>
      </c>
      <c r="G59" s="346">
        <v>-2187.6954532041914</v>
      </c>
      <c r="H59" s="346">
        <v>-1942.3721904761915</v>
      </c>
      <c r="I59" s="346">
        <v>-1942.3721904761915</v>
      </c>
      <c r="J59" s="346">
        <v>-1147.2876666666671</v>
      </c>
      <c r="K59" s="346">
        <v>-1147.2876666666671</v>
      </c>
      <c r="L59" s="346">
        <v>-1147.2876666666671</v>
      </c>
      <c r="M59" s="346">
        <v>0</v>
      </c>
      <c r="N59" s="346">
        <v>0</v>
      </c>
      <c r="O59" s="346">
        <v>0</v>
      </c>
      <c r="P59" s="346">
        <v>0</v>
      </c>
      <c r="Q59" s="346">
        <v>0</v>
      </c>
      <c r="R59" s="346">
        <v>0</v>
      </c>
      <c r="S59" s="346">
        <v>0</v>
      </c>
      <c r="T59" s="82">
        <v>0</v>
      </c>
      <c r="U59" s="82">
        <v>0</v>
      </c>
    </row>
    <row r="60" spans="1:21" x14ac:dyDescent="0.25">
      <c r="A60" s="138" t="s">
        <v>496</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82">
        <v>0</v>
      </c>
      <c r="U60" s="82">
        <v>0</v>
      </c>
    </row>
    <row r="61" spans="1:21" x14ac:dyDescent="0.25">
      <c r="A61" s="345" t="s">
        <v>497</v>
      </c>
      <c r="B61" s="346">
        <v>0</v>
      </c>
      <c r="C61" s="346">
        <v>-2187.6954532041914</v>
      </c>
      <c r="D61" s="346">
        <v>-2187.6954532041914</v>
      </c>
      <c r="E61" s="346">
        <v>-2187.6954532041914</v>
      </c>
      <c r="F61" s="346">
        <v>-2187.6954532041914</v>
      </c>
      <c r="G61" s="346">
        <v>-2187.6954532041914</v>
      </c>
      <c r="H61" s="346">
        <v>-1942.3721904761915</v>
      </c>
      <c r="I61" s="346">
        <v>-1942.3721904761915</v>
      </c>
      <c r="J61" s="346">
        <v>-1147.2876666666671</v>
      </c>
      <c r="K61" s="346">
        <v>-1147.2876666666671</v>
      </c>
      <c r="L61" s="346">
        <v>-1147.2876666666671</v>
      </c>
      <c r="M61" s="346">
        <v>0</v>
      </c>
      <c r="N61" s="346">
        <v>0</v>
      </c>
      <c r="O61" s="346">
        <v>0</v>
      </c>
      <c r="P61" s="346">
        <v>0</v>
      </c>
      <c r="Q61" s="346">
        <v>0</v>
      </c>
      <c r="R61" s="346">
        <v>0</v>
      </c>
      <c r="S61" s="346">
        <v>0</v>
      </c>
      <c r="T61" s="82">
        <v>0</v>
      </c>
      <c r="U61" s="82">
        <v>0</v>
      </c>
    </row>
    <row r="62" spans="1:21" x14ac:dyDescent="0.25">
      <c r="A62" s="347" t="s">
        <v>491</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82">
        <v>0</v>
      </c>
      <c r="U62" s="82">
        <v>0</v>
      </c>
    </row>
    <row r="63" spans="1:21" ht="16.5" thickBot="1" x14ac:dyDescent="0.3">
      <c r="A63" s="348" t="s">
        <v>498</v>
      </c>
      <c r="B63" s="349">
        <v>0</v>
      </c>
      <c r="C63" s="349">
        <v>-2187.6954532041914</v>
      </c>
      <c r="D63" s="349">
        <v>-2187.6954532041914</v>
      </c>
      <c r="E63" s="349">
        <v>-2187.6954532041914</v>
      </c>
      <c r="F63" s="349">
        <v>-2187.6954532041914</v>
      </c>
      <c r="G63" s="349">
        <v>-2187.6954532041914</v>
      </c>
      <c r="H63" s="349">
        <v>-1942.3721904761915</v>
      </c>
      <c r="I63" s="349">
        <v>-1942.3721904761915</v>
      </c>
      <c r="J63" s="349">
        <v>-1147.2876666666671</v>
      </c>
      <c r="K63" s="349">
        <v>-1147.2876666666671</v>
      </c>
      <c r="L63" s="349">
        <v>-1147.2876666666671</v>
      </c>
      <c r="M63" s="349">
        <v>0</v>
      </c>
      <c r="N63" s="349">
        <v>0</v>
      </c>
      <c r="O63" s="349">
        <v>0</v>
      </c>
      <c r="P63" s="349">
        <v>0</v>
      </c>
      <c r="Q63" s="349">
        <v>0</v>
      </c>
      <c r="R63" s="349">
        <v>0</v>
      </c>
      <c r="S63" s="349">
        <v>0</v>
      </c>
      <c r="T63" s="82">
        <v>0</v>
      </c>
      <c r="U63" s="82">
        <v>0</v>
      </c>
    </row>
    <row r="64" spans="1:21" ht="16.5" thickBot="1" x14ac:dyDescent="0.3">
      <c r="A64" s="136"/>
      <c r="B64" s="137"/>
      <c r="C64" s="137"/>
      <c r="D64" s="137"/>
      <c r="E64" s="137"/>
      <c r="F64" s="137"/>
      <c r="G64" s="137"/>
      <c r="H64" s="137"/>
      <c r="I64" s="137"/>
      <c r="J64" s="137"/>
      <c r="K64" s="137"/>
      <c r="L64" s="137"/>
      <c r="M64" s="137"/>
      <c r="N64" s="137"/>
      <c r="O64" s="137"/>
      <c r="P64" s="137"/>
      <c r="Q64" s="137"/>
      <c r="R64" s="137"/>
      <c r="S64" s="137"/>
    </row>
    <row r="65" spans="1:21" ht="16.5" thickBot="1" x14ac:dyDescent="0.3">
      <c r="A65" s="145" t="s">
        <v>499</v>
      </c>
      <c r="B65" s="146"/>
      <c r="C65" s="147">
        <v>2</v>
      </c>
      <c r="D65" s="147">
        <v>3</v>
      </c>
      <c r="E65" s="147">
        <v>4</v>
      </c>
      <c r="F65" s="147">
        <v>5</v>
      </c>
      <c r="G65" s="147">
        <v>6</v>
      </c>
      <c r="H65" s="147">
        <v>7</v>
      </c>
      <c r="I65" s="147">
        <v>8</v>
      </c>
      <c r="J65" s="147">
        <v>9</v>
      </c>
      <c r="K65" s="147">
        <v>10</v>
      </c>
      <c r="L65" s="147">
        <v>11</v>
      </c>
      <c r="M65" s="147">
        <v>12</v>
      </c>
      <c r="N65" s="147">
        <v>13</v>
      </c>
      <c r="O65" s="147">
        <v>14</v>
      </c>
      <c r="P65" s="147">
        <v>15</v>
      </c>
      <c r="Q65" s="147">
        <v>16</v>
      </c>
      <c r="R65" s="147">
        <v>17</v>
      </c>
      <c r="S65" s="147">
        <v>18</v>
      </c>
      <c r="T65" s="147">
        <v>19</v>
      </c>
      <c r="U65" s="148">
        <v>20</v>
      </c>
    </row>
    <row r="66" spans="1:21" x14ac:dyDescent="0.25">
      <c r="A66" s="149" t="s">
        <v>83</v>
      </c>
      <c r="B66" s="150" t="s">
        <v>203</v>
      </c>
      <c r="C66" s="151">
        <v>2187.6954532041914</v>
      </c>
      <c r="D66" s="151">
        <v>2187.6954532041914</v>
      </c>
      <c r="E66" s="151">
        <v>2187.6954532041914</v>
      </c>
      <c r="F66" s="151">
        <v>2187.6954532041914</v>
      </c>
      <c r="G66" s="151">
        <v>2187.6954532041914</v>
      </c>
      <c r="H66" s="151">
        <v>1942.3721904761915</v>
      </c>
      <c r="I66" s="151">
        <v>1942.3721904761915</v>
      </c>
      <c r="J66" s="151">
        <v>1147.2876666666671</v>
      </c>
      <c r="K66" s="151">
        <v>1147.2876666666671</v>
      </c>
      <c r="L66" s="151">
        <v>1147.2876666666671</v>
      </c>
      <c r="M66" s="151">
        <v>0</v>
      </c>
      <c r="N66" s="151">
        <v>0</v>
      </c>
      <c r="O66" s="151">
        <v>0</v>
      </c>
      <c r="P66" s="151">
        <v>0</v>
      </c>
      <c r="Q66" s="151">
        <v>0</v>
      </c>
      <c r="R66" s="151">
        <v>0</v>
      </c>
      <c r="S66" s="151">
        <v>0</v>
      </c>
      <c r="T66" s="151">
        <v>0</v>
      </c>
      <c r="U66" s="343">
        <v>0</v>
      </c>
    </row>
    <row r="67" spans="1:21" x14ac:dyDescent="0.25">
      <c r="A67" s="132" t="s">
        <v>84</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204</v>
      </c>
      <c r="B68" s="74" t="s">
        <v>203</v>
      </c>
      <c r="C68" s="74"/>
      <c r="D68" s="74"/>
      <c r="E68" s="74"/>
      <c r="F68" s="74"/>
      <c r="G68" s="74"/>
      <c r="H68" s="74"/>
      <c r="I68" s="74"/>
      <c r="J68" s="74"/>
      <c r="K68" s="74"/>
      <c r="L68" s="74"/>
      <c r="M68" s="74"/>
      <c r="N68" s="74"/>
      <c r="O68" s="74"/>
      <c r="P68" s="74"/>
      <c r="Q68" s="74"/>
      <c r="R68" s="74"/>
      <c r="S68" s="74"/>
      <c r="T68" s="74"/>
      <c r="U68" s="350"/>
    </row>
    <row r="69" spans="1:21" x14ac:dyDescent="0.25">
      <c r="A69" s="132" t="s">
        <v>205</v>
      </c>
      <c r="B69" s="74" t="s">
        <v>203</v>
      </c>
      <c r="C69" s="74"/>
      <c r="D69" s="74"/>
      <c r="E69" s="74"/>
      <c r="F69" s="74"/>
      <c r="G69" s="74"/>
      <c r="H69" s="74"/>
      <c r="I69" s="74"/>
      <c r="J69" s="74"/>
      <c r="K69" s="74"/>
      <c r="L69" s="74"/>
      <c r="M69" s="74"/>
      <c r="N69" s="74"/>
      <c r="O69" s="74"/>
      <c r="P69" s="74"/>
      <c r="Q69" s="74"/>
      <c r="R69" s="74"/>
      <c r="S69" s="74"/>
      <c r="T69" s="74"/>
      <c r="U69" s="350"/>
    </row>
    <row r="70" spans="1:21" x14ac:dyDescent="0.25">
      <c r="A70" s="132" t="s">
        <v>206</v>
      </c>
      <c r="B70" s="74" t="s">
        <v>203</v>
      </c>
      <c r="C70" s="74"/>
      <c r="D70" s="74"/>
      <c r="E70" s="74"/>
      <c r="F70" s="74"/>
      <c r="G70" s="74"/>
      <c r="H70" s="74"/>
      <c r="I70" s="74"/>
      <c r="J70" s="74"/>
      <c r="K70" s="74"/>
      <c r="L70" s="74"/>
      <c r="M70" s="74"/>
      <c r="N70" s="74"/>
      <c r="O70" s="74"/>
      <c r="P70" s="74"/>
      <c r="Q70" s="74"/>
      <c r="R70" s="74"/>
      <c r="S70" s="74"/>
      <c r="T70" s="74"/>
      <c r="U70" s="350"/>
    </row>
    <row r="71" spans="1:21" x14ac:dyDescent="0.25">
      <c r="A71" s="132" t="s">
        <v>207</v>
      </c>
      <c r="B71" s="74" t="s">
        <v>203</v>
      </c>
      <c r="C71" s="74"/>
      <c r="D71" s="74"/>
      <c r="E71" s="74"/>
      <c r="F71" s="74"/>
      <c r="G71" s="74"/>
      <c r="H71" s="74"/>
      <c r="I71" s="74"/>
      <c r="J71" s="74"/>
      <c r="K71" s="74"/>
      <c r="L71" s="74"/>
      <c r="M71" s="74"/>
      <c r="N71" s="74"/>
      <c r="O71" s="74"/>
      <c r="P71" s="74"/>
      <c r="Q71" s="74"/>
      <c r="R71" s="74"/>
      <c r="S71" s="74"/>
      <c r="T71" s="74"/>
      <c r="U71" s="350"/>
    </row>
    <row r="72" spans="1:21" x14ac:dyDescent="0.25">
      <c r="A72" s="132" t="s">
        <v>208</v>
      </c>
      <c r="B72" s="74" t="s">
        <v>203</v>
      </c>
      <c r="C72" s="74"/>
      <c r="D72" s="74"/>
      <c r="E72" s="74"/>
      <c r="F72" s="74"/>
      <c r="G72" s="74"/>
      <c r="H72" s="74"/>
      <c r="I72" s="74"/>
      <c r="J72" s="74"/>
      <c r="K72" s="74"/>
      <c r="L72" s="74"/>
      <c r="M72" s="74"/>
      <c r="N72" s="74"/>
      <c r="O72" s="74"/>
      <c r="P72" s="74"/>
      <c r="Q72" s="74"/>
      <c r="R72" s="74"/>
      <c r="S72" s="74"/>
      <c r="T72" s="74"/>
      <c r="U72" s="350"/>
    </row>
    <row r="73" spans="1:21" x14ac:dyDescent="0.25">
      <c r="A73" s="132" t="s">
        <v>209</v>
      </c>
      <c r="B73" s="74" t="s">
        <v>203</v>
      </c>
      <c r="C73" s="152"/>
      <c r="D73" s="152"/>
      <c r="E73" s="152"/>
      <c r="F73" s="152"/>
      <c r="G73" s="152"/>
      <c r="H73" s="152"/>
      <c r="I73" s="152"/>
      <c r="J73" s="152"/>
      <c r="K73" s="152"/>
      <c r="L73" s="152"/>
      <c r="M73" s="152"/>
      <c r="N73" s="152"/>
      <c r="O73" s="152"/>
      <c r="P73" s="152"/>
      <c r="Q73" s="152"/>
      <c r="R73" s="152"/>
      <c r="S73" s="152"/>
      <c r="T73" s="152"/>
      <c r="U73" s="153"/>
    </row>
    <row r="74" spans="1:21" x14ac:dyDescent="0.25">
      <c r="A74" s="132" t="s">
        <v>210</v>
      </c>
      <c r="B74" s="74" t="s">
        <v>203</v>
      </c>
      <c r="C74" s="152"/>
      <c r="D74" s="152"/>
      <c r="E74" s="152"/>
      <c r="F74" s="152"/>
      <c r="G74" s="152"/>
      <c r="H74" s="152"/>
      <c r="I74" s="152"/>
      <c r="J74" s="152"/>
      <c r="K74" s="152"/>
      <c r="L74" s="152"/>
      <c r="M74" s="152"/>
      <c r="N74" s="152"/>
      <c r="O74" s="152"/>
      <c r="P74" s="152"/>
      <c r="Q74" s="152"/>
      <c r="R74" s="152"/>
      <c r="S74" s="152"/>
      <c r="T74" s="152"/>
      <c r="U74" s="153"/>
    </row>
    <row r="75" spans="1:21" ht="16.5" thickBot="1" x14ac:dyDescent="0.3">
      <c r="A75" s="154" t="s">
        <v>196</v>
      </c>
      <c r="B75" s="155" t="s">
        <v>203</v>
      </c>
      <c r="C75" s="152"/>
      <c r="D75" s="152"/>
      <c r="E75" s="152"/>
      <c r="F75" s="152"/>
      <c r="G75" s="152"/>
      <c r="H75" s="152"/>
      <c r="I75" s="152"/>
      <c r="J75" s="152"/>
      <c r="K75" s="152"/>
      <c r="L75" s="152"/>
      <c r="M75" s="152"/>
      <c r="N75" s="152"/>
      <c r="O75" s="152"/>
      <c r="P75" s="152"/>
      <c r="Q75" s="152"/>
      <c r="R75" s="152"/>
      <c r="S75" s="152"/>
      <c r="T75" s="152"/>
      <c r="U75" s="153"/>
    </row>
    <row r="76" spans="1:21" ht="16.5" thickBot="1" x14ac:dyDescent="0.3">
      <c r="A76" s="158" t="s">
        <v>211</v>
      </c>
      <c r="B76" s="159" t="s">
        <v>203</v>
      </c>
      <c r="C76" s="160">
        <v>2187.6954532041914</v>
      </c>
      <c r="D76" s="160">
        <v>2187.6954532041914</v>
      </c>
      <c r="E76" s="160">
        <v>2187.6954532041914</v>
      </c>
      <c r="F76" s="160">
        <v>2187.6954532041914</v>
      </c>
      <c r="G76" s="160">
        <v>2187.6954532041914</v>
      </c>
      <c r="H76" s="160">
        <v>1942.3721904761915</v>
      </c>
      <c r="I76" s="160">
        <v>1942.3721904761915</v>
      </c>
      <c r="J76" s="160">
        <v>1147.2876666666671</v>
      </c>
      <c r="K76" s="160">
        <v>1147.2876666666671</v>
      </c>
      <c r="L76" s="160">
        <v>1147.2876666666671</v>
      </c>
      <c r="M76" s="160">
        <v>0</v>
      </c>
      <c r="N76" s="160">
        <v>0</v>
      </c>
      <c r="O76" s="160">
        <v>0</v>
      </c>
      <c r="P76" s="160">
        <v>0</v>
      </c>
      <c r="Q76" s="160">
        <v>0</v>
      </c>
      <c r="R76" s="160">
        <v>0</v>
      </c>
      <c r="S76" s="160">
        <v>0</v>
      </c>
      <c r="T76" s="160">
        <v>0</v>
      </c>
      <c r="U7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1" t="s">
        <v>166</v>
      </c>
      <c r="B2" s="411"/>
      <c r="C2" s="411"/>
      <c r="D2" s="411"/>
      <c r="E2" s="411"/>
      <c r="F2" s="411"/>
      <c r="G2" s="411"/>
      <c r="H2" s="411"/>
      <c r="I2" s="411"/>
      <c r="J2" s="411"/>
      <c r="K2" s="411"/>
      <c r="L2" s="411"/>
      <c r="M2" s="411"/>
      <c r="N2" s="411"/>
      <c r="O2" s="411"/>
      <c r="P2" s="411"/>
      <c r="Q2" s="411"/>
      <c r="R2" s="411"/>
      <c r="S2" s="411"/>
      <c r="T2" s="411"/>
      <c r="U2" s="411"/>
    </row>
    <row r="3" spans="1:21" x14ac:dyDescent="0.25">
      <c r="A3" s="84" t="s">
        <v>212</v>
      </c>
      <c r="O3" s="83"/>
    </row>
    <row r="4" spans="1:21" ht="19.5" customHeight="1" x14ac:dyDescent="0.25">
      <c r="A4" s="163" t="str">
        <f>'3.3. цели,задачи'!A6:D6</f>
        <v xml:space="preserve">О_0000007022 </v>
      </c>
      <c r="C4" s="85"/>
      <c r="O4" s="83"/>
    </row>
    <row r="5" spans="1:21" ht="34.5" customHeight="1" x14ac:dyDescent="0.25">
      <c r="A5" s="415" t="str">
        <f>"Финансовая модель по проекту инвестиционной программы"</f>
        <v>Финансовая модель по проекту инвестиционной программы</v>
      </c>
      <c r="B5" s="415"/>
      <c r="C5" s="415"/>
      <c r="D5" s="415"/>
      <c r="E5" s="415"/>
      <c r="F5" s="415"/>
      <c r="G5" s="415"/>
      <c r="H5" s="415"/>
      <c r="I5" s="415"/>
      <c r="J5" s="415"/>
      <c r="K5" s="415"/>
      <c r="L5" s="415"/>
      <c r="M5" s="415"/>
      <c r="N5" s="415"/>
      <c r="O5" s="415"/>
    </row>
    <row r="6" spans="1:21" ht="24.75" customHeight="1" x14ac:dyDescent="0.25">
      <c r="A6" s="416" t="str">
        <f>'3.3. цели,задачи'!A9:D9</f>
        <v>Приобретение самосвала</v>
      </c>
      <c r="B6" s="416"/>
      <c r="C6" s="416"/>
      <c r="D6" s="416"/>
      <c r="E6" s="416"/>
      <c r="F6" s="416"/>
      <c r="G6" s="416"/>
      <c r="H6" s="416"/>
      <c r="I6" s="416"/>
      <c r="J6" s="416"/>
      <c r="K6" s="416"/>
      <c r="L6" s="416"/>
      <c r="M6" s="416"/>
      <c r="N6" s="416"/>
      <c r="O6" s="416"/>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4"/>
      <c r="I13" s="414"/>
      <c r="J13" s="98"/>
      <c r="K13" s="99"/>
    </row>
    <row r="14" spans="1:21" ht="38.25" customHeight="1" x14ac:dyDescent="0.25">
      <c r="A14" s="95" t="s">
        <v>171</v>
      </c>
      <c r="B14" s="94">
        <v>13868.380241151919</v>
      </c>
      <c r="C14" s="85"/>
      <c r="D14" s="100"/>
      <c r="E14" s="101"/>
      <c r="F14" s="101"/>
      <c r="H14" s="414"/>
      <c r="I14" s="414"/>
      <c r="J14" s="98"/>
      <c r="K14" s="99"/>
    </row>
    <row r="15" spans="1:21" ht="37.5" customHeight="1" x14ac:dyDescent="0.25">
      <c r="A15" s="102" t="s">
        <v>172</v>
      </c>
      <c r="B15" s="103">
        <v>0</v>
      </c>
      <c r="C15" s="85"/>
      <c r="D15" s="85"/>
      <c r="E15" s="85"/>
      <c r="F15" s="85"/>
      <c r="H15" s="414"/>
      <c r="I15" s="414"/>
      <c r="J15" s="98"/>
      <c r="K15" s="104"/>
    </row>
    <row r="16" spans="1:21" ht="25.5" hidden="1" customHeight="1" x14ac:dyDescent="0.25">
      <c r="A16" s="102" t="s">
        <v>173</v>
      </c>
      <c r="B16" s="105"/>
      <c r="C16" s="85"/>
      <c r="D16" s="85"/>
      <c r="E16" s="85"/>
      <c r="F16" s="85"/>
      <c r="H16" s="414"/>
      <c r="I16" s="414"/>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4"/>
      <c r="I19" s="414"/>
      <c r="J19" s="98"/>
      <c r="K19" s="99"/>
      <c r="N19" s="98"/>
      <c r="O19" s="98"/>
    </row>
    <row r="20" spans="1:18" hidden="1" outlineLevel="1" x14ac:dyDescent="0.25">
      <c r="A20" s="91" t="s">
        <v>177</v>
      </c>
      <c r="B20" s="112"/>
      <c r="C20" s="85"/>
      <c r="D20" s="85"/>
      <c r="E20" s="85"/>
      <c r="F20" s="85"/>
      <c r="H20" s="414"/>
      <c r="I20" s="414"/>
      <c r="J20" s="98"/>
      <c r="K20" s="99"/>
      <c r="N20" s="98"/>
      <c r="O20" s="98"/>
    </row>
    <row r="21" spans="1:18" ht="33" hidden="1" customHeight="1" outlineLevel="1" x14ac:dyDescent="0.25">
      <c r="A21" s="102" t="s">
        <v>178</v>
      </c>
      <c r="B21" s="113">
        <v>4</v>
      </c>
      <c r="C21" s="85"/>
      <c r="D21" s="85"/>
      <c r="E21" s="85"/>
      <c r="F21" s="85"/>
      <c r="H21" s="417"/>
      <c r="I21" s="417"/>
      <c r="J21" s="98"/>
      <c r="K21" s="104"/>
      <c r="N21" s="98"/>
      <c r="O21" s="98"/>
    </row>
    <row r="22" spans="1:18" hidden="1" outlineLevel="1" x14ac:dyDescent="0.25">
      <c r="A22" s="102" t="s">
        <v>88</v>
      </c>
      <c r="B22" s="113">
        <v>4</v>
      </c>
      <c r="C22" s="85"/>
      <c r="D22" s="85"/>
      <c r="E22" s="85"/>
      <c r="F22" s="85"/>
      <c r="H22" s="414"/>
      <c r="I22" s="414"/>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2025-08-14T23:56:49Z</dcterms:modified>
</cp:coreProperties>
</file>