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0500011 Вынос ВЛ с частных территорий\"/>
    </mc:Choice>
  </mc:AlternateContent>
  <bookViews>
    <workbookView xWindow="28680" yWindow="-120" windowWidth="29040" windowHeight="15840" tabRatio="859" firstSheet="4"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_xlnm._FilterDatabase" localSheetId="2" hidden="1">'3.1.конкретные результаты ТП-РП'!$A$21:$DC$81</definedName>
    <definedName name="a" localSheetId="6">'5 анализ экон эффект'!a</definedName>
    <definedName name="a">[5]!a</definedName>
    <definedName name="AccessDatabase" hidden="1">"C:\My Documents\vlad\Var_2\can270398v2t05.mdb"</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#REF!</definedName>
    <definedName name="asd" localSheetId="6">'5 анализ экон эффект'!asd</definedName>
    <definedName name="asd">[5]!asd</definedName>
    <definedName name="b" localSheetId="6">'5 анализ экон эффект'!b</definedName>
    <definedName name="b">[5]!b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эффект'!USD/1.701</definedName>
    <definedName name="bbbbb">[5]!USD/1.701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'[6]Master Cashflows - Contractual'!#REF!</definedName>
    <definedName name="CashFlow">'[7]Master Cashflows - Contractual'!#REF!</definedName>
    <definedName name="CompOt" localSheetId="6">'5 анализ экон эффект'!CompOt</definedName>
    <definedName name="CompOt">[5]!CompOt</definedName>
    <definedName name="CompRas" localSheetId="6">'5 анализ экон эффект'!CompRas</definedName>
    <definedName name="CompRas">[5]!CompRas</definedName>
    <definedName name="Coût_Assistance_technique_1998" localSheetId="6">[5]!NotesHyp</definedName>
    <definedName name="Coût_Assistance_technique_1998">[5]!NotesHyp</definedName>
    <definedName name="csDesignMode">1</definedName>
    <definedName name="CUR_VER">[8]Заголовок!$B$21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[5]!dfg</definedName>
    <definedName name="dip" localSheetId="6">[9]FST5!$G$149:$G$165,[5]!P1_dip,[5]!P2_dip,[5]!P3_dip,[5]!P4_dip</definedName>
    <definedName name="dip">[9]FST5!$G$149:$G$165,P1_dip,P2_dip,P3_dip,P4_dip</definedName>
    <definedName name="DM" localSheetId="6">'5 анализ экон эффект'!USD/1.701</definedName>
    <definedName name="DM">[5]!USD/1.701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[9]FST5!$G$149:$G$165,[5]!P1_eso</definedName>
    <definedName name="eso">[9]FST5!$G$149:$G$165,P1_eso</definedName>
    <definedName name="ESO_ET">#REF!</definedName>
    <definedName name="ESO_PROT" localSheetId="6">#REF!,#REF!,#REF!,[5]!P1_ESO_PROT</definedName>
    <definedName name="ESO_PROT">#REF!,#REF!,#REF!,[5]!P1_ESO_PROT</definedName>
    <definedName name="ESOcom" localSheetId="6">#REF!</definedName>
    <definedName name="ESOcom">#REF!</definedName>
    <definedName name="ew" localSheetId="6">'5 анализ экон эффект'!ew</definedName>
    <definedName name="ew">[5]!ew</definedName>
    <definedName name="Expas">#REF!</definedName>
    <definedName name="export_year">#REF!</definedName>
    <definedName name="Extra_Pay">#REF!</definedName>
    <definedName name="fg" localSheetId="6">'5 анализ экон эффект'!fg</definedName>
    <definedName name="fg">[5]!fg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эффект'!USD/1.701</definedName>
    <definedName name="G">[5]!USD/1.701</definedName>
    <definedName name="GES" localSheetId="6">#REF!</definedName>
    <definedName name="GES">#REF!</definedName>
    <definedName name="GES_DATA">#REF!</definedName>
    <definedName name="GES_LIST">#REF!</definedName>
    <definedName name="GES3_DATA">#REF!</definedName>
    <definedName name="gfjfg" localSheetId="6">'5 анализ экон эффект'!gfjfg</definedName>
    <definedName name="gfjfg">[5]!gfjfg</definedName>
    <definedName name="gg">#REF!</definedName>
    <definedName name="gggg" localSheetId="6">'5 анализ экон эффект'!gggg</definedName>
    <definedName name="gggg">[5]!gggg</definedName>
    <definedName name="Go" localSheetId="6">'5 анализ экон эффект'!Go</definedName>
    <definedName name="Go">[5]!Go</definedName>
    <definedName name="GoAssetChart" localSheetId="6">'5 анализ экон эффект'!GoAssetChart</definedName>
    <definedName name="GoAssetChart">[5]!GoAssetChart</definedName>
    <definedName name="GoBack" localSheetId="6">'5 анализ экон эффект'!GoBack</definedName>
    <definedName name="GoBack">[5]!GoBack</definedName>
    <definedName name="GoBalanceSheet" localSheetId="6">'5 анализ экон эффект'!GoBalanceSheet</definedName>
    <definedName name="GoBalanceSheet">[5]!GoBalanceSheet</definedName>
    <definedName name="GoCashFlow" localSheetId="6">'5 анализ экон эффект'!GoCashFlow</definedName>
    <definedName name="GoCashFlow">[5]!GoCashFlow</definedName>
    <definedName name="GoData" localSheetId="6">'5 анализ экон эффект'!GoData</definedName>
    <definedName name="GoData">[5]!GoData</definedName>
    <definedName name="GoIncomeChart" localSheetId="6">'5 анализ экон эффект'!GoIncomeChart</definedName>
    <definedName name="GoIncomeChart">[5]!GoIncomeChart</definedName>
    <definedName name="GoIncomeChart1" localSheetId="6">'5 анализ экон эффект'!GoIncomeChart1</definedName>
    <definedName name="GoIncomeChart1">[5]!GoIncomeChart1</definedName>
    <definedName name="grace1" localSheetId="6">#REF!</definedName>
    <definedName name="grace1">#REF!</definedName>
    <definedName name="GRES" localSheetId="6">#REF!</definedName>
    <definedName name="GRES">#REF!</definedName>
    <definedName name="GRES_DATA">#REF!</definedName>
    <definedName name="GRES_LIST">#REF!</definedName>
    <definedName name="gtty" localSheetId="6">#REF!,#REF!,#REF!,[5]!P1_ESO_PROT</definedName>
    <definedName name="gtty">#REF!,#REF!,#REF!,[5]!P1_ESO_PROT</definedName>
    <definedName name="H?Period">[10]Заголовок!$B$3</definedName>
    <definedName name="HEADER_BOTTOM">6</definedName>
    <definedName name="HEADER_BOTTOM_1">#N/A</definedName>
    <definedName name="Header_Row">ROW(#REF!)</definedName>
    <definedName name="Helper_ТЭС_Котельные">[11]Справочники!$A$2:$A$4,[11]Справочники!$A$16:$A$18</definedName>
    <definedName name="hh" localSheetId="6">'5 анализ экон эффект'!USD/1.701</definedName>
    <definedName name="hh">[5]!USD/1.701</definedName>
    <definedName name="hhhh" localSheetId="6">'5 анализ экон эффект'!hhhh</definedName>
    <definedName name="hhhh">[5]!hhhh</definedName>
    <definedName name="iii" localSheetId="6">[5]!kk/1.81</definedName>
    <definedName name="iii">kk/1.81</definedName>
    <definedName name="iiii" localSheetId="6">[5]!kk/1.81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[5]!jjjjjj</definedName>
    <definedName name="k" localSheetId="6">'5 анализ экон эффект'!k</definedName>
    <definedName name="k">[5]!k</definedName>
    <definedName name="kk">[12]Коэфф!$B$1</definedName>
    <definedName name="kurs">#REF!</definedName>
    <definedName name="lang">[13]lang!$A$6</definedName>
    <definedName name="Language">[14]Main!$B$21</definedName>
    <definedName name="Last_Row" localSheetId="6">IF('5 анализ экон эффект'!Values_Entered,[5]!Header_Row+'5 анализ экон эффект'!Number_of_Payments,[5]!Header_Row)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[5]!mm</definedName>
    <definedName name="MO">#REF!</definedName>
    <definedName name="Moeuvre" localSheetId="6">[15]Personnel!#REF!</definedName>
    <definedName name="Moeuvre">[16]Personnel!#REF!</definedName>
    <definedName name="MONTH" localSheetId="6">#REF!</definedName>
    <definedName name="MONTH">#REF!</definedName>
    <definedName name="net" localSheetId="6">[9]FST5!$G$100:$G$116,[5]!P1_net</definedName>
    <definedName name="net">[9]FST5!$G$100:$G$116,P1_net</definedName>
    <definedName name="NET_SCOPE_FOR_LOAD" localSheetId="6">#REF!</definedName>
    <definedName name="NET_SCOPE_FOR_LOAD">#REF!</definedName>
    <definedName name="nn" localSheetId="6">[5]!kk/1.81</definedName>
    <definedName name="nn">kk/1.81</definedName>
    <definedName name="nnnn" localSheetId="6">[5]!kk/1.81</definedName>
    <definedName name="nnnn">kk/1.81</definedName>
    <definedName name="NOM">#REF!</definedName>
    <definedName name="NSRF">#REF!</definedName>
    <definedName name="Num">#REF!</definedName>
    <definedName name="Num_Pmt_Per_Year">#REF!</definedName>
    <definedName name="Number_of_Payments" localSheetId="6">MATCH(0.01,[5]!End_Bal,-1)+1</definedName>
    <definedName name="Number_of_Payments">MATCH(0.01,End_Bal,-1)+1</definedName>
    <definedName name="ok" localSheetId="6">[17]Контроль!$E$1</definedName>
    <definedName name="ok">[18]Контроль!$E$1</definedName>
    <definedName name="OKTMO">#REF!</definedName>
    <definedName name="ORE" localSheetId="6">#REF!</definedName>
    <definedName name="ORE">#REF!</definedName>
    <definedName name="org">'[19]Анкета (2)'!$A$5</definedName>
    <definedName name="Org_list" localSheetId="6">#REF!</definedName>
    <definedName name="Org_list">#REF!</definedName>
    <definedName name="OTH_DATA">#REF!</definedName>
    <definedName name="OTH_LIST">#REF!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hidden="1">#REF!,#REF!,#REF!,#REF!,#REF!,#REF!,#REF!,#REF!</definedName>
    <definedName name="P1_net" hidden="1">[9]FST5!$G$118:$G$123,[9]FST5!$G$125:$G$126,[9]FST5!$G$128:$G$131,[9]FST5!$G$133,[9]FST5!$G$135:$G$139,[9]FST5!$G$141,[9]FST5!$G$143:$G$145</definedName>
    <definedName name="P1_SBT_PROT" hidden="1">#REF!,#REF!,#REF!,#REF!,#REF!,#REF!,#REF!</definedName>
    <definedName name="P1_SCOPE_16_PRT" hidden="1">'[20]16'!$E$15:$I$16,'[20]16'!$E$18:$I$20,'[20]16'!$E$23:$I$23,'[20]16'!$E$26:$I$26,'[20]16'!$E$29:$I$29,'[20]16'!$E$32:$I$32,'[20]16'!$E$35:$I$35,'[20]16'!$B$34,'[20]16'!$B$37</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6"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6">[5]!P1_T28_Protection,[5]!P2_T28_Protection,[5]!P3_T28_Protection,[5]!P4_T28_Protection,[5]!P5_T28_Protection,[5]!P6_T28_Protection,[5]!P7_T28_Protection,[5]!P8_T28_Protection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6" hidden="1">[21]перекрестка!$F$139:$G$139,[21]перекрестка!$F$145:$G$145,[21]перекрестка!$J$36:$K$40,[5]!P1_T1_Protect,[5]!P2_T1_Protect,[5]!P3_T1_Protect,[5]!P4_T1_Protect</definedName>
    <definedName name="P18_T1_Protect" hidden="1">[21]перекрестка!$F$139:$G$139,[21]перекрестка!$F$145:$G$145,[21]перекрестка!$J$36:$K$40,P1_T1_Protect,P2_T1_Protect,P3_T1_Protect,P4_T1_Protect</definedName>
    <definedName name="P19_T1_Protect" localSheetId="6" hidden="1">[5]!P5_T1_Protect,[5]!P6_T1_Protect,[5]!P7_T1_Protect,[5]!P8_T1_Protect,[5]!P9_T1_Protect,[5]!P10_T1_Protect,[5]!P11_T1_Protect,[5]!P12_T1_Protect,[5]!P13_T1_Protect,[5]!P14_T1_Protect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6"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6">'[11]21'!$E$31:$E$33,'[11]21'!$G$31:$K$33,'[11]21'!$B$14:$B$16,'[11]21'!$B$20:$B$22,'[11]21'!$B$26:$B$28,'[11]21'!$B$31:$B$33,'[11]21'!$M$31:$M$33,[5]!P1_T21_Protection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6">'[11]29'!$O$19:$P$19,'[11]29'!$O$21:$P$25,'[11]29'!$O$27:$P$27,'[11]29'!$O$29:$P$33,'[11]29'!$O$36:$P$36,'[11]29'!$O$38:$P$42,'[11]29'!$O$45:$P$45,[5]!P1_T17_Protection</definedName>
    <definedName name="P6_T17_Protection">'[11]29'!$O$19:$P$19,'[11]29'!$O$21:$P$25,'[11]29'!$O$27:$P$27,'[11]29'!$O$29:$P$33,'[11]29'!$O$36:$P$36,'[11]29'!$O$38:$P$42,'[11]29'!$O$45:$P$45,P1_T17_Protection</definedName>
    <definedName name="P6_T2.1?Protection" localSheetId="6">P1_T2.1?Protection</definedName>
    <definedName name="P6_T2.1?Protection">P1_T2.1?Protection</definedName>
    <definedName name="P6_T28?axis?R?ПЭ" localSheetId="6">'[11]28'!$D$256:$I$258,'[11]28'!$D$262:$I$264,'[11]28'!$D$271:$I$273,'[11]28'!$D$276:$I$278,'[11]28'!$D$282:$I$284,'[11]28'!$D$288:$I$291,'[11]28'!$D$11:$I$13,[5]!P1_T28?axis?R?ПЭ</definedName>
    <definedName name="P6_T28?axis?R?ПЭ">'[11]28'!$D$256:$I$258,'[11]28'!$D$262:$I$264,'[11]28'!$D$271:$I$273,'[11]28'!$D$276:$I$278,'[11]28'!$D$282:$I$284,'[11]28'!$D$288:$I$291,'[11]28'!$D$11:$I$13,P1_T28?axis?R?ПЭ</definedName>
    <definedName name="P6_T28?axis?R?ПЭ?" localSheetId="6">'[11]28'!$B$256:$B$258,'[11]28'!$B$262:$B$264,'[11]28'!$B$271:$B$273,'[11]28'!$B$276:$B$278,'[11]28'!$B$282:$B$284,'[11]28'!$B$288:$B$291,'[11]28'!$B$11:$B$13,[5]!P1_T28?axis?R?ПЭ?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6" hidden="1">[20]перекрестка!$J$84:$K$88,[20]перекрестка!$N$84:$N$88,[20]перекрестка!$F$14:$G$25,[5]!P1_SCOPE_PER_PRT,[5]!P2_SCOPE_PER_PRT,[5]!P3_SCOPE_PER_PRT,[5]!P4_SCOPE_PER_PRT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#REF!</definedName>
    <definedName name="Pay_Date">#REF!</definedName>
    <definedName name="Pay_Num">#REF!</definedName>
    <definedName name="Payment_Date" localSheetId="6">DATE(YEAR([5]!Loan_Start),MONTH([5]!Loan_Start)+Payment_Number,DAY([5]!Loan_Start))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[15]Personnel!#REF!</definedName>
    <definedName name="Pcoubud">[16]Personnel!#REF!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'[22]2001'!#REF!</definedName>
    <definedName name="polta">'[23]2001'!#REF!</definedName>
    <definedName name="popamia">#REF!</definedName>
    <definedName name="pp">#REF!</definedName>
    <definedName name="Princ">#REF!</definedName>
    <definedName name="Print_Area_Reset" localSheetId="6">OFFSET([5]!Full_Print,0,0,'5 анализ экон эффект'!Last_Row)</definedName>
    <definedName name="Print_Area_Reset">OFFSET(Full_Print,0,0,Last_Row)</definedName>
    <definedName name="promd_Запрос_с_16_по_19" localSheetId="6">#REF!</definedName>
    <definedName name="promd_Запрос_с_16_по_19">#REF!</definedName>
    <definedName name="PROT">#REF!,#REF!,#REF!,#REF!,#REF!,#REF!</definedName>
    <definedName name="qaz" localSheetId="6">'5 анализ экон эффект'!qaz</definedName>
    <definedName name="qaz">[5]!qaz</definedName>
    <definedName name="qq" localSheetId="6">'5 анализ экон эффект'!USD/1.701</definedName>
    <definedName name="qq">[5]!USD/1.701</definedName>
    <definedName name="QryRowStr_End_1.5">#N/A</definedName>
    <definedName name="QryRowStr_Start_1.5">#N/A</definedName>
    <definedName name="QryRowStrCount">2</definedName>
    <definedName name="R_r">#REF!</definedName>
    <definedName name="raion">'[19]Анкета (2)'!$B$8</definedName>
    <definedName name="Receipts_and_Disbursements">#REF!</definedName>
    <definedName name="REG">[24]TEHSHEET!$B$2:$B$85</definedName>
    <definedName name="REG_ET">#REF!</definedName>
    <definedName name="REG_PROT">[25]regs!$H$18:$H$23,[25]regs!$H$25:$H$26,[25]regs!$H$28:$H$28,[25]regs!$H$30:$H$32,[25]regs!$H$35:$H$39,[25]regs!$H$46:$H$46,[25]regs!$H$13:$H$16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'[26]Расчет потоков без учета и.с.'!#REF!</definedName>
    <definedName name="Rep_cur">'[26]Расчет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[5]!NotesHyp</definedName>
    <definedName name="sansnom">[5]!NotesHyp</definedName>
    <definedName name="SBT_ET">#REF!</definedName>
    <definedName name="SBT_PROT" localSheetId="6">#REF!,#REF!,#REF!,#REF!,[5]!P1_SBT_PROT</definedName>
    <definedName name="SBT_PROT">#REF!,#REF!,#REF!,#REF!,[5]!P1_SBT_PROT</definedName>
    <definedName name="SBTcom" localSheetId="6">#REF!</definedName>
    <definedName name="SBTcom">#REF!</definedName>
    <definedName name="sbyt">[9]FST5!$G$70:$G$75,[9]FST5!$G$77:$G$78,[9]FST5!$G$80:$G$83,[9]FST5!$G$85,[9]FST5!$G$87:$G$91,[9]FST5!$G$93,[9]FST5!$G$95:$G$97,[9]FST5!$G$52:$G$68</definedName>
    <definedName name="Sched_Pay">#REF!</definedName>
    <definedName name="Scheduled_Extra_Payments">#REF!</definedName>
    <definedName name="Scheduled_Interest_Rate">#REF!</definedName>
    <definedName name="Scheduled_Monthly_Payment">#REF!</definedName>
    <definedName name="SCOPE_16_PRT" localSheetId="6">[5]!P1_SCOPE_16_PRT,[5]!P2_SCOPE_16_PRT</definedName>
    <definedName name="SCOPE_16_PRT">P1_SCOPE_16_PRT,P2_SCOPE_16_PRT</definedName>
    <definedName name="SCOPE_17.1_PRT">'[20]17.1'!$D$14:$F$17,'[20]17.1'!$D$19:$F$22,'[20]17.1'!$I$9:$I$12,'[20]17.1'!$I$14:$I$17,'[20]17.1'!$I$19:$I$22,'[20]17.1'!$D$9:$F$12</definedName>
    <definedName name="SCOPE_17_LD">#REF!</definedName>
    <definedName name="SCOPE_17_PRT" localSheetId="6">#REF!,#REF!,#REF!,#REF!,#REF!,#REF!,#REF!,[5]!P1_SCOPE_17_PRT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6">'[20]4'!$Z$27:$AC$31,'[20]4'!$F$14:$I$20,[5]!P1_SCOPE_4_PRT,[5]!P2_SCOPE_4_PRT</definedName>
    <definedName name="SCOPE_4_PRT">'[20]4'!$Z$27:$AC$31,'[20]4'!$F$14:$I$20,P1_SCOPE_4_PRT,P2_SCOPE_4_PRT</definedName>
    <definedName name="SCOPE_5_PRT" localSheetId="6">'[20]5'!$Z$27:$AC$31,'[20]5'!$F$14:$I$21,[5]!P1_SCOPE_5_PRT,[5]!P2_SCOPE_5_PRT</definedName>
    <definedName name="SCOPE_5_PRT">'[20]5'!$Z$27:$AC$31,'[20]5'!$F$14:$I$21,P1_SCOPE_5_PRT,P2_SCOPE_5_PRT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 localSheetId="6">#REF!</definedName>
    <definedName name="SCOPE_CPR">#REF!</definedName>
    <definedName name="SCOPE_ESOLD">#REF!</definedName>
    <definedName name="SCOPE_ETALON2">#REF!</definedName>
    <definedName name="SCOPE_F1_PRT" localSheetId="6">'[20]Ф-1 (для АО-энерго)'!$D$86:$E$95,[5]!P1_SCOPE_F1_PRT,[5]!P2_SCOPE_F1_PRT,[5]!P3_SCOPE_F1_PRT,[5]!P4_SCOPE_F1_PRT</definedName>
    <definedName name="SCOPE_F1_PRT">'[20]Ф-1 (для АО-энерго)'!$D$86:$E$95,P1_SCOPE_F1_PRT,P2_SCOPE_F1_PRT,P3_SCOPE_F1_PRT,P4_SCOPE_F1_PRT</definedName>
    <definedName name="SCOPE_F2_PRT" localSheetId="6">'[20]Ф-2 (для АО-энерго)'!$C$5:$D$5,'[20]Ф-2 (для АО-энерго)'!$C$52:$C$57,'[20]Ф-2 (для АО-энерго)'!$D$57:$G$57,[5]!P1_SCOPE_F2_PRT,[5]!P2_SCOPE_F2_PRT</definedName>
    <definedName name="SCOPE_F2_PRT">'[20]Ф-2 (для АО-энерго)'!$C$5:$D$5,'[20]Ф-2 (для АО-энерго)'!$C$52:$C$57,'[20]Ф-2 (для АО-энерго)'!$D$57:$G$57,P1_SCOPE_F2_PRT,P2_SCOPE_F2_PRT</definedName>
    <definedName name="SCOPE_FLOAD" localSheetId="6">#REF!,[5]!P1_SCOPE_FLOAD</definedName>
    <definedName name="SCOPE_FLOAD">#REF!,[5]!P1_SCOPE_FLOAD</definedName>
    <definedName name="SCOPE_FORM46_EE1" localSheetId="6">#REF!</definedName>
    <definedName name="SCOPE_FORM46_EE1">#REF!</definedName>
    <definedName name="SCOPE_FORM46_EE1_ZAG_KOD" localSheetId="6">[27]Заголовок!#REF!</definedName>
    <definedName name="SCOPE_FORM46_EE1_ZAG_KOD">[27]Заголовок!#REF!</definedName>
    <definedName name="SCOPE_FRML" localSheetId="6">#REF!,#REF!,[5]!P1_SCOPE_FRML</definedName>
    <definedName name="SCOPE_FRML">#REF!,#REF!,[5]!P1_SCOPE_FRML</definedName>
    <definedName name="SCOPE_FUEL_ET">#REF!</definedName>
    <definedName name="scope_ld">#REF!</definedName>
    <definedName name="SCOPE_LOAD" localSheetId="6">#REF!</definedName>
    <definedName name="SCOPE_LOAD">#REF!</definedName>
    <definedName name="SCOPE_LOAD_FUEL">#REF!</definedName>
    <definedName name="SCOPE_LOAD1">#REF!</definedName>
    <definedName name="SCOPE_LOAD2">'[28]Стоимость ЭЭ'!$G$111:$AN$113,'[28]Стоимость ЭЭ'!$G$93:$AN$95,'[28]Стоимость ЭЭ'!$G$51:$AN$53</definedName>
    <definedName name="SCOPE_MO" localSheetId="6">[29]Справочники!$K$6:$K$742,[29]Справочники!#REF!</definedName>
    <definedName name="SCOPE_MO">[29]Справочники!$K$6:$K$742,[29]Справочники!#REF!</definedName>
    <definedName name="SCOPE_MUPS" localSheetId="6">[29]Свод!#REF!,[29]Свод!#REF!</definedName>
    <definedName name="SCOPE_MUPS">[29]Свод!#REF!,[29]Свод!#REF!</definedName>
    <definedName name="SCOPE_MUPS_NAMES" localSheetId="6">[29]Свод!#REF!,[29]Свод!#REF!</definedName>
    <definedName name="SCOPE_MUPS_NAMES">[29]Свод!#REF!,[29]Свод!#REF!</definedName>
    <definedName name="SCOPE_NALOG">[30]Справочники!$R$3:$R$4</definedName>
    <definedName name="SCOPE_ORE">#REF!</definedName>
    <definedName name="SCOPE_OUTD">[9]FST5!$G$23:$G$30,[9]FST5!$G$32:$G$35,[9]FST5!$G$37,[9]FST5!$G$39:$G$45,[9]FST5!$G$47,[9]FST5!$G$49,[9]FST5!$G$5:$G$21</definedName>
    <definedName name="SCOPE_PER_PRT" localSheetId="6">[5]!P5_SCOPE_PER_PRT,[5]!P6_SCOPE_PER_PRT,[5]!P7_SCOPE_PER_PRT,'5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[20]Справочники!$D$21:$J$22,[20]Справочники!$E$13:$I$14,[20]Справочники!$F$27:$H$28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[20]свод!$E$104:$M$104,[20]свод!$E$106:$M$117,[20]свод!$E$120:$M$121,[20]свод!$E$123:$M$127,[20]свод!$E$10:$M$68,[5]!P1_SCOPE_SV_LD1</definedName>
    <definedName name="SCOPE_SV_LD1">[20]свод!$E$104:$M$104,[20]свод!$E$106:$M$117,[20]свод!$E$120:$M$121,[20]свод!$E$123:$M$127,[20]свод!$E$10:$M$68,P1_SCOPE_SV_LD1</definedName>
    <definedName name="SCOPE_SV_PRT" localSheetId="6">[5]!P1_SCOPE_SV_PRT,[5]!P2_SCOPE_SV_PRT,[5]!P3_SCOPE_SV_PRT</definedName>
    <definedName name="SCOPE_SV_PRT">P1_SCOPE_SV_PRT,P2_SCOPE_SV_PRT,P3_SCOPE_SV_PRT</definedName>
    <definedName name="SCOPE_TP">[9]FST5!$L$12:$L$23,[9]FST5!$L$5:$L$8</definedName>
    <definedName name="sencount" hidden="1">1</definedName>
    <definedName name="SET_ET">#REF!</definedName>
    <definedName name="SET_PROT" localSheetId="6">#REF!,#REF!,#REF!,#REF!,#REF!,'5 анализ экон эффект'!P1_SET_PROT</definedName>
    <definedName name="SET_PROT">#REF!,#REF!,#REF!,#REF!,#REF!,[5]!P1_SET_PROT</definedName>
    <definedName name="SET_PRT" localSheetId="6">#REF!,#REF!,#REF!,#REF!,[5]!P1_SET_PRT</definedName>
    <definedName name="SET_PRT">#REF!,#REF!,#REF!,#REF!,[5]!P1_SET_PRT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[5]!shit</definedName>
    <definedName name="SMappros" localSheetId="6">[15]SMetstrait!$B$6:$W$57,[15]SMetstrait!$B$59:$W$113</definedName>
    <definedName name="SMappros">[16]SMetstrait!$B$6:$W$57,[16]SMetstrait!$B$59:$W$113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[29]Справочники!$E$6,[29]Справочники!$D$11:$D$902,[29]Справочники!$E$3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[5]!P15_T1_Protect,[5]!P16_T1_Protect,[5]!P17_T1_Protect,'5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6">'[21]16'!$G$44:$K$44,'[21]16'!$G$7:$K$8,[5]!P1_T16_Protect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6">'[11]29'!$O$18:$O$25,[5]!P1_T17?unit?РУБ.ГКАЛ,[5]!P2_T17?unit?РУБ.ГКАЛ</definedName>
    <definedName name="T17?unit?РУБ.ГКАЛ">'[11]29'!$O$18:$O$25,P1_T17?unit?РУБ.ГКАЛ,P2_T17?unit?РУБ.ГКАЛ</definedName>
    <definedName name="T17?unit?ТГКАЛ" localSheetId="6">'[11]29'!$P$18:$P$25,[5]!P1_T17?unit?ТГКАЛ,[5]!P2_T17?unit?ТГКАЛ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6">'[21]21.3'!$E$54:$I$57,'[21]21.3'!$E$10:$I$10,P1_T17_Protect</definedName>
    <definedName name="T17_Protect">'[21]21.3'!$E$54:$I$57,'[21]21.3'!$E$10:$I$10,P1_T17_Protect</definedName>
    <definedName name="T17_Protection" localSheetId="6">[5]!P2_T17_Protection,[5]!P3_T17_Protection,[5]!P4_T17_Protection,[5]!P5_T17_Protection,'5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'[21]18.2'!#REF!,'[21]18.2'!#REF!</definedName>
    <definedName name="T18.2?item_ext?СБЫТ">'[21]18.2'!#REF!,'[21]18.2'!#REF!</definedName>
    <definedName name="T18.2?ВРАС">'[21]18.2'!$B$34:$B$36,'[21]18.2'!$B$28:$B$30</definedName>
    <definedName name="T18.2_Protect" localSheetId="6">'[21]18.2'!$F$56:$J$57,'[21]18.2'!$F$60:$J$60,'[21]18.2'!$F$62:$J$65,'[21]18.2'!$F$6:$J$8,[5]!P1_T18.2_Protect</definedName>
    <definedName name="T18.2_Protect">'[21]18.2'!$F$56:$J$57,'[21]18.2'!$F$60:$J$60,'[21]18.2'!$F$62:$J$65,'[21]18.2'!$F$6:$J$8,P1_T18.2_Protect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6">'5 анализ экон эффект'!P6_T2.1?Protection</definedName>
    <definedName name="T2.1?Protection">P6_T2.1?Protection</definedName>
    <definedName name="T2.3_Protect">'[21]2.3'!$F$30:$G$34,'[21]2.3'!$H$24:$K$28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'[11]20'!$C$13:$M$13,'[11]20'!$C$15:$M$19,'[11]20'!$C$8:$M$11</definedName>
    <definedName name="T20_Protect">#REF!,#REF!</definedName>
    <definedName name="T20_Protection" localSheetId="6">'[11]20'!$E$8:$H$11,[5]!P1_T20_Protection</definedName>
    <definedName name="T20_Protection">'[11]20'!$E$8:$H$11,P1_T20_Protection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6">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6">[5]!P2_T21_Protection,'5 анализ экон эффект'!P3_T21_Protection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6">'[11]23'!$A$60:$A$62,'[11]23'!$F$60:$J$62,'[11]23'!$O$60:$P$62,'[11]23'!$A$9:$A$25,[5]!P1_T23_Protection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6">[5]!P1_T25_protection,[5]!P2_T25_protection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6">'[11]26'!$K$34:$N$36,'[11]26'!$B$22:$B$24,[5]!P1_T26_Protection,[5]!P2_T26_Protection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6">'[11]27'!$P$34:$S$36,'[11]27'!$B$22:$B$24,[5]!P1_T27_Protection,[5]!P2_T27_Protection,[5]!P3_T27_Protection</definedName>
    <definedName name="T27_Protection">'[11]27'!$P$34:$S$36,'[11]27'!$B$22:$B$24,P1_T27_Protection,P2_T27_Protection,P3_T27_Protection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[5]!P2_T28?axis?R?ПЭ,[5]!P3_T28?axis?R?ПЭ,[5]!P4_T28?axis?R?ПЭ,[5]!P5_T28?axis?R?ПЭ,'5 анализ экон эффект'!P6_T28?axis?R?ПЭ</definedName>
    <definedName name="T28?axis?R?ПЭ">P2_T28?axis?R?ПЭ,P3_T28?axis?R?ПЭ,P4_T28?axis?R?ПЭ,P5_T28?axis?R?ПЭ,P6_T28?axis?R?ПЭ</definedName>
    <definedName name="T28?axis?R?ПЭ?" localSheetId="6">[5]!P2_T28?axis?R?ПЭ?,[5]!P3_T28?axis?R?ПЭ?,[5]!P4_T28?axis?R?ПЭ?,[5]!P5_T28?axis?R?ПЭ?,'5 анализ экон эффект'!P6_T28?axis?R?ПЭ?</definedName>
    <definedName name="T28?axis?R?ПЭ?">P2_T28?axis?R?ПЭ?,P3_T28?axis?R?ПЭ?,P4_T28?axis?R?ПЭ?,P5_T28?axis?R?ПЭ?,P6_T28?axis?R?ПЭ?</definedName>
    <definedName name="T28?Data" localSheetId="6">'[11]28'!$D$190:$E$213,'[11]28'!$G$164:$H$187,'[11]28'!$D$164:$E$187,'[11]28'!$D$138:$I$161,'[11]28'!$D$8:$I$109,'[11]28'!$D$112:$I$135,[5]!P1_T28?Data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6">[5]!P9_T28_Protection,[5]!P10_T28_Protection,[5]!P11_T28_Protection,'5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'[21]4'!$AA$24:$AD$28,'[21]4'!$G$11:$J$17,[5]!P1_T4_Protect,[5]!P2_T4_Protect</definedName>
    <definedName name="T4_Protect">'[21]4'!$AA$24:$AD$28,'[21]4'!$G$11:$J$17,P1_T4_Protect,P2_T4_Protect</definedName>
    <definedName name="T6_Protect" localSheetId="6">'[21]6'!$B$28:$B$37,'[21]6'!$D$28:$H$37,'[21]6'!$J$28:$N$37,'[21]6'!$D$39:$H$41,'[21]6'!$J$39:$N$41,'[21]6'!$B$46:$B$55,[5]!P1_T6_Protect</definedName>
    <definedName name="T6_Protect">'[21]6'!$B$28:$B$37,'[21]6'!$D$28:$H$37,'[21]6'!$J$28:$N$37,'[21]6'!$D$39:$H$41,'[21]6'!$J$39:$N$41,'[21]6'!$B$46:$B$55,P1_T6_Protect</definedName>
    <definedName name="T7?Data">#N/A</definedName>
    <definedName name="Table">#REF!</definedName>
    <definedName name="temp">#N/A</definedName>
    <definedName name="term1" localSheetId="6">#REF!</definedName>
    <definedName name="term1">#REF!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6">#REF!</definedName>
    <definedName name="TTT">#REF!</definedName>
    <definedName name="us">#REF!</definedName>
    <definedName name="USD" localSheetId="6">[31]коэфф!$B$2</definedName>
    <definedName name="USD">[32]коэфф!$B$2</definedName>
    <definedName name="USDDM">[33]оборудование!$D$2</definedName>
    <definedName name="USDRUB">[33]оборудование!$D$1</definedName>
    <definedName name="USDRUS">#REF!</definedName>
    <definedName name="uu">#REF!</definedName>
    <definedName name="Values_Entered" localSheetId="6">IF([5]!Loan_Amount*[5]!Interest_Rate*[5]!Loan_Years*[5]!Loan_Start&gt;0,1,0)</definedName>
    <definedName name="Values_Entered">IF(Loan_Amount*Interest_Rate*Loan_Years*Loan_Start&gt;0,1,0)</definedName>
    <definedName name="vasea">#REF!</definedName>
    <definedName name="VDOC">#REF!</definedName>
    <definedName name="vs" localSheetId="6">'[34]списки ФП'!$B$3:$B$7</definedName>
    <definedName name="vs">'[35]списки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[5]!www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эффект'!$A$5:$P$57</definedName>
    <definedName name="Z_AC8EA1BC_643F_4AE6_AE21_F651307F6DCB_.wvu.Rows" localSheetId="6" hidden="1">'5 анализ экон эффект'!#REF!</definedName>
    <definedName name="Z_D71A4BE8_6F70_47D4_8446_083D76F26E47_.wvu.PrintArea" localSheetId="6" hidden="1">'5 анализ экон эффект'!$A$1:$P$57</definedName>
    <definedName name="Z_F991F392_09E7_498E_81FF_BD247503D93B_.wvu.PrintArea" localSheetId="6" hidden="1">'5 анализ экон эффект'!$A$1:$P$57</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[5]!аа</definedName>
    <definedName name="АААААААА" localSheetId="6">'5 анализ экон эффект'!АААААААА</definedName>
    <definedName name="АААААААА">[5]!АААААААА</definedName>
    <definedName name="АВГ_РУБ" localSheetId="6">[36]Калькуляции!#REF!</definedName>
    <definedName name="АВГ_РУБ">[36]Калькуляции!#REF!</definedName>
    <definedName name="АВГ_ТОН" localSheetId="6">[36]Калькуляции!#REF!</definedName>
    <definedName name="АВГ_ТОН">[36]Калькуляции!#REF!</definedName>
    <definedName name="август">#REF!</definedName>
    <definedName name="АВЧ_ВН" localSheetId="6">#REF!</definedName>
    <definedName name="АВЧ_ВН">#REF!</definedName>
    <definedName name="АВЧ_ДП" localSheetId="6">[36]Калькуляции!#REF!</definedName>
    <definedName name="АВЧ_ДП">[36]Калькуляции!#REF!</definedName>
    <definedName name="АВЧ_ЛОК" localSheetId="6">[36]Калькуляции!#REF!</definedName>
    <definedName name="АВЧ_ЛОК">[36]Калькуляции!#REF!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[36]Калькуляции!#REF!</definedName>
    <definedName name="АК12">[36]Калькуляции!#REF!</definedName>
    <definedName name="АК12ОЧ" localSheetId="6">[36]Калькуляции!#REF!</definedName>
    <definedName name="АК12ОЧ">[36]Калькуляции!#REF!</definedName>
    <definedName name="АК5М2" localSheetId="6">[36]Калькуляции!#REF!</definedName>
    <definedName name="АК5М2">[36]Калькуляции!#REF!</definedName>
    <definedName name="АК9ПЧ" localSheetId="6">[36]Калькуляции!#REF!</definedName>
    <definedName name="АК9ПЧ">[36]Калькуляции!#REF!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[37]Дебиторка!$J$7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[36]Калькуляции!#REF!</definedName>
    <definedName name="АН_Б_ТОЛ">[36]Калькуляции!#REF!</definedName>
    <definedName name="АН_М" localSheetId="6">#REF!</definedName>
    <definedName name="АН_М">#REF!</definedName>
    <definedName name="АН_М_" localSheetId="6">#REF!</definedName>
    <definedName name="АН_М_">#REF!</definedName>
    <definedName name="АН_М_К" localSheetId="6">[36]Калькуляции!#REF!</definedName>
    <definedName name="АН_М_К">[36]Калькуляции!#REF!</definedName>
    <definedName name="АН_М_П" localSheetId="6">[36]Калькуляции!#REF!</definedName>
    <definedName name="АН_М_П">[36]Калькуляции!#REF!</definedName>
    <definedName name="АН_М_ПК" localSheetId="6">[36]Калькуляции!#REF!</definedName>
    <definedName name="АН_М_ПК">[36]Калькуляции!#REF!</definedName>
    <definedName name="АН_М_ПРОСТ" localSheetId="6">[36]Калькуляции!#REF!</definedName>
    <definedName name="АН_М_ПРОСТ">[36]Калькуляции!#REF!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#REF!</definedName>
    <definedName name="аренда_ваг">'[38]цены цехов'!$D$30</definedName>
    <definedName name="АТЧ_ЦЕХА" localSheetId="6">[36]Калькуляции!#REF!</definedName>
    <definedName name="АТЧ_ЦЕХА">[36]Калькуляции!#REF!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 эффект'!б</definedName>
    <definedName name="б">[5]!б</definedName>
    <definedName name="б1">#REF!</definedName>
    <definedName name="_xlnm.Database">#REF!</definedName>
    <definedName name="БазовыйПериод" localSheetId="6">[39]Заголовок!$B$4</definedName>
    <definedName name="БазовыйПериод">[40]Заголовок!$B$4</definedName>
    <definedName name="БАР" localSheetId="6">#REF!</definedName>
    <definedName name="БАР">#REF!</definedName>
    <definedName name="БАР_" localSheetId="6">#REF!</definedName>
    <definedName name="БАР_">#REF!</definedName>
    <definedName name="бб" localSheetId="6">'5 анализ экон эффект'!бб</definedName>
    <definedName name="бб">[5]!бб</definedName>
    <definedName name="ббббб" localSheetId="6">'5 анализ экон эффект'!ббббб</definedName>
    <definedName name="ббббб">[5]!ббббб</definedName>
    <definedName name="бл">#REF!</definedName>
    <definedName name="Блок">#REF!</definedName>
    <definedName name="Бородино2">[37]Дебиторка!$J$9</definedName>
    <definedName name="Браво2">[37]Дебиторка!$J$10</definedName>
    <definedName name="БС">[41]Справочники!$A$4:$A$6</definedName>
    <definedName name="в" localSheetId="6">'5 анализ экон эффект'!в</definedName>
    <definedName name="в">[5]!в</definedName>
    <definedName name="В_В" localSheetId="6">#REF!</definedName>
    <definedName name="В_В">#REF!</definedName>
    <definedName name="В_ДП" localSheetId="6">[36]Калькуляции!#REF!</definedName>
    <definedName name="В_ДП">[36]Калькуляции!#REF!</definedName>
    <definedName name="В_Т" localSheetId="6">#REF!</definedName>
    <definedName name="В_Т">#REF!</definedName>
    <definedName name="В_Т_А" localSheetId="6">[36]Калькуляции!#REF!</definedName>
    <definedName name="В_Т_А">[36]Калькуляции!#REF!</definedName>
    <definedName name="В_Т_ВС" localSheetId="6">[36]Калькуляции!#REF!</definedName>
    <definedName name="В_Т_ВС">[36]Калькуляции!#REF!</definedName>
    <definedName name="В_Т_К" localSheetId="6">[36]Калькуляции!#REF!</definedName>
    <definedName name="В_Т_К">[36]Калькуляции!#REF!</definedName>
    <definedName name="В_Т_П" localSheetId="6">[36]Калькуляции!#REF!</definedName>
    <definedName name="В_Т_П">[36]Калькуляции!#REF!</definedName>
    <definedName name="В_Т_ПК" localSheetId="6">[36]Калькуляции!#REF!</definedName>
    <definedName name="В_Т_ПК">[36]Калькуляции!#REF!</definedName>
    <definedName name="В_Э" localSheetId="6">#REF!</definedName>
    <definedName name="В_Э">#REF!</definedName>
    <definedName name="в23ё" localSheetId="6">'5 анализ экон эффект'!в23ё</definedName>
    <definedName name="в23ё">[5]!в23ё</definedName>
    <definedName name="В5" localSheetId="6">[42]БДДС_нов!$C$1:$H$501</definedName>
    <definedName name="В5">[43]БДДС_нов!$C$1:$H$501</definedName>
    <definedName name="ВАЛОВЫЙ" localSheetId="6">#REF!</definedName>
    <definedName name="ВАЛОВЫЙ">#REF!</definedName>
    <definedName name="вариант">'[44]ПФВ-0.6'!$D$71:$E$71</definedName>
    <definedName name="вв" localSheetId="6">'5 анализ экон эффект'!вв</definedName>
    <definedName name="вв">[5]!вв</definedName>
    <definedName name="ВВВВ" localSheetId="6">#REF!</definedName>
    <definedName name="ВВВВ">#REF!</definedName>
    <definedName name="Вена2">[37]Дебиторка!$J$11</definedName>
    <definedName name="вид" localSheetId="6">[45]Лист1!#REF!</definedName>
    <definedName name="вид">[46]Лист1!#REF!</definedName>
    <definedName name="ВН" localSheetId="6">#REF!</definedName>
    <definedName name="ВН">#REF!</definedName>
    <definedName name="ВН_3003_ДП" localSheetId="6">#REF!</definedName>
    <definedName name="ВН_3003_ДП">#REF!</definedName>
    <definedName name="ВН_3103_ЭКС" localSheetId="6">[36]Калькуляции!#REF!</definedName>
    <definedName name="ВН_3103_ЭКС">[36]Калькуляции!#REF!</definedName>
    <definedName name="ВН_6063_ЭКС" localSheetId="6">[36]Калькуляции!#REF!</definedName>
    <definedName name="ВН_6063_ЭКС">[36]Калькуляции!#REF!</definedName>
    <definedName name="ВН_АВЧ_ВН" localSheetId="6">#REF!</definedName>
    <definedName name="ВН_АВЧ_ВН">#REF!</definedName>
    <definedName name="ВН_АВЧ_ДП" localSheetId="6">[36]Калькуляции!#REF!</definedName>
    <definedName name="ВН_АВЧ_ДП">[36]Калькуляции!#REF!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[36]Калькуляции!#REF!</definedName>
    <definedName name="ВН_АТЧ_ДП">[36]Калькуляции!#REF!</definedName>
    <definedName name="ВН_АТЧ_ТОЛ" localSheetId="6">#REF!</definedName>
    <definedName name="ВН_АТЧ_ТОЛ">#REF!</definedName>
    <definedName name="ВН_АТЧ_ТОЛ_А" localSheetId="6">[36]Калькуляции!#REF!</definedName>
    <definedName name="ВН_АТЧ_ТОЛ_А">[36]Калькуляции!#REF!</definedName>
    <definedName name="ВН_АТЧ_ТОЛ_П" localSheetId="6">[36]Калькуляции!#REF!</definedName>
    <definedName name="ВН_АТЧ_ТОЛ_П">[36]Калькуляции!#REF!</definedName>
    <definedName name="ВН_АТЧ_ТОЛ_ПК" localSheetId="6">[36]Калькуляции!#REF!</definedName>
    <definedName name="ВН_АТЧ_ТОЛ_ПК">[36]Калькуляции!#REF!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[36]Калькуляции!#REF!</definedName>
    <definedName name="ВН_С_ДП">[36]Калькуляции!#REF!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6">#REF!</definedName>
    <definedName name="ВОЗ">#REF!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[5]!г</definedName>
    <definedName name="ГАС_Ш" localSheetId="6">#REF!</definedName>
    <definedName name="ГАС_Ш">#REF!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[36]Калькуляции!#REF!</definedName>
    <definedName name="ГЛ_ДП">[36]Калькуляции!#REF!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 эффект'!USD/1.701</definedName>
    <definedName name="глинозем">[5]!USD/1.701</definedName>
    <definedName name="Глубина">'[47]ПФВ-0.5'!$AK$13:$AK$15</definedName>
    <definedName name="год">[48]Параметры!$C$5</definedName>
    <definedName name="год1">[49]параметры!$C$3</definedName>
    <definedName name="ГР" localSheetId="6">#REF!</definedName>
    <definedName name="ГР">#REF!</definedName>
    <definedName name="график" localSheetId="6">'5 анализ экон эффект'!график</definedName>
    <definedName name="график">[5]!график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'[38]цены цехов'!$D$52</definedName>
    <definedName name="д" localSheetId="6">'5 анализ экон эффект'!д</definedName>
    <definedName name="д">[5]!д</definedName>
    <definedName name="ДАВ_ЖИД" localSheetId="6">#REF!</definedName>
    <definedName name="ДАВ_ЖИД">#REF!</definedName>
    <definedName name="ДАВ_КАТАНКА" localSheetId="6">[36]Калькуляции!#REF!</definedName>
    <definedName name="ДАВ_КАТАНКА">[36]Калькуляции!#REF!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[37]Дебиторка!$J$27</definedName>
    <definedName name="ДАТА" localSheetId="6">[45]Лист1!$A$38:$A$50</definedName>
    <definedName name="ДАТА">[46]Лист1!$A$38:$A$50</definedName>
    <definedName name="Дв" localSheetId="6">'5 анализ экон эффект'!Дв</definedName>
    <definedName name="Дв">[5]!Дв</definedName>
    <definedName name="ДЕК_РУБ" localSheetId="6">[36]Калькуляции!#REF!</definedName>
    <definedName name="ДЕК_РУБ">[36]Калькуляции!#REF!</definedName>
    <definedName name="ДЕК_Т" localSheetId="6">[36]Калькуляции!#REF!</definedName>
    <definedName name="ДЕК_Т">[36]Калькуляции!#REF!</definedName>
    <definedName name="ДЕК_ТОН" localSheetId="6">[36]Калькуляции!#REF!</definedName>
    <definedName name="ДЕК_ТОН">[36]Калькуляции!#REF!</definedName>
    <definedName name="декабрь">#REF!</definedName>
    <definedName name="День">'[47]ПФВ-0.5'!$AM$4:$AM$34</definedName>
    <definedName name="деф">[50]Параметры!$C$6</definedName>
    <definedName name="дефлятор" localSheetId="6">[51]параметры!$C$8</definedName>
    <definedName name="дефлятор">[52]параметры!$C$8</definedName>
    <definedName name="ДЗО">'[53]титул БДР'!$A$18</definedName>
    <definedName name="Диаметры">'[47]ПФВ-0.5'!$AK$22:$AK$39</definedName>
    <definedName name="ДиапазонЗащиты" localSheetId="6">#REF!,#REF!,#REF!,#REF!,[5]!P1_ДиапазонЗащиты,[5]!P2_ДиапазонЗащиты,[5]!P3_ДиапазонЗащиты,[5]!P4_ДиапазонЗащиты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[37]Дебиторка!$J$15</definedName>
    <definedName name="ДИЭТ" localSheetId="6">[36]Калькуляции!#REF!</definedName>
    <definedName name="ДИЭТ">[36]Калькуляции!#REF!</definedName>
    <definedName name="ДОГПЕР_АВЧСЫРЕЦ" localSheetId="6">[36]Калькуляции!#REF!</definedName>
    <definedName name="ДОГПЕР_АВЧСЫРЕЦ">[36]Калькуляции!#REF!</definedName>
    <definedName name="ДОГПЕР_СЫРЕЦ" localSheetId="6">[36]Калькуляции!#REF!</definedName>
    <definedName name="ДОГПЕР_СЫРЕЦ">[36]Калькуляции!#REF!</definedName>
    <definedName name="Доллар" localSheetId="6">[54]Оборудование_стоим!#REF!</definedName>
    <definedName name="Доллар">[54]Оборудование_стоим!#REF!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[55]Справочники!$A$26:$A$28</definedName>
    <definedName name="е" localSheetId="6">'5 анализ экон эффект'!е</definedName>
    <definedName name="е">[5]!е</definedName>
    <definedName name="ЕСН" localSheetId="6">[56]Макро!$B$4</definedName>
    <definedName name="ЕСН">[57]Макро!$B$4</definedName>
    <definedName name="ж" localSheetId="6">'5 анализ экон эффект'!ж</definedName>
    <definedName name="ж">[5]!ж</definedName>
    <definedName name="жжжжжжж" localSheetId="6">'5 анализ экон эффект'!жжжжжжж</definedName>
    <definedName name="жжжжжжж">[5]!жжжжжжж</definedName>
    <definedName name="ЖИДКИЙ" localSheetId="6">#REF!</definedName>
    <definedName name="ЖИДКИЙ">#REF!</definedName>
    <definedName name="з" localSheetId="6">'5 анализ экон эффект'!з</definedName>
    <definedName name="з">[5]!з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[36]Калькуляции!#REF!</definedName>
    <definedName name="З81">[36]Калькуляции!#REF!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 эффект'!ззззззззззззззззззззз</definedName>
    <definedName name="ззззззззззззззззззззз">[5]!ззззззззззззззззззззз</definedName>
    <definedName name="ЗКР" localSheetId="6">[36]Калькуляции!#REF!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6">'5 анализ экон эффект'!и</definedName>
    <definedName name="и">[5]!и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[36]Калькуляции!#REF!</definedName>
    <definedName name="ИЮЛ_РУБ">[36]Калькуляции!#REF!</definedName>
    <definedName name="ИЮЛ_ТОН" localSheetId="6">[36]Калькуляции!#REF!</definedName>
    <definedName name="ИЮЛ_ТОН">[36]Калькуляции!#REF!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#REF!</definedName>
    <definedName name="й" localSheetId="6">'5 анализ экон эффект'!й</definedName>
    <definedName name="й">[5]!й</definedName>
    <definedName name="йй" localSheetId="6">'5 анализ экон эффект'!йй</definedName>
    <definedName name="йй">[5]!йй</definedName>
    <definedName name="ййййййййййййй" localSheetId="6">'5 анализ экон эффект'!ййййййййййййй</definedName>
    <definedName name="ййййййййййййй">[5]!ййййййййййййй</definedName>
    <definedName name="ЙЦУ" localSheetId="6">#REF!</definedName>
    <definedName name="ЙЦУ">#REF!</definedName>
    <definedName name="к" localSheetId="6">'5 анализ экон эффект'!к</definedName>
    <definedName name="к">[5]!к</definedName>
    <definedName name="К_СЫР" localSheetId="6">#REF!</definedName>
    <definedName name="К_СЫР">#REF!</definedName>
    <definedName name="К_СЫР_ТОЛ" localSheetId="6">[36]Калькуляции!#REF!</definedName>
    <definedName name="К_СЫР_ТОЛ">[36]Калькуляции!#REF!</definedName>
    <definedName name="К2_РУБ" localSheetId="6">[36]Калькуляции!#REF!</definedName>
    <definedName name="К2_РУБ">[36]Калькуляции!#REF!</definedName>
    <definedName name="К2_ТОН" localSheetId="6">[36]Калькуляции!#REF!</definedName>
    <definedName name="К2_ТОН">[36]Калькуляции!#REF!</definedName>
    <definedName name="КАТАНКА" localSheetId="6">[36]Калькуляции!#REF!</definedName>
    <definedName name="КАТАНКА">[36]Калькуляции!#REF!</definedName>
    <definedName name="КАТАНКА_КРАМЗ" localSheetId="6">[36]Калькуляции!#REF!</definedName>
    <definedName name="КАТАНКА_КРАМЗ">[36]Калькуляции!#REF!</definedName>
    <definedName name="КБОР" localSheetId="6">[36]Калькуляции!#REF!</definedName>
    <definedName name="КБОР">[36]Калькуляции!#REF!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 эффект'!ке</definedName>
    <definedName name="ке">[5]!ке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'[38]цены цехов'!$D$14</definedName>
    <definedName name="КЛ" localSheetId="6">'[59]Объекты (показатели)'!#REF!</definedName>
    <definedName name="КЛ">'[59]Объекты (показатели)'!#REF!</definedName>
    <definedName name="КнязьРюрик2">[37]Дебиторка!$J$18</definedName>
    <definedName name="код">#REF!</definedName>
    <definedName name="код1">#REF!</definedName>
    <definedName name="КОК_ПРОК" localSheetId="6">#REF!</definedName>
    <definedName name="КОК_ПРОК">#REF!</definedName>
    <definedName name="КОМПЛЕКСНЫЙ" localSheetId="6">[36]Калькуляции!#REF!</definedName>
    <definedName name="КОМПЛЕКСНЫЙ">[36]Калькуляции!#REF!</definedName>
    <definedName name="Комплексы">'[47]ПФВ-0.5'!$AJ$4:$AJ$10</definedName>
    <definedName name="КОРК_7" localSheetId="6">#REF!</definedName>
    <definedName name="КОРК_7">#REF!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[36]Калькуляции!#REF!</definedName>
    <definedName name="КР_ЛОК">[36]Калькуляции!#REF!</definedName>
    <definedName name="КР_ЛОК_8" localSheetId="6">[36]Калькуляции!#REF!</definedName>
    <definedName name="КР_ЛОК_8">[36]Калькуляции!#REF!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[36]Калькуляции!#REF!</definedName>
    <definedName name="КР_ЦЕХА">[36]Калькуляции!#REF!</definedName>
    <definedName name="КР_ЭЮ" localSheetId="6">[36]Калькуляции!#REF!</definedName>
    <definedName name="КР_ЭЮ">[36]Калькуляции!#REF!</definedName>
    <definedName name="КРЕМНИЙ" localSheetId="6">[36]Калькуляции!#REF!</definedName>
    <definedName name="КРЕМНИЙ">[36]Калькуляции!#REF!</definedName>
    <definedName name="_xlnm.Criteria" localSheetId="6">[60]Données!#REF!</definedName>
    <definedName name="_xlnm.Criteria">[61]Données!#REF!</definedName>
    <definedName name="КрПроцент">#REF!</definedName>
    <definedName name="КРУПН_КРАМЗ" localSheetId="6">#REF!</definedName>
    <definedName name="КРУПН_КРАМЗ">#REF!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 эффект'!л</definedName>
    <definedName name="л">[5]!л</definedName>
    <definedName name="ЛИГ_АЛ_М" localSheetId="6">[36]Калькуляции!#REF!</definedName>
    <definedName name="ЛИГ_АЛ_М">[36]Калькуляции!#REF!</definedName>
    <definedName name="ЛИГ_БР_ТИ" localSheetId="6">[36]Калькуляции!#REF!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[5]!м</definedName>
    <definedName name="МАГНИЙ" localSheetId="6">[36]Калькуляции!#REF!</definedName>
    <definedName name="МАГНИЙ">[36]Калькуляции!#REF!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[36]Калькуляции!#REF!</definedName>
    <definedName name="МАРГ_ЛИГ">[36]Калькуляции!#REF!</definedName>
    <definedName name="МАРГ_ЛИГ_ДП" localSheetId="6">#REF!</definedName>
    <definedName name="МАРГ_ЛИГ_ДП">#REF!</definedName>
    <definedName name="МАРГ_ЛИГ_СТ" localSheetId="6">[36]Калькуляции!#REF!</definedName>
    <definedName name="МАРГ_ЛИГ_СТ">[36]Калькуляции!#REF!</definedName>
    <definedName name="март">#REF!</definedName>
    <definedName name="масло" localSheetId="6">'[50]масла литры, деньги'!#REF!</definedName>
    <definedName name="масло">'[50]масла литры, деньги'!#REF!</definedName>
    <definedName name="Материалы">'[47]ПФВ-0.5'!$AG$26:$AG$33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'[47]ПФВ-0.5'!$AK$18:$AK$19</definedName>
    <definedName name="МЕСЯЦЫ" localSheetId="6">[62]Январь!#REF!</definedName>
    <definedName name="МЕСЯЦЫ">[63]Январь!#REF!</definedName>
    <definedName name="Мет_собс" localSheetId="6">#REF!</definedName>
    <definedName name="Мет_собс">#REF!</definedName>
    <definedName name="Мет_ЭЛЦ3" localSheetId="6">#REF!</definedName>
    <definedName name="Мет_ЭЛЦ3">#REF!</definedName>
    <definedName name="Метроном2">[37]Дебиторка!$J$14</definedName>
    <definedName name="мехцех_РМП">'[38]цены цехов'!$D$26</definedName>
    <definedName name="МЛИГ_АМ" localSheetId="6">[36]Калькуляции!#REF!</definedName>
    <definedName name="МЛИГ_АМ">[36]Калькуляции!#REF!</definedName>
    <definedName name="МЛИГ_ЭЛ" localSheetId="6">[36]Калькуляции!#REF!</definedName>
    <definedName name="МЛИГ_ЭЛ">[36]Калькуляции!#REF!</definedName>
    <definedName name="МнНДС" localSheetId="6">#REF!</definedName>
    <definedName name="МнНДС">#REF!</definedName>
    <definedName name="МР">#REF!</definedName>
    <definedName name="МС6_РУБ" localSheetId="6">[36]Калькуляции!#REF!</definedName>
    <definedName name="МС6_РУБ">[36]Калькуляции!#REF!</definedName>
    <definedName name="МС6_ТОН" localSheetId="6">[36]Калькуляции!#REF!</definedName>
    <definedName name="МС6_ТОН">[36]Калькуляции!#REF!</definedName>
    <definedName name="МС9_РУБ" localSheetId="6">[36]Калькуляции!#REF!</definedName>
    <definedName name="МС9_РУБ">[36]Калькуляции!#REF!</definedName>
    <definedName name="МС9_ТОН" localSheetId="6">[36]Калькуляции!#REF!</definedName>
    <definedName name="МС9_ТОН">[36]Калькуляции!#REF!</definedName>
    <definedName name="мым" localSheetId="6">'5 анализ экон эффект'!мым</definedName>
    <definedName name="мым">[5]!мым</definedName>
    <definedName name="н" localSheetId="6">'5 анализ экон эффект'!н</definedName>
    <definedName name="н">[5]!н</definedName>
    <definedName name="Н_2ЦЕХ_СКАЛ" localSheetId="6">#REF!</definedName>
    <definedName name="Н_2ЦЕХ_СКАЛ">#REF!</definedName>
    <definedName name="Н_АЛФ" localSheetId="6">#REF!</definedName>
    <definedName name="Н_АЛФ">#REF!</definedName>
    <definedName name="Н_АМ_МЛ" localSheetId="6">[36]Калькуляции!#REF!</definedName>
    <definedName name="Н_АМ_МЛ">[36]Калькуляции!#REF!</definedName>
    <definedName name="Н_АНБЛ" localSheetId="6">#REF!</definedName>
    <definedName name="Н_АНБЛ">#REF!</definedName>
    <definedName name="Н_АНБЛ_В" localSheetId="6">[36]Калькуляции!#REF!</definedName>
    <definedName name="Н_АНБЛ_В">[36]Калькуляции!#REF!</definedName>
    <definedName name="Н_АНБЛ_Т" localSheetId="6">[36]Калькуляции!#REF!</definedName>
    <definedName name="Н_АНБЛ_Т">[36]Калькуляции!#REF!</definedName>
    <definedName name="Н_АФ_МЛ" localSheetId="6">[36]Калькуляции!#REF!</definedName>
    <definedName name="Н_АФ_МЛ">[36]Калькуляции!#REF!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[36]Калькуляции!#REF!</definedName>
    <definedName name="Н_ГЛ_ДП">[36]Калькуляции!#REF!</definedName>
    <definedName name="Н_ГЛ_ИТ" localSheetId="6">[36]Калькуляции!#REF!</definedName>
    <definedName name="Н_ГЛ_ИТ">[36]Калькуляции!#REF!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[36]Калькуляции!#REF!</definedName>
    <definedName name="Н_К_СЫР_П">[36]Калькуляции!#REF!</definedName>
    <definedName name="Н_К_СЫР_Т" localSheetId="6">[36]Калькуляции!#REF!</definedName>
    <definedName name="Н_К_СЫР_Т">[36]Калькуляции!#REF!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[36]Калькуляции!#REF!</definedName>
    <definedName name="Н_КЛОК_КРСМ">[36]Калькуляции!#REF!</definedName>
    <definedName name="Н_КЛОК_СКАЛ" localSheetId="6">[36]Калькуляции!#REF!</definedName>
    <definedName name="Н_КЛОК_СКАЛ">[36]Калькуляции!#REF!</definedName>
    <definedName name="Н_КЛОК_ФТК" localSheetId="6">[36]Калькуляции!#REF!</definedName>
    <definedName name="Н_КЛОК_ФТК">[36]Калькуляции!#REF!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[36]Калькуляции!#REF!</definedName>
    <definedName name="Н_КР_АК5М2">[36]Калькуляции!#REF!</definedName>
    <definedName name="Н_КР_ПАР" localSheetId="6">[36]Калькуляции!#REF!</definedName>
    <definedName name="Н_КР_ПАР">[36]Калькуляции!#REF!</definedName>
    <definedName name="Н_КР19_СКАЛ" localSheetId="6">#REF!</definedName>
    <definedName name="Н_КР19_СКАЛ">#REF!</definedName>
    <definedName name="Н_КРАК12" localSheetId="6">[36]Калькуляции!#REF!</definedName>
    <definedName name="Н_КРАК12">[36]Калькуляции!#REF!</definedName>
    <definedName name="Н_КРАК9ПЧ" localSheetId="6">[36]Калькуляции!#REF!</definedName>
    <definedName name="Н_КРАК9ПЧ">[36]Калькуляции!#REF!</definedName>
    <definedName name="Н_КРЕМ_МЛ" localSheetId="6">[36]Калькуляции!#REF!</definedName>
    <definedName name="Н_КРЕМ_МЛ">[36]Калькуляции!#REF!</definedName>
    <definedName name="Н_КРЕМАК12" localSheetId="6">[36]Калькуляции!#REF!</definedName>
    <definedName name="Н_КРЕМАК12">[36]Калькуляции!#REF!</definedName>
    <definedName name="Н_КРЕМАК5М2" localSheetId="6">[36]Калькуляции!#REF!</definedName>
    <definedName name="Н_КРЕМАК5М2">[36]Калькуляции!#REF!</definedName>
    <definedName name="Н_КРЕМАК9ПЧ" localSheetId="6">[36]Калькуляции!#REF!</definedName>
    <definedName name="Н_КРЕМАК9ПЧ">[36]Калькуляции!#REF!</definedName>
    <definedName name="Н_КРИОЛ_МЛ" localSheetId="6">[36]Калькуляции!#REF!</definedName>
    <definedName name="Н_КРИОЛ_МЛ">[36]Калькуляции!#REF!</definedName>
    <definedName name="Н_КРКРУПН" localSheetId="6">[36]Калькуляции!#REF!</definedName>
    <definedName name="Н_КРКРУПН">[36]Калькуляции!#REF!</definedName>
    <definedName name="Н_КРМЕЛКИЕ" localSheetId="6">[36]Калькуляции!#REF!</definedName>
    <definedName name="Н_КРМЕЛКИЕ">[36]Калькуляции!#REF!</definedName>
    <definedName name="Н_КРРЕКВИЗИТЫ" localSheetId="6">[36]Калькуляции!#REF!</definedName>
    <definedName name="Н_КРРЕКВИЗИТЫ">[36]Калькуляции!#REF!</definedName>
    <definedName name="Н_КРСВ" localSheetId="6">#REF!</definedName>
    <definedName name="Н_КРСВ">#REF!</definedName>
    <definedName name="Н_КРСЛИТКИ" localSheetId="6">[36]Калькуляции!#REF!</definedName>
    <definedName name="Н_КРСЛИТКИ">[36]Калькуляции!#REF!</definedName>
    <definedName name="Н_КРСМ" localSheetId="6">#REF!</definedName>
    <definedName name="Н_КРСМ">#REF!</definedName>
    <definedName name="Н_КРФ" localSheetId="6">[36]Калькуляции!#REF!</definedName>
    <definedName name="Н_КРФ">[36]Калькуляции!#REF!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[36]Калькуляции!#REF!</definedName>
    <definedName name="Н_КСПЕНА_С">[36]Калькуляции!#REF!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[36]Калькуляции!#REF!</definedName>
    <definedName name="Н_ЛИГ_АЛ_М">[36]Калькуляции!#REF!</definedName>
    <definedName name="Н_ЛИГ_АЛ_МАК5М2" localSheetId="6">[36]Калькуляции!#REF!</definedName>
    <definedName name="Н_ЛИГ_АЛ_МАК5М2">[36]Калькуляции!#REF!</definedName>
    <definedName name="Н_ЛИГ_БР_ТИ" localSheetId="6">[36]Калькуляции!#REF!</definedName>
    <definedName name="Н_ЛИГ_БР_ТИ">[36]Калькуляции!#REF!</definedName>
    <definedName name="Н_МАГНАК5М2" localSheetId="6">[36]Калькуляции!#REF!</definedName>
    <definedName name="Н_МАГНАК5М2">[36]Калькуляции!#REF!</definedName>
    <definedName name="Н_МАГНАК9ПЧ" localSheetId="6">[36]Калькуляции!#REF!</definedName>
    <definedName name="Н_МАГНАК9ПЧ">[36]Калькуляции!#REF!</definedName>
    <definedName name="Н_МАЗ" localSheetId="6">[36]Калькуляции!#REF!</definedName>
    <definedName name="Н_МАЗ">[36]Калькуляции!#REF!</definedName>
    <definedName name="Н_МАРГ_МЛ" localSheetId="6">[36]Калькуляции!#REF!</definedName>
    <definedName name="Н_МАРГ_МЛ">[36]Калькуляции!#REF!</definedName>
    <definedName name="Н_МАССА" localSheetId="6">#REF!</definedName>
    <definedName name="Н_МАССА">#REF!</definedName>
    <definedName name="Н_МАССА_В" localSheetId="6">[36]Калькуляции!#REF!</definedName>
    <definedName name="Н_МАССА_В">[36]Калькуляции!#REF!</definedName>
    <definedName name="Н_МАССА_П" localSheetId="6">[36]Калькуляции!#REF!</definedName>
    <definedName name="Н_МАССА_П">[36]Калькуляции!#REF!</definedName>
    <definedName name="Н_МАССА_ПК" localSheetId="6">[36]Калькуляции!#REF!</definedName>
    <definedName name="Н_МАССА_ПК">[36]Калькуляции!#REF!</definedName>
    <definedName name="Н_МЕД_АК5М2" localSheetId="6">[36]Калькуляции!#REF!</definedName>
    <definedName name="Н_МЕД_АК5М2">[36]Калькуляции!#REF!</definedName>
    <definedName name="Н_МЛ_3003" localSheetId="6">[36]Калькуляции!#REF!</definedName>
    <definedName name="Н_МЛ_3003">[36]Калькуляции!#REF!</definedName>
    <definedName name="Н_ОЛЕ" localSheetId="6">#REF!</definedName>
    <definedName name="Н_ОЛЕ">#REF!</definedName>
    <definedName name="Н_ПЕК" localSheetId="6">#REF!</definedName>
    <definedName name="Н_ПЕК">#REF!</definedName>
    <definedName name="Н_ПЕК_П" localSheetId="6">[36]Калькуляции!#REF!</definedName>
    <definedName name="Н_ПЕК_П">[36]Калькуляции!#REF!</definedName>
    <definedName name="Н_ПЕК_Т" localSheetId="6">[36]Калькуляции!#REF!</definedName>
    <definedName name="Н_ПЕК_Т">[36]Калькуляции!#REF!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[36]Калькуляции!#REF!</definedName>
    <definedName name="Н_СОЛ_АК5М2">[36]Калькуляции!#REF!</definedName>
    <definedName name="Н_СОЛАК12" localSheetId="6">[36]Калькуляции!#REF!</definedName>
    <definedName name="Н_СОЛАК12">[36]Калькуляции!#REF!</definedName>
    <definedName name="Н_СОЛАК9ПЧ" localSheetId="6">[36]Калькуляции!#REF!</definedName>
    <definedName name="Н_СОЛАК9ПЧ">[36]Калькуляции!#REF!</definedName>
    <definedName name="Н_СОЛКРУПН" localSheetId="6">[36]Калькуляции!#REF!</definedName>
    <definedName name="Н_СОЛКРУПН">[36]Калькуляции!#REF!</definedName>
    <definedName name="Н_СОЛМЕЛКИЕ" localSheetId="6">[36]Калькуляции!#REF!</definedName>
    <definedName name="Н_СОЛМЕЛКИЕ">[36]Калькуляции!#REF!</definedName>
    <definedName name="Н_СОЛРЕКВИЗИТЫ" localSheetId="6">[36]Калькуляции!#REF!</definedName>
    <definedName name="Н_СОЛРЕКВИЗИТЫ">[36]Калькуляции!#REF!</definedName>
    <definedName name="Н_СОЛСЛ" localSheetId="6">[36]Калькуляции!#REF!</definedName>
    <definedName name="Н_СОЛСЛ">[36]Калькуляции!#REF!</definedName>
    <definedName name="Н_СОЛСЛИТКИ" localSheetId="6">[36]Калькуляции!#REF!</definedName>
    <definedName name="Н_СОЛСЛИТКИ">[36]Калькуляции!#REF!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[36]Калькуляции!#REF!</definedName>
    <definedName name="Н_ТИТ_АК5М2">[36]Калькуляции!#REF!</definedName>
    <definedName name="Н_ТИТ_АК9ПЧ" localSheetId="6">[36]Калькуляции!#REF!</definedName>
    <definedName name="Н_ТИТ_АК9ПЧ">[36]Калькуляции!#REF!</definedName>
    <definedName name="Н_ТИТАН" localSheetId="6">#REF!</definedName>
    <definedName name="Н_ТИТАН">#REF!</definedName>
    <definedName name="Н_ТОЛЬКОБЛОКИ" localSheetId="6">[36]Калькуляции!#REF!</definedName>
    <definedName name="Н_ТОЛЬКОБЛОКИ">[36]Калькуляции!#REF!</definedName>
    <definedName name="Н_ТОЛЬКОМАССА" localSheetId="6">[36]Калькуляции!#REF!</definedName>
    <definedName name="Н_ТОЛЬКОМАССА">[36]Калькуляции!#REF!</definedName>
    <definedName name="Н_ФК" localSheetId="6">#REF!</definedName>
    <definedName name="Н_ФК">#REF!</definedName>
    <definedName name="Н_ФТК" localSheetId="6">#REF!</definedName>
    <definedName name="Н_ФТК">#REF!</definedName>
    <definedName name="Н_Х_ДИЭТ" localSheetId="6">[36]Калькуляции!#REF!</definedName>
    <definedName name="Н_Х_ДИЭТ">[36]Калькуляции!#REF!</definedName>
    <definedName name="Н_Х_КБОР" localSheetId="6">[36]Калькуляции!#REF!</definedName>
    <definedName name="Н_Х_КБОР">[36]Калькуляции!#REF!</definedName>
    <definedName name="Н_Х_ПЕК" localSheetId="6">[36]Калькуляции!#REF!</definedName>
    <definedName name="Н_Х_ПЕК">[36]Калькуляции!#REF!</definedName>
    <definedName name="Н_Х_ПОГЛ" localSheetId="6">[36]Калькуляции!#REF!</definedName>
    <definedName name="Н_Х_ПОГЛ">[36]Калькуляции!#REF!</definedName>
    <definedName name="Н_Х_ТЕРМ" localSheetId="6">[36]Калькуляции!#REF!</definedName>
    <definedName name="Н_Х_ТЕРМ">[36]Калькуляции!#REF!</definedName>
    <definedName name="Н_Х_ТЕРМ_Д" localSheetId="6">[36]Калькуляции!#REF!</definedName>
    <definedName name="Н_Х_ТЕРМ_Д">[36]Калькуляции!#REF!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[36]Калькуляции!#REF!</definedName>
    <definedName name="Н_ЭНАК12">[36]Калькуляции!#REF!</definedName>
    <definedName name="Н_ЭНАК5М2" localSheetId="6">[36]Калькуляции!#REF!</definedName>
    <definedName name="Н_ЭНАК5М2">[36]Калькуляции!#REF!</definedName>
    <definedName name="Н_ЭНАК9ПЧ" localSheetId="6">[36]Калькуляции!#REF!</definedName>
    <definedName name="Н_ЭНАК9ПЧ">[36]Калькуляции!#REF!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[36]Калькуляции!#REF!</definedName>
    <definedName name="Н_ЭНРЕКВИЗИТЫ">[36]Калькуляции!#REF!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[36]Калькуляции!#REF!</definedName>
    <definedName name="НН_АВЧСЫР">[36]Калькуляции!#REF!</definedName>
    <definedName name="НН_АВЧТОВ" localSheetId="6">#REF!</definedName>
    <definedName name="НН_АВЧТОВ">#REF!</definedName>
    <definedName name="нов" localSheetId="6">'5 анализ экон эффект'!нов</definedName>
    <definedName name="нов">[5]!нов</definedName>
    <definedName name="норм_1" localSheetId="6">[64]Отопление!$D$14:$D$28</definedName>
    <definedName name="норм_1">[65]Отопление!$D$14:$D$28</definedName>
    <definedName name="норм_1_част" localSheetId="6">[64]Отопление!$I$14:$I$28</definedName>
    <definedName name="норм_1_част">[65]Отопление!$I$14:$I$28</definedName>
    <definedName name="норм_2" localSheetId="6">[64]Отопление!$E$14:$E$28</definedName>
    <definedName name="норм_2">[65]Отопление!$E$14:$E$28</definedName>
    <definedName name="норм_3" localSheetId="6">[64]Отопление!$F$14:$F$28</definedName>
    <definedName name="норм_3">[65]Отопление!$F$14:$F$28</definedName>
    <definedName name="норм_3_част" localSheetId="6">[64]Отопление!$J$14:$J$28</definedName>
    <definedName name="норм_3_част">[65]Отопление!$J$14:$J$28</definedName>
    <definedName name="норм_4" localSheetId="6">[64]Отопление!$G$14:$G$28</definedName>
    <definedName name="норм_4">[65]Отопление!$G$14:$G$28</definedName>
    <definedName name="НОЯ_РУБ" localSheetId="6">[36]Калькуляции!#REF!</definedName>
    <definedName name="НОЯ_РУБ">[36]Калькуляции!#REF!</definedName>
    <definedName name="НОЯ_ТОН" localSheetId="6">[36]Калькуляции!#REF!</definedName>
    <definedName name="НОЯ_ТОН">[36]Калькуляции!#REF!</definedName>
    <definedName name="ноябрь">#REF!</definedName>
    <definedName name="НС_МАРГЛИГ" localSheetId="6">[36]Калькуляции!#REF!</definedName>
    <definedName name="НС_МАРГЛИГ">[36]Калькуляции!#REF!</definedName>
    <definedName name="НСРФ">#REF!</definedName>
    <definedName name="НСРФ2">#REF!</definedName>
    <definedName name="НТ_АВЧСЫР" localSheetId="6">#REF!</definedName>
    <definedName name="НТ_АВЧСЫР">#REF!</definedName>
    <definedName name="НТ_АК12" localSheetId="6">[36]Калькуляции!#REF!</definedName>
    <definedName name="НТ_АК12">[36]Калькуляции!#REF!</definedName>
    <definedName name="НТ_АК5М2" localSheetId="6">[36]Калькуляции!#REF!</definedName>
    <definedName name="НТ_АК5М2">[36]Калькуляции!#REF!</definedName>
    <definedName name="НТ_АК9ПЧ" localSheetId="6">[36]Калькуляции!#REF!</definedName>
    <definedName name="НТ_АК9ПЧ">[36]Калькуляции!#REF!</definedName>
    <definedName name="НТ_АЛЖ" localSheetId="6">[36]Калькуляции!#REF!</definedName>
    <definedName name="НТ_АЛЖ">[36]Калькуляции!#REF!</definedName>
    <definedName name="НТ_ДАВАЛ" localSheetId="6">#REF!</definedName>
    <definedName name="НТ_ДАВАЛ">#REF!</definedName>
    <definedName name="НТ_КАТАНКА" localSheetId="6">[36]Калькуляции!#REF!</definedName>
    <definedName name="НТ_КАТАНКА">[36]Калькуляции!#REF!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[36]Калькуляции!#REF!</definedName>
    <definedName name="НТ_ЧМ">[36]Калькуляции!#REF!</definedName>
    <definedName name="НТ_ЧМЖ" localSheetId="6">#REF!</definedName>
    <definedName name="НТ_ЧМЖ">#REF!</definedName>
    <definedName name="о" localSheetId="6">'5 анализ экон эффект'!о</definedName>
    <definedName name="о">[5]!о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ТП-РП'!$A$2:$N$100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эффект'!$A$1:$U$69</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[36]Калькуляции!#REF!</definedName>
    <definedName name="ОБЩ_ВН">[36]Калькуляции!#REF!</definedName>
    <definedName name="ОБЩ_Т" localSheetId="6">#REF!</definedName>
    <definedName name="ОБЩ_Т">#REF!</definedName>
    <definedName name="ОБЩ_ТОЛ" localSheetId="6">[36]Калькуляции!#REF!</definedName>
    <definedName name="ОБЩ_ТОЛ">[36]Калькуляции!#REF!</definedName>
    <definedName name="ОБЩ_ЭКС" localSheetId="6">[36]Калькуляции!#REF!</definedName>
    <definedName name="ОБЩ_ЭКС">[36]Калькуляции!#REF!</definedName>
    <definedName name="ОБЩЕ_В" localSheetId="6">[36]Калькуляции!#REF!</definedName>
    <definedName name="ОБЩЕ_В">[36]Калькуляции!#REF!</definedName>
    <definedName name="ОБЩЕ_ДП" localSheetId="6">[36]Калькуляции!#REF!</definedName>
    <definedName name="ОБЩЕ_ДП">[36]Калькуляции!#REF!</definedName>
    <definedName name="ОБЩЕ_Т" localSheetId="6">[36]Калькуляции!#REF!</definedName>
    <definedName name="ОБЩЕ_Т">[36]Калькуляции!#REF!</definedName>
    <definedName name="ОБЩЕ_Т_А" localSheetId="6">[36]Калькуляции!#REF!</definedName>
    <definedName name="ОБЩЕ_Т_А">[36]Калькуляции!#REF!</definedName>
    <definedName name="ОБЩЕ_Т_П" localSheetId="6">[36]Калькуляции!#REF!</definedName>
    <definedName name="ОБЩЕ_Т_П">[36]Калькуляции!#REF!</definedName>
    <definedName name="ОБЩЕ_Т_ПК" localSheetId="6">[36]Калькуляции!#REF!</definedName>
    <definedName name="ОБЩЕ_Т_ПК">[36]Калькуляции!#REF!</definedName>
    <definedName name="ОБЩЕ_Э" localSheetId="6">[36]Калькуляции!#REF!</definedName>
    <definedName name="ОБЩЕ_Э">[36]Калькуляции!#REF!</definedName>
    <definedName name="ОБЩИТ" localSheetId="6">#REF!</definedName>
    <definedName name="ОБЩИТ">#REF!</definedName>
    <definedName name="объёмы" localSheetId="6">#REF!</definedName>
    <definedName name="объёмы">#REF!</definedName>
    <definedName name="ОКТ_РУБ" localSheetId="6">[36]Калькуляции!#REF!</definedName>
    <definedName name="ОКТ_РУБ">[36]Калькуляции!#REF!</definedName>
    <definedName name="ОКТ_ТОН" localSheetId="6">[36]Калькуляции!#REF!</definedName>
    <definedName name="ОКТ_ТОН">[36]Калькуляции!#REF!</definedName>
    <definedName name="ОКТ24" localSheetId="6">[66]График!#REF!</definedName>
    <definedName name="ОКТ25" localSheetId="6">[66]График!#REF!</definedName>
    <definedName name="октябрь">#REF!</definedName>
    <definedName name="ОЛЕ" localSheetId="6">#REF!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[36]Калькуляции!#REF!</definedName>
    <definedName name="ОС_АН_Б_ТОЛ">[36]Калькуляции!#REF!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[36]Калькуляции!#REF!</definedName>
    <definedName name="ОС_ГЛ_ДП">[36]Калькуляции!#REF!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[36]Калькуляции!#REF!</definedName>
    <definedName name="ОС_ДИЭТ">[36]Калькуляции!#REF!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[36]Калькуляции!#REF!</definedName>
    <definedName name="ОС_К_СЫР_ТОЛ">[36]Калькуляции!#REF!</definedName>
    <definedName name="ОС_КБОР" localSheetId="6">[36]Калькуляции!#REF!</definedName>
    <definedName name="ОС_КБОР">[36]Калькуляции!#REF!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[36]Калькуляции!#REF!</definedName>
    <definedName name="ОС_КРЕМНИЙ">[36]Калькуляции!#REF!</definedName>
    <definedName name="ОС_ЛИГ_АЛ_М" localSheetId="6">[36]Калькуляции!#REF!</definedName>
    <definedName name="ОС_ЛИГ_АЛ_М">[36]Калькуляции!#REF!</definedName>
    <definedName name="ОС_ЛИГ_БР_ТИ" localSheetId="6">[36]Калькуляции!#REF!</definedName>
    <definedName name="ОС_ЛИГ_БР_ТИ">[36]Калькуляции!#REF!</definedName>
    <definedName name="ОС_МАГНИЙ" localSheetId="6">[36]Калькуляции!#REF!</definedName>
    <definedName name="ОС_МАГНИЙ">[36]Калькуляции!#REF!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[36]Калькуляции!#REF!</definedName>
    <definedName name="ОС_П_УГ_С">[36]Калькуляции!#REF!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[36]Калькуляции!#REF!</definedName>
    <definedName name="ОС_ПЕК_ТОЛ">[36]Калькуляции!#REF!</definedName>
    <definedName name="ОС_ПОГЛ" localSheetId="6">[36]Калькуляции!#REF!</definedName>
    <definedName name="ОС_ПОГЛ">[36]Калькуляции!#REF!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[36]Калькуляции!#REF!</definedName>
    <definedName name="ОС_ТЕРМ">[36]Калькуляции!#REF!</definedName>
    <definedName name="ОС_ТЕРМ_ДАВ" localSheetId="6">[36]Калькуляции!#REF!</definedName>
    <definedName name="ОС_ТЕРМ_ДАВ">[36]Калькуляции!#REF!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6">'5 анализ экон эффект'!п</definedName>
    <definedName name="п">[5]!п</definedName>
    <definedName name="П_КГ_С" localSheetId="6">[36]Калькуляции!#REF!</definedName>
    <definedName name="П_КГ_С">[36]Калькуляции!#REF!</definedName>
    <definedName name="П_УГ" localSheetId="6">#REF!</definedName>
    <definedName name="П_УГ">#REF!</definedName>
    <definedName name="П_УГ_С" localSheetId="6">[36]Калькуляции!#REF!</definedName>
    <definedName name="П_УГ_С">[36]Калькуляции!#REF!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'[38]цены цехов'!$D$9</definedName>
    <definedName name="ПГ1_РУБ" localSheetId="6">[36]Калькуляции!#REF!</definedName>
    <definedName name="ПГ1_РУБ">[36]Калькуляции!#REF!</definedName>
    <definedName name="ПГ1_ТОН" localSheetId="6">[36]Калькуляции!#REF!</definedName>
    <definedName name="ПГ1_ТОН">[36]Калькуляции!#REF!</definedName>
    <definedName name="ПГ2_РУБ" localSheetId="6">[36]Калькуляции!#REF!</definedName>
    <definedName name="ПГ2_РУБ">[36]Калькуляции!#REF!</definedName>
    <definedName name="ПГ2_ТОН" localSheetId="6">[36]Калькуляции!#REF!</definedName>
    <definedName name="ПГ2_ТОН">[36]Калькуляции!#REF!</definedName>
    <definedName name="ПЕК" localSheetId="6">#REF!</definedName>
    <definedName name="ПЕК">#REF!</definedName>
    <definedName name="ПЕК_ТОЛ" localSheetId="6">[36]Калькуляции!#REF!</definedName>
    <definedName name="ПЕК_ТОЛ">[36]Калькуляции!#REF!</definedName>
    <definedName name="Пепси2">[37]Дебиторка!$J$33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'[21]18.2'!#REF!</definedName>
    <definedName name="Периоды_18_2">'[21]18.2'!#REF!</definedName>
    <definedName name="Пивовар2">[37]Дебиторка!$J$46</definedName>
    <definedName name="пл_1" localSheetId="6">[64]Отопление!$D$2</definedName>
    <definedName name="пл_1">[65]Отопление!$D$2</definedName>
    <definedName name="пл_1_част" localSheetId="6">[64]Отопление!$D$8</definedName>
    <definedName name="пл_1_част">[65]Отопление!$D$8</definedName>
    <definedName name="пл_2" localSheetId="6">[64]Отопление!$D$3</definedName>
    <definedName name="пл_2">[65]Отопление!$D$3</definedName>
    <definedName name="пл_3" localSheetId="6">[64]Отопление!$D$4</definedName>
    <definedName name="пл_3">[65]Отопление!$D$4</definedName>
    <definedName name="пл_3_част" localSheetId="6">[64]Отопление!$D$9</definedName>
    <definedName name="пл_3_част">[65]Отопление!$D$9</definedName>
    <definedName name="пл_4" localSheetId="6">[64]Отопление!$D$5</definedName>
    <definedName name="пл_4">[65]Отопление!$D$5</definedName>
    <definedName name="ПЛ1_РУБ" localSheetId="6">[36]Калькуляции!#REF!</definedName>
    <definedName name="ПЛ1_РУБ">[36]Калькуляции!#REF!</definedName>
    <definedName name="ПЛ1_ТОН" localSheetId="6">[36]Калькуляции!#REF!</definedName>
    <definedName name="ПЛ1_ТОН">[36]Калькуляции!#REF!</definedName>
    <definedName name="план" localSheetId="6">#REF!</definedName>
    <definedName name="план">#REF!</definedName>
    <definedName name="план1" localSheetId="6">#REF!</definedName>
    <definedName name="план1">#REF!</definedName>
    <definedName name="ПЛМ2">[37]Дебиторка!$J$35</definedName>
    <definedName name="Повреждения">'[47]ПФВ-0.5'!$AH$5:$AH$23</definedName>
    <definedName name="ПОГЛ" localSheetId="6">[36]Калькуляции!#REF!</definedName>
    <definedName name="ПОГЛ">[36]Калькуляции!#REF!</definedName>
    <definedName name="погр_РОР">'[38]цены цехов'!$D$50</definedName>
    <definedName name="ПОД_К" localSheetId="6">#REF!</definedName>
    <definedName name="ПОД_К">#REF!</definedName>
    <definedName name="ПОД_КО" localSheetId="6">#REF!</definedName>
    <definedName name="ПОД_КО">#REF!</definedName>
    <definedName name="ПОДОВАЯ" localSheetId="6">[36]Калькуляции!#REF!</definedName>
    <definedName name="ПОДОВАЯ">[36]Калькуляции!#REF!</definedName>
    <definedName name="ПОДОВАЯ_Г" localSheetId="6">[36]Калькуляции!#REF!</definedName>
    <definedName name="ПОДОВАЯ_Г">[36]Калькуляции!#REF!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#REF!</definedName>
    <definedName name="пр1">#REF!</definedName>
    <definedName name="пр2">#REF!</definedName>
    <definedName name="пр3">#REF!</definedName>
    <definedName name="Превышение" localSheetId="6">[62]Январь!$G$121:$I$121</definedName>
    <definedName name="Превышение">[63]Январь!$G$121:$I$121</definedName>
    <definedName name="привет" localSheetId="6">'5 анализ экон эффект'!привет</definedName>
    <definedName name="привет">[5]!привет</definedName>
    <definedName name="ПРИЗНАКИ_Суммирования" localSheetId="6">[62]Январь!$B$11:$B$264</definedName>
    <definedName name="ПРИЗНАКИ_Суммирования">[63]Январь!$B$11:$B$264</definedName>
    <definedName name="Принадлежность">'[47]ПФВ-0.5'!$AK$42:$AK$45</definedName>
    <definedName name="Проверка" localSheetId="6">[62]Январь!#REF!</definedName>
    <definedName name="Проверка">[63]Январь!#REF!</definedName>
    <definedName name="Продэкспо2">[37]Дебиторка!$J$34</definedName>
    <definedName name="пром.вент">'[38]цены цехов'!$D$22</definedName>
    <definedName name="Процент" localSheetId="6">[56]Макро!$B$2</definedName>
    <definedName name="Процент">[57]Макро!$B$2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'[71]1.2.1'!#REF!</definedName>
    <definedName name="процент1">'[72]1.2.1'!#REF!</definedName>
    <definedName name="процент2" localSheetId="6">'[71]1.2.1'!#REF!</definedName>
    <definedName name="процент2">'[72]1.2.1'!#REF!</definedName>
    <definedName name="процент3" localSheetId="6">'[71]1.2.1'!#REF!</definedName>
    <definedName name="процент3">'[72]1.2.1'!#REF!</definedName>
    <definedName name="процент4" localSheetId="6">'[71]1.2.1'!#REF!</definedName>
    <definedName name="процент4">'[72]1.2.1'!#REF!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'[47]ПФВ-0.5'!$AG$36:$AG$46</definedName>
    <definedName name="ПУСК_АВЧ" localSheetId="6">#REF!</definedName>
    <definedName name="ПУСК_АВЧ">#REF!</definedName>
    <definedName name="ПУСК_АВЧ_ЛОК" localSheetId="6">[36]Калькуляции!#REF!</definedName>
    <definedName name="ПУСК_АВЧ_ЛОК">[36]Калькуляции!#REF!</definedName>
    <definedName name="ПУСК_ЛОК" localSheetId="6">[36]Калькуляции!#REF!</definedName>
    <definedName name="ПУСК_ЛОК">[36]Калькуляции!#REF!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[55]Справочники!$A$10:$A$12</definedName>
    <definedName name="р" localSheetId="6">'5 анализ экон эффект'!р</definedName>
    <definedName name="р">[5]!р</definedName>
    <definedName name="работа">[73]Лист1!$Q$4:$Q$323</definedName>
    <definedName name="работы" localSheetId="6">#REF!</definedName>
    <definedName name="работы">#REF!</definedName>
    <definedName name="Радуга2">[37]Дебиторка!$J$36</definedName>
    <definedName name="расшифровка">#REF!</definedName>
    <definedName name="РГК">[55]Справочники!$A$4:$A$4</definedName>
    <definedName name="Ремаркет2">[37]Дебиторка!$J$37</definedName>
    <definedName name="ремонты2" localSheetId="6">'5 анализ экон эффект'!ремонты2</definedName>
    <definedName name="ремонты2">[5]!ремонты2</definedName>
    <definedName name="рис1" localSheetId="6" hidden="1">{#N/A,#N/A,TRUE,"Лист1";#N/A,#N/A,TRUE,"Лист2";#N/A,#N/A,TRUE,"Лист3"}</definedName>
    <definedName name="рис1" hidden="1">{#N/A,#N/A,TRUE,"Лист1";#N/A,#N/A,TRUE,"Лист2";#N/A,#N/A,TRUE,"Лист3"}</definedName>
    <definedName name="Рустехн2">[37]Дебиторка!$J$39</definedName>
    <definedName name="с" localSheetId="6">'5 анализ экон эффект'!с</definedName>
    <definedName name="с">[5]!с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[36]Калькуляции!#REF!</definedName>
    <definedName name="С3103">[36]Калькуляции!#REF!</definedName>
    <definedName name="сброс_в_канал.">'[38]цены цехов'!$D$6</definedName>
    <definedName name="Сейл2">[37]Дебиторка!$J$41</definedName>
    <definedName name="СЕН_РУБ" localSheetId="6">[36]Калькуляции!#REF!</definedName>
    <definedName name="СЕН_РУБ">[36]Калькуляции!#REF!</definedName>
    <definedName name="СЕН_ТОН" localSheetId="6">[36]Калькуляции!#REF!</definedName>
    <definedName name="СЕН_ТОН">[36]Калькуляции!#REF!</definedName>
    <definedName name="сентябрь">#REF!</definedName>
    <definedName name="СЕР_К" localSheetId="6">#REF!</definedName>
    <definedName name="СЕР_К">#REF!</definedName>
    <definedName name="Сж.воздух_Экспл.">'[38]цены цехов'!$D$41</definedName>
    <definedName name="сжат.возд_Магн">'[38]цены цехов'!$D$34</definedName>
    <definedName name="СК_АН" localSheetId="6">#REF!</definedName>
    <definedName name="СК_АН">#REF!</definedName>
    <definedName name="СОЦСТРАХ" localSheetId="6">#REF!</definedName>
    <definedName name="СОЦСТРАХ">#REF!</definedName>
    <definedName name="Список" localSheetId="6">[45]Лист1!$B$38:$B$42</definedName>
    <definedName name="Список">[46]Лист1!$B$38:$B$42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'[47]ПФВ-0.5'!$AM$37:$AM$38</definedName>
    <definedName name="сс" localSheetId="6">'5 анализ экон эффект'!сс</definedName>
    <definedName name="сс">[5]!сс</definedName>
    <definedName name="СС_АВЧ" localSheetId="6">#REF!</definedName>
    <definedName name="СС_АВЧ">#REF!</definedName>
    <definedName name="СС_АВЧВН" localSheetId="6">#REF!</definedName>
    <definedName name="СС_АВЧВН">#REF!</definedName>
    <definedName name="СС_АВЧДП">[36]Калькуляции!$401:$401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[36]Калькуляции!#REF!</definedName>
    <definedName name="СС_МАРГ_ЛИГ">[36]Калькуляции!#REF!</definedName>
    <definedName name="СС_МАРГ_ЛИГ_ДП" localSheetId="6">#REF!</definedName>
    <definedName name="СС_МАРГ_ЛИГ_ДП">#REF!</definedName>
    <definedName name="СС_МАС" localSheetId="6">[36]Калькуляции!#REF!</definedName>
    <definedName name="СС_МАС">[36]Калькуляции!#REF!</definedName>
    <definedName name="СС_МАССА" localSheetId="6">#REF!</definedName>
    <definedName name="СС_МАССА">#REF!</definedName>
    <definedName name="СС_МАССА_П">[36]Калькуляции!$177:$177</definedName>
    <definedName name="СС_МАССА_ПК">[36]Калькуляции!$178:$178</definedName>
    <definedName name="СС_МАССАСРЕД" localSheetId="6">[36]Калькуляции!#REF!</definedName>
    <definedName name="СС_МАССАСРЕД">[36]Калькуляции!#REF!</definedName>
    <definedName name="СС_МАССАСРЕДН" localSheetId="6">[36]Калькуляции!#REF!</definedName>
    <definedName name="СС_МАССАСРЕДН">[36]Калькуляции!#REF!</definedName>
    <definedName name="СС_СЫР" localSheetId="6">#REF!</definedName>
    <definedName name="СС_СЫР">#REF!</definedName>
    <definedName name="СС_СЫРВН" localSheetId="6">#REF!</definedName>
    <definedName name="СС_СЫРВН">#REF!</definedName>
    <definedName name="СС_СЫРДП">[36]Калькуляции!$67:$67</definedName>
    <definedName name="СС_СЫРТОЛ" localSheetId="6">#REF!</definedName>
    <definedName name="СС_СЫРТОЛ">#REF!</definedName>
    <definedName name="СС_СЫРТОЛ_А">[36]Калькуляции!$65:$65</definedName>
    <definedName name="СС_СЫРТОЛ_П">[36]Калькуляции!$63:$63</definedName>
    <definedName name="СС_СЫРТОЛ_ПК">[36]Калькуляции!$64:$64</definedName>
    <definedName name="сссс" localSheetId="6">'5 анализ экон эффект'!сссс</definedName>
    <definedName name="сссс">[5]!сссс</definedName>
    <definedName name="ссы" localSheetId="6">'5 анализ экон эффект'!ссы</definedName>
    <definedName name="ссы">[5]!ссы</definedName>
    <definedName name="ссы2" localSheetId="6">'5 анализ экон эффект'!ссы2</definedName>
    <definedName name="ссы2">[5]!ссы2</definedName>
    <definedName name="Старкон2">[37]Дебиторка!$J$45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[62]Январь!$C$8:$C$264</definedName>
    <definedName name="СтрокаЗаголовок">[63]Январь!$C$8:$C$264</definedName>
    <definedName name="СтрокаИмя" localSheetId="6">[62]Январь!$D$8:$D$264</definedName>
    <definedName name="СтрокаИмя">[63]Январь!$D$8:$D$264</definedName>
    <definedName name="СтрокаКод" localSheetId="6">[62]Январь!$E$8:$E$264</definedName>
    <definedName name="СтрокаКод">[63]Январь!$E$8:$E$264</definedName>
    <definedName name="СтрокаСумма" localSheetId="6">[62]Январь!$B$8:$B$264</definedName>
    <definedName name="СтрокаСумма">[63]Январь!$B$8:$B$264</definedName>
    <definedName name="сумм" localSheetId="6">#REF!</definedName>
    <definedName name="сумм">#REF!</definedName>
    <definedName name="сумма">[73]Лист1!$I$4:$I$323</definedName>
    <definedName name="СЫР" localSheetId="6">#REF!</definedName>
    <definedName name="СЫР">#REF!</definedName>
    <definedName name="СЫР_ВН" localSheetId="6">#REF!</definedName>
    <definedName name="СЫР_ВН">#REF!</definedName>
    <definedName name="СЫР_ДП" localSheetId="6">[36]Калькуляции!#REF!</definedName>
    <definedName name="СЫР_ДП">[36]Калькуляции!#REF!</definedName>
    <definedName name="СЫР_ТОЛ" localSheetId="6">#REF!</definedName>
    <definedName name="СЫР_ТОЛ">#REF!</definedName>
    <definedName name="СЫР_ТОЛ_А" localSheetId="6">[36]Калькуляции!#REF!</definedName>
    <definedName name="СЫР_ТОЛ_А">[36]Калькуляции!#REF!</definedName>
    <definedName name="СЫР_ТОЛ_К" localSheetId="6">[36]Калькуляции!#REF!</definedName>
    <definedName name="СЫР_ТОЛ_К">[36]Калькуляции!#REF!</definedName>
    <definedName name="СЫР_ТОЛ_П" localSheetId="6">[36]Калькуляции!#REF!</definedName>
    <definedName name="СЫР_ТОЛ_П">[36]Калькуляции!#REF!</definedName>
    <definedName name="СЫР_ТОЛ_ПК" localSheetId="6">[36]Калькуляции!#REF!</definedName>
    <definedName name="СЫР_ТОЛ_ПК">[36]Калькуляции!#REF!</definedName>
    <definedName name="СЫР_ТОЛ_СУМ" localSheetId="6">[36]Калькуляции!#REF!</definedName>
    <definedName name="СЫР_ТОЛ_СУМ">[36]Калькуляции!#REF!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 эффект'!т</definedName>
    <definedName name="т">[5]!т</definedName>
    <definedName name="т1" localSheetId="6">'[71]2.2.4'!$F$36</definedName>
    <definedName name="т1">'[72]2.2.4'!$F$36</definedName>
    <definedName name="т2" localSheetId="6">'[71]2.2.4'!$F$37</definedName>
    <definedName name="т2">'[72]2.2.4'!$F$37</definedName>
    <definedName name="Таранов2">[37]Дебиторка!$J$32</definedName>
    <definedName name="ТВ_ЭЛЦ3" localSheetId="6">#REF!</definedName>
    <definedName name="ТВ_ЭЛЦ3">#REF!</definedName>
    <definedName name="ТВЁРДЫЙ" localSheetId="6">#REF!</definedName>
    <definedName name="ТВЁРДЫЙ">#REF!</definedName>
    <definedName name="тепло_проц_ф">#REF!</definedName>
    <definedName name="тепло_процент">#REF!</definedName>
    <definedName name="ТЕРМ" localSheetId="6">[36]Калькуляции!#REF!</definedName>
    <definedName name="ТЕРМ">[36]Калькуляции!#REF!</definedName>
    <definedName name="ТЕРМ_ДАВ" localSheetId="6">[36]Калькуляции!#REF!</definedName>
    <definedName name="ТЕРМ_ДАВ">[36]Калькуляции!#REF!</definedName>
    <definedName name="ТЗР" localSheetId="6">#REF!</definedName>
    <definedName name="ТЗР">#REF!</definedName>
    <definedName name="ТИ" localSheetId="6">#REF!</definedName>
    <definedName name="ТИ">#REF!</definedName>
    <definedName name="Товарная_продукция_2" localSheetId="6">[67]июнь9!#REF!</definedName>
    <definedName name="Товарная_продукция_2">[68]июнь9!#REF!</definedName>
    <definedName name="ТОВАРНЫЙ" localSheetId="6">#REF!</definedName>
    <definedName name="ТОВАРНЫЙ">#REF!</definedName>
    <definedName name="ТОЛ" localSheetId="6">#REF!</definedName>
    <definedName name="ТОЛ">#REF!</definedName>
    <definedName name="ТОЛК_МЕЛ" localSheetId="6">[36]Калькуляции!#REF!</definedName>
    <definedName name="ТОЛК_МЕЛ">[36]Калькуляции!#REF!</definedName>
    <definedName name="ТОЛК_СЛТ" localSheetId="6">[36]Калькуляции!#REF!</definedName>
    <definedName name="ТОЛК_СЛТ">[36]Калькуляции!#REF!</definedName>
    <definedName name="ТОЛК_СУМ" localSheetId="6">[36]Калькуляции!#REF!</definedName>
    <definedName name="ТОЛК_СУМ">[36]Калькуляции!#REF!</definedName>
    <definedName name="ТОЛК_ТОБ" localSheetId="6">[36]Калькуляции!#REF!</definedName>
    <definedName name="ТОЛК_ТОБ">[36]Калькуляции!#REF!</definedName>
    <definedName name="ТОЛЛИНГ_МАССА" localSheetId="6">[36]Калькуляции!#REF!</definedName>
    <definedName name="ТОЛЛИНГ_МАССА">[36]Калькуляции!#REF!</definedName>
    <definedName name="ТОЛЛИНГ_СЫРЕЦ" localSheetId="6">#REF!</definedName>
    <definedName name="ТОЛЛИНГ_СЫРЕЦ">#REF!</definedName>
    <definedName name="ТОЛЛИНГ_СЫРЬЁ" localSheetId="6">[36]Калькуляции!#REF!</definedName>
    <definedName name="ТОЛЛИНГ_СЫРЬЁ">[36]Калькуляции!#REF!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#REF!</definedName>
    <definedName name="тэ">#REF!</definedName>
    <definedName name="у" localSheetId="6">'5 анализ экон эффект'!у</definedName>
    <definedName name="у">[5]!у</definedName>
    <definedName name="УГОЛЬ">[55]Справочники!$A$19:$A$21</definedName>
    <definedName name="ук" localSheetId="6">'5 анализ экон эффект'!ук</definedName>
    <definedName name="ук">[5]!ук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[5]!УП</definedName>
    <definedName name="УСЛУГИ_6063" localSheetId="6">[36]Калькуляции!#REF!</definedName>
    <definedName name="УСЛУГИ_6063">[36]Калькуляции!#REF!</definedName>
    <definedName name="уфе" localSheetId="6">'5 анализ экон эффект'!уфе</definedName>
    <definedName name="уфе">[5]!уфе</definedName>
    <definedName name="уфэ" localSheetId="6">'5 анализ экон эффект'!уфэ</definedName>
    <definedName name="уфэ">[5]!уфэ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[74]коэфф!$B$2</definedName>
    <definedName name="ФЛ_К" localSheetId="6">#REF!</definedName>
    <definedName name="ФЛ_К">#REF!</definedName>
    <definedName name="ФЛОТ_ОКСА" localSheetId="6">[36]Калькуляции!#REF!</definedName>
    <definedName name="ФЛОТ_ОКСА">[36]Калькуляции!#REF!</definedName>
    <definedName name="форм" localSheetId="6">#REF!</definedName>
    <definedName name="форм">#REF!</definedName>
    <definedName name="Формат_ширина" localSheetId="6">'5 анализ экон эффект'!Формат_ширина</definedName>
    <definedName name="Формат_ширина">[5]!Формат_ширина</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 эффект'!фыв</definedName>
    <definedName name="фыв">[5]!фыв</definedName>
    <definedName name="х" localSheetId="6">'5 анализ экон эффект'!х</definedName>
    <definedName name="х">[5]!х</definedName>
    <definedName name="ХЛ_Н" localSheetId="6">#REF!</definedName>
    <definedName name="ХЛ_Н">#REF!</definedName>
    <definedName name="хоз.работы">'[38]цены цехов'!$D$31</definedName>
    <definedName name="ц" localSheetId="6">'5 анализ экон эффект'!ц</definedName>
    <definedName name="ц">[5]!ц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[36]Калькуляции!#REF!</definedName>
    <definedName name="ЦЕХ_К">[36]Калькуляции!#REF!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[36]Калькуляции!$1400:$1400</definedName>
    <definedName name="ЦЛК">'[38]цены цехов'!$D$56</definedName>
    <definedName name="ЦРО">'[38]цены цехов'!$D$25</definedName>
    <definedName name="ЦС_В" localSheetId="6">[36]Калькуляции!#REF!</definedName>
    <definedName name="ЦС_В">[36]Калькуляции!#REF!</definedName>
    <definedName name="ЦС_ДП" localSheetId="6">[36]Калькуляции!#REF!</definedName>
    <definedName name="ЦС_ДП">[36]Калькуляции!#REF!</definedName>
    <definedName name="ЦС_Т" localSheetId="6">[36]Калькуляции!#REF!</definedName>
    <definedName name="ЦС_Т">[36]Калькуляции!#REF!</definedName>
    <definedName name="ЦС_Т_А" localSheetId="6">[36]Калькуляции!#REF!</definedName>
    <definedName name="ЦС_Т_А">[36]Калькуляции!#REF!</definedName>
    <definedName name="ЦС_Т_П" localSheetId="6">[36]Калькуляции!#REF!</definedName>
    <definedName name="ЦС_Т_П">[36]Калькуляции!#REF!</definedName>
    <definedName name="ЦС_Т_ПК" localSheetId="6">[36]Калькуляции!#REF!</definedName>
    <definedName name="ЦС_Т_ПК">[36]Калькуляции!#REF!</definedName>
    <definedName name="ЦС_Э" localSheetId="6">[36]Калькуляции!#REF!</definedName>
    <definedName name="ЦС_Э">[36]Калькуляции!#REF!</definedName>
    <definedName name="цу" localSheetId="6">'5 анализ экон эффект'!цу</definedName>
    <definedName name="цу">[5]!цу</definedName>
    <definedName name="ч" localSheetId="6">'5 анализ экон эффект'!ч</definedName>
    <definedName name="ч">[5]!ч</definedName>
    <definedName name="четвертый" localSheetId="6">#REF!</definedName>
    <definedName name="четвертый">#REF!</definedName>
    <definedName name="ш" localSheetId="6">'5 анализ экон эффект'!ш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6">#REF!</definedName>
    <definedName name="ШТАНГИ">#REF!</definedName>
    <definedName name="щ" localSheetId="6">'5 анализ экон эффект'!щ</definedName>
    <definedName name="щ">[5]!щ</definedName>
    <definedName name="ъ" localSheetId="6">#REF!</definedName>
    <definedName name="ъ">#REF!</definedName>
    <definedName name="ы" localSheetId="6">'5 анализ экон эффект'!ы</definedName>
    <definedName name="ы">[5]!ы</definedName>
    <definedName name="ыв" localSheetId="6">'5 анализ экон эффект'!ыв</definedName>
    <definedName name="ыв">[5]!ыв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[5]!ыыыы</definedName>
    <definedName name="ыыыыы" localSheetId="6">'5 анализ экон эффект'!ыыыыы</definedName>
    <definedName name="ыыыыы">[5]!ыыыыы</definedName>
    <definedName name="ыыыыыы" localSheetId="6">'5 анализ экон эффект'!ыыыыыы</definedName>
    <definedName name="ыыыыыы">[5]!ыыыыыы</definedName>
    <definedName name="ыыыыыыыыыыыыыыы" localSheetId="6">'5 анализ экон эффект'!ыыыыыыыыыыыыыыы</definedName>
    <definedName name="ыыыыыыыыыыыыыыы">[5]!ыыыыыыыыыыыыыыы</definedName>
    <definedName name="ь" localSheetId="6">'5 анализ экон эффект'!ь</definedName>
    <definedName name="ь">[5]!ь</definedName>
    <definedName name="ьь">#REF!</definedName>
    <definedName name="ььььь" localSheetId="6">'5 анализ экон эффект'!ььььь</definedName>
    <definedName name="ььььь">[5]!ььььь</definedName>
    <definedName name="э" localSheetId="6">'5 анализ экон эффект'!э</definedName>
    <definedName name="э">[5]!э</definedName>
    <definedName name="эл.энергия">'[38]цены цехов'!$D$13</definedName>
    <definedName name="электро_проц_ф">#REF!</definedName>
    <definedName name="электро_процент">#REF!</definedName>
    <definedName name="ЭН" localSheetId="6">#REF!</definedName>
    <definedName name="ЭН">#REF!</definedName>
    <definedName name="ЭРЦ">'[38]цены цехов'!$D$15</definedName>
    <definedName name="Эталон2">[37]Дебиторка!$J$48</definedName>
    <definedName name="ЭЭ" localSheetId="6">#REF!</definedName>
    <definedName name="ЭЭ">#REF!</definedName>
    <definedName name="ЭЭ_" localSheetId="6">#REF!</definedName>
    <definedName name="ЭЭ_">#REF!</definedName>
    <definedName name="ЭЭ_ДП" localSheetId="6">[36]Калькуляции!#REF!</definedName>
    <definedName name="ЭЭ_ДП">[36]Калькуляции!#REF!</definedName>
    <definedName name="ЭЭ_ЗФА" localSheetId="6">#REF!</definedName>
    <definedName name="ЭЭ_ЗФА">#REF!</definedName>
    <definedName name="ЭЭ_Т" localSheetId="6">#REF!</definedName>
    <definedName name="ЭЭ_Т">#REF!</definedName>
    <definedName name="ЭЭ_ТОЛ" localSheetId="6">[36]Калькуляции!#REF!</definedName>
    <definedName name="ЭЭ_ТОЛ">[36]Калькуляции!#REF!</definedName>
    <definedName name="эээээээээээээээээээээ" localSheetId="6">'5 анализ экон эффект'!эээээээээээээээээээээ</definedName>
    <definedName name="эээээээээээээээээээээ">[5]!эээээээээээээээээээээ</definedName>
    <definedName name="ю" localSheetId="6">'5 анализ экон эффект'!ю</definedName>
    <definedName name="ю">[5]!ю</definedName>
    <definedName name="юр_тариф" localSheetId="6">#REF!</definedName>
    <definedName name="юр_тариф">#REF!</definedName>
    <definedName name="я" localSheetId="6">'5 анализ экон эффект'!я</definedName>
    <definedName name="я">[5]!я</definedName>
    <definedName name="ЯНВ_РУБ" localSheetId="6">#REF!</definedName>
    <definedName name="ЯНВ_РУБ">#REF!</definedName>
    <definedName name="ЯНВ_ТОН" localSheetId="6">#REF!</definedName>
    <definedName name="ЯНВ_ТОН">#REF!</definedName>
    <definedName name="Ярпиво2">[37]Дебиторка!$J$49</definedName>
    <definedName name="яячячыя" localSheetId="6">'5 анализ экон эффект'!яячячыя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15" l="1"/>
  <c r="F22" i="15"/>
  <c r="F21" i="15"/>
  <c r="D25" i="15"/>
  <c r="D22" i="15"/>
  <c r="D21" i="15"/>
  <c r="A4" i="25" l="1"/>
  <c r="A6" i="25"/>
  <c r="U60" i="25"/>
  <c r="T60" i="25"/>
  <c r="S60" i="25"/>
  <c r="R60" i="25"/>
  <c r="Q60" i="25"/>
  <c r="P60" i="25"/>
  <c r="O60" i="25"/>
  <c r="N60" i="25"/>
  <c r="M60" i="25"/>
  <c r="L60" i="25"/>
  <c r="K60" i="25"/>
  <c r="J60" i="25"/>
  <c r="I60" i="25"/>
  <c r="H60" i="25"/>
  <c r="G60" i="25"/>
  <c r="F60" i="25"/>
  <c r="E60" i="25"/>
  <c r="D60" i="25"/>
  <c r="C60" i="25"/>
  <c r="D58" i="25"/>
  <c r="E58" i="25" s="1"/>
  <c r="F58" i="25" s="1"/>
  <c r="G58" i="25" s="1"/>
  <c r="H58" i="25" s="1"/>
  <c r="I58" i="25" s="1"/>
  <c r="J58" i="25" s="1"/>
  <c r="K58" i="25" s="1"/>
  <c r="L58" i="25" s="1"/>
  <c r="M58" i="25" s="1"/>
  <c r="N58" i="25" s="1"/>
  <c r="O58" i="25" s="1"/>
  <c r="P58" i="25" s="1"/>
  <c r="Q58" i="25" s="1"/>
  <c r="R58" i="25" s="1"/>
  <c r="S58" i="25" s="1"/>
  <c r="T58" i="25" s="1"/>
  <c r="U58" i="25" s="1"/>
  <c r="B53" i="25"/>
  <c r="B49" i="25"/>
  <c r="B48" i="25"/>
  <c r="B47" i="25"/>
  <c r="A47" i="25"/>
  <c r="B46" i="25"/>
  <c r="A46" i="25"/>
  <c r="B45" i="25"/>
  <c r="A45" i="25"/>
  <c r="B44" i="25"/>
  <c r="C43" i="25"/>
  <c r="D42" i="25"/>
  <c r="C42" i="25"/>
  <c r="C40" i="25"/>
  <c r="A39" i="25"/>
  <c r="A38" i="25"/>
  <c r="B37" i="25"/>
  <c r="A37" i="25"/>
  <c r="B30" i="25"/>
  <c r="B27" i="25"/>
  <c r="B10" i="25"/>
  <c r="A5" i="25"/>
  <c r="C49" i="25" l="1"/>
  <c r="C67" i="25" s="1"/>
  <c r="C46" i="25"/>
  <c r="C62" i="25" s="1"/>
  <c r="C48" i="25"/>
  <c r="C66" i="25" s="1"/>
  <c r="D51" i="25"/>
  <c r="D52" i="25"/>
  <c r="C56" i="25"/>
  <c r="C55" i="25"/>
  <c r="C45" i="25"/>
  <c r="C50" i="25"/>
  <c r="C68" i="25" s="1"/>
  <c r="D50" i="25"/>
  <c r="D68" i="25" s="1"/>
  <c r="D40" i="25"/>
  <c r="C52" i="25"/>
  <c r="C51" i="25"/>
  <c r="E42" i="25"/>
  <c r="D43" i="25"/>
  <c r="C47" i="25"/>
  <c r="C63" i="25" s="1"/>
  <c r="A12" i="24"/>
  <c r="A9" i="24"/>
  <c r="E52" i="25" l="1"/>
  <c r="E51" i="25"/>
  <c r="F42" i="25"/>
  <c r="E50" i="25"/>
  <c r="E68" i="25" s="1"/>
  <c r="C53" i="25"/>
  <c r="C59" i="25"/>
  <c r="D55" i="25"/>
  <c r="D56" i="25"/>
  <c r="E43" i="25"/>
  <c r="D49" i="25"/>
  <c r="D67" i="25" s="1"/>
  <c r="D48" i="25"/>
  <c r="D66" i="25" s="1"/>
  <c r="D47" i="25"/>
  <c r="D63" i="25" s="1"/>
  <c r="D45" i="25"/>
  <c r="D46" i="25"/>
  <c r="D62" i="25" s="1"/>
  <c r="E40" i="25"/>
  <c r="C44" i="25"/>
  <c r="C61" i="25"/>
  <c r="A12" i="23"/>
  <c r="A9" i="23"/>
  <c r="A12" i="5"/>
  <c r="A9" i="5"/>
  <c r="E48" i="25" l="1"/>
  <c r="E66" i="25" s="1"/>
  <c r="E46" i="25"/>
  <c r="E62" i="25" s="1"/>
  <c r="E49" i="25"/>
  <c r="E67" i="25" s="1"/>
  <c r="E45" i="25"/>
  <c r="F40" i="25"/>
  <c r="E47" i="25"/>
  <c r="E63" i="25" s="1"/>
  <c r="D61" i="25"/>
  <c r="D44" i="25"/>
  <c r="E56" i="25"/>
  <c r="E55" i="25"/>
  <c r="F43" i="25"/>
  <c r="D59" i="25"/>
  <c r="D69" i="25" s="1"/>
  <c r="D53" i="25"/>
  <c r="C71" i="25"/>
  <c r="C69" i="25"/>
  <c r="F51" i="25"/>
  <c r="F52" i="25"/>
  <c r="G42" i="25"/>
  <c r="F50" i="25"/>
  <c r="F68" i="25" s="1"/>
  <c r="A11" i="15"/>
  <c r="A8" i="15"/>
  <c r="A12" i="16"/>
  <c r="A9" i="16"/>
  <c r="A12" i="10"/>
  <c r="A9" i="10"/>
  <c r="A11" i="17"/>
  <c r="A8" i="17"/>
  <c r="A12" i="14"/>
  <c r="A9" i="14"/>
  <c r="A13" i="13"/>
  <c r="A10" i="13"/>
  <c r="A11" i="12"/>
  <c r="A8" i="12"/>
  <c r="D71" i="25" l="1"/>
  <c r="G52" i="25"/>
  <c r="G51" i="25"/>
  <c r="H42" i="25"/>
  <c r="G50" i="25"/>
  <c r="G68" i="25" s="1"/>
  <c r="E53" i="25"/>
  <c r="E59" i="25"/>
  <c r="E69" i="25" s="1"/>
  <c r="E61" i="25"/>
  <c r="E44" i="25"/>
  <c r="F55" i="25"/>
  <c r="F56" i="25"/>
  <c r="G43" i="25"/>
  <c r="F49" i="25"/>
  <c r="F67" i="25" s="1"/>
  <c r="F48" i="25"/>
  <c r="F66" i="25" s="1"/>
  <c r="F47" i="25"/>
  <c r="F63" i="25" s="1"/>
  <c r="F45" i="25"/>
  <c r="F46" i="25"/>
  <c r="F62" i="25" s="1"/>
  <c r="G40" i="25"/>
  <c r="E71" i="25" l="1"/>
  <c r="G49" i="25"/>
  <c r="G67" i="25" s="1"/>
  <c r="G46" i="25"/>
  <c r="G62" i="25" s="1"/>
  <c r="G48" i="25"/>
  <c r="G66" i="25" s="1"/>
  <c r="G47" i="25"/>
  <c r="G63" i="25" s="1"/>
  <c r="H40" i="25"/>
  <c r="G45" i="25"/>
  <c r="F61" i="25"/>
  <c r="F44" i="25"/>
  <c r="G56" i="25"/>
  <c r="G55" i="25"/>
  <c r="H43" i="25"/>
  <c r="F59" i="25"/>
  <c r="F53" i="25"/>
  <c r="H51" i="25"/>
  <c r="H52" i="25"/>
  <c r="I42" i="25"/>
  <c r="H50" i="25"/>
  <c r="H68" i="25" s="1"/>
  <c r="I52" i="25" l="1"/>
  <c r="I51" i="25"/>
  <c r="J42" i="25"/>
  <c r="I50" i="25"/>
  <c r="I68" i="25" s="1"/>
  <c r="F69" i="25"/>
  <c r="G53" i="25"/>
  <c r="G59" i="25"/>
  <c r="G69" i="25" s="1"/>
  <c r="F71" i="25"/>
  <c r="G44" i="25"/>
  <c r="G61" i="25"/>
  <c r="H55" i="25"/>
  <c r="H56" i="25"/>
  <c r="I43" i="25"/>
  <c r="H49" i="25"/>
  <c r="H67" i="25" s="1"/>
  <c r="H48" i="25"/>
  <c r="H66" i="25" s="1"/>
  <c r="H47" i="25"/>
  <c r="H63" i="25" s="1"/>
  <c r="H45" i="25"/>
  <c r="H46" i="25"/>
  <c r="H62" i="25" s="1"/>
  <c r="I40" i="25"/>
  <c r="G71" i="25" l="1"/>
  <c r="I48" i="25"/>
  <c r="I66" i="25" s="1"/>
  <c r="I46" i="25"/>
  <c r="I62" i="25" s="1"/>
  <c r="I49" i="25"/>
  <c r="I67" i="25" s="1"/>
  <c r="I45" i="25"/>
  <c r="J40" i="25"/>
  <c r="I47" i="25"/>
  <c r="I63" i="25" s="1"/>
  <c r="H61" i="25"/>
  <c r="H44" i="25"/>
  <c r="I56" i="25"/>
  <c r="I55" i="25"/>
  <c r="J43" i="25"/>
  <c r="H59" i="25"/>
  <c r="H69" i="25" s="1"/>
  <c r="H53" i="25"/>
  <c r="J51" i="25"/>
  <c r="J52" i="25"/>
  <c r="K42" i="25"/>
  <c r="J50" i="25"/>
  <c r="J68" i="25" s="1"/>
  <c r="K52" i="25" l="1"/>
  <c r="K51" i="25"/>
  <c r="L42" i="25"/>
  <c r="K50" i="25"/>
  <c r="K68" i="25" s="1"/>
  <c r="I53" i="25"/>
  <c r="I59" i="25"/>
  <c r="H71" i="25"/>
  <c r="I61" i="25"/>
  <c r="I44" i="25"/>
  <c r="I71" i="25" s="1"/>
  <c r="J55" i="25"/>
  <c r="J56" i="25"/>
  <c r="K43" i="25"/>
  <c r="J49" i="25"/>
  <c r="J67" i="25" s="1"/>
  <c r="J48" i="25"/>
  <c r="J66" i="25" s="1"/>
  <c r="J47" i="25"/>
  <c r="J63" i="25" s="1"/>
  <c r="J45" i="25"/>
  <c r="J46" i="25"/>
  <c r="J62" i="25" s="1"/>
  <c r="K40" i="25"/>
  <c r="K49" i="25" l="1"/>
  <c r="K67" i="25" s="1"/>
  <c r="K46" i="25"/>
  <c r="K62" i="25" s="1"/>
  <c r="K48" i="25"/>
  <c r="K66" i="25" s="1"/>
  <c r="K47" i="25"/>
  <c r="K63" i="25" s="1"/>
  <c r="L40" i="25"/>
  <c r="K45" i="25"/>
  <c r="J61" i="25"/>
  <c r="J44" i="25"/>
  <c r="J71" i="25" s="1"/>
  <c r="K56" i="25"/>
  <c r="K55" i="25"/>
  <c r="L43" i="25"/>
  <c r="J59" i="25"/>
  <c r="J69" i="25" s="1"/>
  <c r="J53" i="25"/>
  <c r="I69" i="25"/>
  <c r="L51" i="25"/>
  <c r="L52" i="25"/>
  <c r="M42" i="25"/>
  <c r="L50" i="25"/>
  <c r="L68" i="25" s="1"/>
  <c r="K53" i="25" l="1"/>
  <c r="K59" i="25"/>
  <c r="K44" i="25"/>
  <c r="K71" i="25" s="1"/>
  <c r="K61" i="25"/>
  <c r="M52" i="25"/>
  <c r="M51" i="25"/>
  <c r="N42" i="25"/>
  <c r="M50" i="25"/>
  <c r="M68" i="25" s="1"/>
  <c r="L55" i="25"/>
  <c r="L56" i="25"/>
  <c r="M43" i="25"/>
  <c r="L49" i="25"/>
  <c r="L67" i="25" s="1"/>
  <c r="L48" i="25"/>
  <c r="L66" i="25" s="1"/>
  <c r="L47" i="25"/>
  <c r="L63" i="25" s="1"/>
  <c r="L45" i="25"/>
  <c r="L46" i="25"/>
  <c r="L62" i="25" s="1"/>
  <c r="M40" i="25"/>
  <c r="K69" i="25" l="1"/>
  <c r="M48" i="25"/>
  <c r="M66" i="25" s="1"/>
  <c r="M46" i="25"/>
  <c r="M62" i="25" s="1"/>
  <c r="M49" i="25"/>
  <c r="M67" i="25" s="1"/>
  <c r="M45" i="25"/>
  <c r="N40" i="25"/>
  <c r="M47" i="25"/>
  <c r="M63" i="25" s="1"/>
  <c r="L61" i="25"/>
  <c r="L44" i="25"/>
  <c r="M56" i="25"/>
  <c r="M55" i="25"/>
  <c r="N43" i="25"/>
  <c r="L59" i="25"/>
  <c r="L69" i="25" s="1"/>
  <c r="L53" i="25"/>
  <c r="N51" i="25"/>
  <c r="N52" i="25"/>
  <c r="O42" i="25"/>
  <c r="N50" i="25"/>
  <c r="N68" i="25" s="1"/>
  <c r="N55" i="25" l="1"/>
  <c r="N56" i="25"/>
  <c r="O43" i="25"/>
  <c r="N49" i="25"/>
  <c r="N67" i="25" s="1"/>
  <c r="N48" i="25"/>
  <c r="N66" i="25" s="1"/>
  <c r="N47" i="25"/>
  <c r="N63" i="25" s="1"/>
  <c r="N45" i="25"/>
  <c r="N46" i="25"/>
  <c r="N62" i="25" s="1"/>
  <c r="O40" i="25"/>
  <c r="O52" i="25"/>
  <c r="O51" i="25"/>
  <c r="P42" i="25"/>
  <c r="O50" i="25"/>
  <c r="O68" i="25" s="1"/>
  <c r="M53" i="25"/>
  <c r="M59" i="25"/>
  <c r="L71" i="25"/>
  <c r="M61" i="25"/>
  <c r="M44" i="25"/>
  <c r="M71" i="25" s="1"/>
  <c r="P51" i="25" l="1"/>
  <c r="P52" i="25"/>
  <c r="Q42" i="25"/>
  <c r="P50" i="25"/>
  <c r="P68" i="25" s="1"/>
  <c r="M69" i="25"/>
  <c r="O49" i="25"/>
  <c r="O67" i="25" s="1"/>
  <c r="O46" i="25"/>
  <c r="O62" i="25" s="1"/>
  <c r="O48" i="25"/>
  <c r="O66" i="25" s="1"/>
  <c r="O47" i="25"/>
  <c r="O63" i="25" s="1"/>
  <c r="P40" i="25"/>
  <c r="O45" i="25"/>
  <c r="N61" i="25"/>
  <c r="N44" i="25"/>
  <c r="O56" i="25"/>
  <c r="O55" i="25"/>
  <c r="P43" i="25"/>
  <c r="N59" i="25"/>
  <c r="N69" i="25" s="1"/>
  <c r="N53" i="25"/>
  <c r="P55" i="25" l="1"/>
  <c r="P56" i="25"/>
  <c r="Q43" i="25"/>
  <c r="P49" i="25"/>
  <c r="P67" i="25" s="1"/>
  <c r="P48" i="25"/>
  <c r="P66" i="25" s="1"/>
  <c r="P47" i="25"/>
  <c r="P63" i="25" s="1"/>
  <c r="P45" i="25"/>
  <c r="P46" i="25"/>
  <c r="P62" i="25" s="1"/>
  <c r="Q40" i="25"/>
  <c r="O53" i="25"/>
  <c r="O59" i="25"/>
  <c r="N71" i="25"/>
  <c r="O44" i="25"/>
  <c r="O61" i="25"/>
  <c r="Q52" i="25"/>
  <c r="Q51" i="25"/>
  <c r="R42" i="25"/>
  <c r="Q50" i="25"/>
  <c r="Q68" i="25" s="1"/>
  <c r="O71" i="25" l="1"/>
  <c r="R51" i="25"/>
  <c r="R52" i="25"/>
  <c r="S42" i="25"/>
  <c r="R50" i="25"/>
  <c r="R68" i="25" s="1"/>
  <c r="O69" i="25"/>
  <c r="Q48" i="25"/>
  <c r="Q66" i="25" s="1"/>
  <c r="Q46" i="25"/>
  <c r="Q62" i="25" s="1"/>
  <c r="Q49" i="25"/>
  <c r="Q67" i="25" s="1"/>
  <c r="Q45" i="25"/>
  <c r="R40" i="25"/>
  <c r="Q47" i="25"/>
  <c r="Q63" i="25" s="1"/>
  <c r="P61" i="25"/>
  <c r="P44" i="25"/>
  <c r="Q56" i="25"/>
  <c r="Q55" i="25"/>
  <c r="R43" i="25"/>
  <c r="P59" i="25"/>
  <c r="P69" i="25" s="1"/>
  <c r="P53" i="25"/>
  <c r="P71" i="25" l="1"/>
  <c r="R55" i="25"/>
  <c r="R56" i="25"/>
  <c r="S43" i="25"/>
  <c r="R49" i="25"/>
  <c r="R67" i="25" s="1"/>
  <c r="R48" i="25"/>
  <c r="R66" i="25" s="1"/>
  <c r="R47" i="25"/>
  <c r="R63" i="25" s="1"/>
  <c r="R45" i="25"/>
  <c r="R46" i="25"/>
  <c r="R62" i="25" s="1"/>
  <c r="S40" i="25"/>
  <c r="Q53" i="25"/>
  <c r="Q59" i="25"/>
  <c r="Q61" i="25"/>
  <c r="Q44" i="25"/>
  <c r="S52" i="25"/>
  <c r="S51" i="25"/>
  <c r="T42" i="25"/>
  <c r="S50" i="25"/>
  <c r="S68" i="25" s="1"/>
  <c r="Q71" i="25" l="1"/>
  <c r="T51" i="25"/>
  <c r="T52" i="25"/>
  <c r="U42" i="25"/>
  <c r="T50" i="25"/>
  <c r="T68" i="25" s="1"/>
  <c r="Q69" i="25"/>
  <c r="S49" i="25"/>
  <c r="S67" i="25" s="1"/>
  <c r="S46" i="25"/>
  <c r="S62" i="25" s="1"/>
  <c r="S48" i="25"/>
  <c r="S66" i="25" s="1"/>
  <c r="S47" i="25"/>
  <c r="S63" i="25" s="1"/>
  <c r="T40" i="25"/>
  <c r="S45" i="25"/>
  <c r="R61" i="25"/>
  <c r="R44" i="25"/>
  <c r="R71" i="25" s="1"/>
  <c r="S56" i="25"/>
  <c r="S55" i="25"/>
  <c r="T43" i="25"/>
  <c r="R59" i="25"/>
  <c r="R69" i="25" s="1"/>
  <c r="R53" i="25"/>
  <c r="T55" i="25" l="1"/>
  <c r="T56" i="25"/>
  <c r="U43" i="25"/>
  <c r="T49" i="25"/>
  <c r="T67" i="25" s="1"/>
  <c r="T48" i="25"/>
  <c r="T66" i="25" s="1"/>
  <c r="T47" i="25"/>
  <c r="T63" i="25" s="1"/>
  <c r="T45" i="25"/>
  <c r="T46" i="25"/>
  <c r="T62" i="25" s="1"/>
  <c r="U40" i="25"/>
  <c r="S53" i="25"/>
  <c r="S59" i="25"/>
  <c r="S44" i="25"/>
  <c r="S71" i="25" s="1"/>
  <c r="S61" i="25"/>
  <c r="U52" i="25"/>
  <c r="U51" i="25"/>
  <c r="U50" i="25"/>
  <c r="U68" i="25" s="1"/>
  <c r="S69" i="25" l="1"/>
  <c r="U48" i="25"/>
  <c r="U66" i="25" s="1"/>
  <c r="U46" i="25"/>
  <c r="U62" i="25" s="1"/>
  <c r="U49" i="25"/>
  <c r="U67" i="25" s="1"/>
  <c r="U45" i="25"/>
  <c r="U47" i="25"/>
  <c r="U63" i="25" s="1"/>
  <c r="T61" i="25"/>
  <c r="T44" i="25"/>
  <c r="U56" i="25"/>
  <c r="U55" i="25"/>
  <c r="T59" i="25"/>
  <c r="T69" i="25" s="1"/>
  <c r="T53" i="25"/>
  <c r="U53" i="25" l="1"/>
  <c r="U59" i="25"/>
  <c r="T71" i="25"/>
  <c r="U61" i="25"/>
  <c r="U44" i="25"/>
  <c r="U71" i="25" s="1"/>
  <c r="U69" i="25" l="1"/>
</calcChain>
</file>

<file path=xl/sharedStrings.xml><?xml version="1.0" encoding="utf-8"?>
<sst xmlns="http://schemas.openxmlformats.org/spreadsheetml/2006/main" count="1432" uniqueCount="251">
  <si>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</si>
  <si>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</si>
  <si>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</si>
  <si>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</si>
  <si>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</si>
  <si>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</si>
  <si>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</si>
  <si>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</si>
  <si>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</si>
  <si>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</si>
  <si>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</si>
  <si>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</si>
  <si>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</si>
  <si>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</si>
  <si>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</si>
  <si>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</si>
  <si>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</si>
  <si>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</si>
  <si>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</si>
  <si>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</si>
  <si>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</si>
  <si>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</si>
  <si>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</si>
  <si>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</si>
  <si>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</si>
  <si>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</si>
  <si>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</si>
  <si>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</si>
  <si>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</si>
  <si>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</si>
  <si>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</si>
  <si>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</si>
  <si>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</si>
  <si>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</si>
  <si>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</si>
  <si>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</si>
  <si>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</si>
  <si>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</si>
  <si>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</si>
  <si>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</si>
  <si>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</si>
  <si>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</si>
  <si>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</si>
  <si>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</si>
  <si>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</si>
  <si>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</si>
  <si>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</si>
  <si>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</si>
  <si>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</si>
  <si>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</si>
  <si>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</si>
  <si>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</si>
  <si>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</si>
  <si>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</si>
  <si>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</si>
  <si>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</si>
  <si>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</si>
  <si>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</si>
  <si>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</si>
  <si>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</si>
  <si>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</si>
  <si>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</si>
  <si>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</si>
  <si>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</si>
  <si>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</si>
  <si>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</si>
  <si>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</si>
  <si>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</si>
  <si>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</si>
  <si>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</si>
  <si>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</si>
  <si>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</si>
  <si>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</si>
  <si>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</si>
  <si>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</si>
  <si>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</si>
  <si>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</si>
  <si>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</si>
  <si>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</si>
  <si>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</si>
  <si>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</si>
  <si>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</si>
  <si>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</si>
  <si>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</si>
  <si>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</si>
  <si>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</si>
  <si>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</si>
  <si>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</si>
  <si>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</si>
  <si>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</si>
  <si>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</si>
  <si>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</si>
  <si>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</si>
  <si>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</si>
  <si>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</si>
  <si>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</si>
  <si>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</si>
  <si>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</si>
  <si>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</si>
  <si>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</si>
  <si>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</si>
  <si>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</si>
  <si>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</si>
  <si>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</si>
  <si>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</si>
  <si>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</si>
  <si>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</si>
  <si>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</si>
  <si>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</si>
  <si>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</si>
  <si>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</si>
  <si>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</si>
  <si>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</si>
  <si>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</si>
  <si>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</si>
  <si>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</si>
  <si>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</si>
  <si>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</si>
  <si>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</si>
  <si>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</si>
  <si>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</si>
  <si>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</si>
  <si>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</si>
  <si>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</si>
  <si>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</si>
  <si>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</si>
  <si>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</si>
  <si>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</si>
  <si>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</si>
  <si>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</si>
  <si>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</si>
  <si>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</si>
  <si>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</si>
  <si>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</si>
  <si>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</si>
  <si>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</si>
  <si>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</si>
  <si>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</si>
  <si>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</si>
  <si>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</si>
  <si>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</si>
  <si>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</si>
  <si>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</si>
  <si>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</si>
  <si>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</si>
  <si>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</si>
  <si>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</si>
  <si>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</si>
  <si>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</si>
  <si>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</si>
  <si>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</si>
  <si>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</si>
  <si>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</si>
  <si>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</si>
  <si>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</si>
  <si>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</si>
  <si>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</si>
  <si>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</si>
  <si>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</si>
  <si>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</si>
  <si>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</si>
  <si>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</si>
  <si>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</si>
  <si>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</si>
  <si>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</si>
  <si>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</si>
  <si>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</si>
  <si>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</si>
  <si>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</si>
  <si>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</si>
  <si>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</si>
  <si>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</si>
  <si>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</si>
  <si>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</si>
  <si>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</si>
  <si>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</si>
  <si>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</si>
  <si>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</si>
  <si>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</si>
  <si>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</si>
  <si>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</si>
  <si>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</si>
  <si>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</si>
  <si>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</si>
  <si>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</si>
  <si>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</si>
  <si>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</si>
  <si>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</si>
  <si>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</si>
  <si>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</si>
  <si>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нет этапов</t>
  </si>
  <si>
    <t>Проектные показатели отсутствуют т.к. проектные работы для данного инвестиционного проекта не предусмотрены</t>
  </si>
  <si>
    <t>О_0000500011</t>
  </si>
  <si>
    <t>Обеспечение надежности электроснабжения путем выноса ВЛ 10кВ с частных территорий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</si>
  <si>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</si>
  <si>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 прокладка КВЛЭП-10кВ</t>
  </si>
  <si>
    <t>ж/б</t>
  </si>
  <si>
    <t>1х50</t>
  </si>
  <si>
    <t>1х70</t>
  </si>
  <si>
    <t>ВЛЭП-10кВ от оп.1(ТП745) до оп.39 в стор.ТП 231Б; ВЛЭП-10кВ от оп.41(ТП 603) до оп.48 в стор.ТП 441</t>
  </si>
  <si>
    <t>Ввод объектов (мощностей) в эксплуатацию (шт/км):</t>
  </si>
  <si>
    <t>Монтаж 0,34 км провода</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</si>
  <si>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</si>
  <si>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</si>
  <si>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</si>
  <si>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</si>
  <si>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</si>
  <si>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</si>
  <si>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</si>
  <si>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</si>
  <si>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</si>
  <si>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</si>
  <si>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</si>
  <si>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</si>
  <si>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</si>
  <si>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</si>
  <si>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</si>
  <si>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</si>
  <si>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</si>
  <si>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</si>
  <si>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</si>
  <si>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</si>
  <si>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</si>
  <si>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</si>
  <si>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</si>
  <si>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</si>
  <si>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</si>
  <si>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</si>
  <si>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</si>
  <si>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</si>
  <si>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</si>
  <si>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</si>
  <si>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</si>
  <si>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</si>
  <si>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</si>
  <si>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</si>
  <si>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</si>
  <si>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</si>
  <si>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</si>
  <si>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</si>
  <si>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</si>
  <si>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</si>
  <si>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</si>
  <si>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</si>
  <si>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</si>
  <si>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</si>
  <si>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</si>
  <si>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</si>
  <si>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</si>
  <si>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</si>
  <si>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обеспечение надежности электроснабжения путем выноса ВЛ 10кВ с частных территорий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</si>
</sst>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cellStyleXfs>
  <cellXfs count="30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24" borderId="1" xfId="2" applyFont="1" applyFill="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0" xfId="2" applyFont="1" applyFill="1" applyBorder="1" applyAlignment="1">
      <alignment vertical="center"/>
    </xf>
    <xf numFmtId="168" fontId="57" fillId="0" borderId="31" xfId="2" applyNumberFormat="1" applyFont="1" applyFill="1" applyBorder="1" applyAlignment="1">
      <alignment vertical="center"/>
    </xf>
    <xf numFmtId="0" fontId="11" fillId="0" borderId="32" xfId="2" applyFont="1" applyFill="1" applyBorder="1" applyAlignment="1">
      <alignment vertical="center"/>
    </xf>
    <xf numFmtId="168" fontId="52" fillId="0" borderId="33" xfId="2" applyNumberFormat="1" applyFont="1" applyFill="1" applyBorder="1" applyAlignment="1">
      <alignment vertical="center"/>
    </xf>
    <xf numFmtId="0" fontId="11" fillId="0" borderId="32" xfId="2" applyFont="1" applyFill="1" applyBorder="1" applyAlignment="1">
      <alignment horizontal="left" vertical="center" indent="2"/>
    </xf>
    <xf numFmtId="0" fontId="57" fillId="0" borderId="0" xfId="2" applyFont="1" applyFill="1" applyAlignment="1">
      <alignment vertical="center"/>
    </xf>
    <xf numFmtId="3" fontId="58" fillId="0" borderId="0" xfId="2" applyNumberFormat="1"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11" fillId="0" borderId="25" xfId="2" applyFont="1" applyFill="1" applyBorder="1" applyAlignment="1">
      <alignment vertical="center"/>
    </xf>
    <xf numFmtId="4" fontId="52" fillId="0" borderId="34" xfId="2" applyNumberFormat="1" applyFont="1" applyFill="1" applyBorder="1" applyAlignment="1">
      <alignment vertical="center"/>
    </xf>
    <xf numFmtId="3" fontId="43" fillId="0" borderId="0" xfId="2" applyNumberFormat="1" applyFont="1" applyFill="1" applyBorder="1" applyAlignment="1">
      <alignment horizontal="center" vertical="center"/>
    </xf>
    <xf numFmtId="3" fontId="52" fillId="0" borderId="34" xfId="2" applyNumberFormat="1" applyFont="1" applyFill="1" applyBorder="1" applyAlignment="1">
      <alignment horizontal="right" vertical="center"/>
    </xf>
    <xf numFmtId="0" fontId="43" fillId="0" borderId="0" xfId="2" applyFont="1" applyFill="1" applyBorder="1" applyAlignment="1">
      <alignment horizontal="center" vertical="center"/>
    </xf>
    <xf numFmtId="3" fontId="52" fillId="0" borderId="35" xfId="2" applyNumberFormat="1" applyFont="1" applyFill="1" applyBorder="1" applyAlignment="1">
      <alignment horizontal="right" vertical="center"/>
    </xf>
    <xf numFmtId="0" fontId="57" fillId="0" borderId="0" xfId="2" applyFont="1" applyFill="1" applyBorder="1" applyAlignment="1">
      <alignment vertical="center"/>
    </xf>
    <xf numFmtId="0" fontId="59" fillId="0" borderId="0" xfId="2" applyFont="1" applyFill="1" applyAlignment="1">
      <alignment vertical="center"/>
    </xf>
    <xf numFmtId="0" fontId="11" fillId="0" borderId="29" xfId="2" applyFont="1" applyFill="1" applyBorder="1" applyAlignment="1">
      <alignment vertical="center"/>
    </xf>
    <xf numFmtId="3" fontId="52" fillId="0" borderId="36" xfId="2" applyNumberFormat="1" applyFont="1" applyFill="1" applyBorder="1" applyAlignment="1">
      <alignment horizontal="right" vertical="center"/>
    </xf>
    <xf numFmtId="4" fontId="57" fillId="0" borderId="31" xfId="2" applyNumberFormat="1" applyFont="1" applyFill="1" applyBorder="1" applyAlignment="1">
      <alignment vertical="center"/>
    </xf>
    <xf numFmtId="3" fontId="52" fillId="0" borderId="34" xfId="2" applyNumberFormat="1" applyFont="1" applyFill="1" applyBorder="1" applyAlignment="1">
      <alignment vertical="center"/>
    </xf>
    <xf numFmtId="0" fontId="11" fillId="0" borderId="25" xfId="2" applyFont="1" applyFill="1" applyBorder="1" applyAlignment="1">
      <alignment vertical="center" wrapText="1"/>
    </xf>
    <xf numFmtId="3" fontId="57" fillId="0" borderId="34" xfId="2" applyNumberFormat="1" applyFont="1" applyFill="1" applyBorder="1" applyAlignment="1">
      <alignment vertical="center"/>
    </xf>
    <xf numFmtId="0" fontId="11" fillId="0" borderId="37" xfId="2" applyFont="1" applyFill="1" applyBorder="1" applyAlignment="1">
      <alignment vertical="center"/>
    </xf>
    <xf numFmtId="4" fontId="57" fillId="0" borderId="34"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3" fontId="52" fillId="0" borderId="36" xfId="2" applyNumberFormat="1" applyFont="1" applyFill="1" applyBorder="1" applyAlignment="1">
      <alignment vertical="center"/>
    </xf>
    <xf numFmtId="3" fontId="60" fillId="0" borderId="0" xfId="2" applyNumberFormat="1" applyFont="1" applyFill="1" applyBorder="1" applyAlignment="1">
      <alignment vertical="center"/>
    </xf>
    <xf numFmtId="0" fontId="11" fillId="0" borderId="0" xfId="2" applyFill="1"/>
    <xf numFmtId="4" fontId="57" fillId="0" borderId="33" xfId="2" applyNumberFormat="1" applyFont="1" applyFill="1" applyBorder="1" applyAlignment="1">
      <alignment vertical="center"/>
    </xf>
    <xf numFmtId="168" fontId="52" fillId="0" borderId="34" xfId="2" applyNumberFormat="1" applyFont="1" applyFill="1" applyBorder="1" applyAlignment="1">
      <alignment vertical="center"/>
    </xf>
    <xf numFmtId="0" fontId="11" fillId="0" borderId="29" xfId="2" applyFont="1" applyFill="1" applyBorder="1" applyAlignment="1">
      <alignment vertical="center" wrapText="1"/>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3" fontId="11" fillId="0" borderId="0" xfId="2" applyNumberFormat="1" applyFont="1" applyFill="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0" xfId="2" applyFont="1" applyFill="1" applyBorder="1" applyAlignment="1">
      <alignment horizontal="left" vertical="center"/>
    </xf>
    <xf numFmtId="170" fontId="57" fillId="0" borderId="0" xfId="2" applyNumberFormat="1" applyFont="1" applyFill="1" applyBorder="1" applyAlignment="1">
      <alignment vertical="center"/>
    </xf>
    <xf numFmtId="3" fontId="53" fillId="0" borderId="0" xfId="2" applyNumberFormat="1" applyFont="1" applyFill="1" applyAlignment="1">
      <alignment vertical="center"/>
    </xf>
    <xf numFmtId="0" fontId="50" fillId="0" borderId="40" xfId="2" applyFont="1" applyFill="1" applyBorder="1" applyAlignment="1">
      <alignment horizontal="center" vertical="center"/>
    </xf>
    <xf numFmtId="0" fontId="11" fillId="0" borderId="41" xfId="2" applyFont="1" applyFill="1" applyBorder="1" applyAlignment="1">
      <alignment vertical="center"/>
    </xf>
    <xf numFmtId="1" fontId="11" fillId="0" borderId="41" xfId="2" applyNumberFormat="1" applyFont="1" applyFill="1" applyBorder="1" applyAlignment="1">
      <alignment horizontal="center" vertical="center"/>
    </xf>
    <xf numFmtId="1" fontId="11" fillId="0" borderId="42"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4" xfId="2" applyFont="1" applyFill="1" applyBorder="1" applyAlignment="1">
      <alignment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3" xfId="2" applyNumberFormat="1" applyFont="1" applyFill="1" applyBorder="1" applyAlignment="1">
      <alignment horizontal="center" vertical="center"/>
    </xf>
    <xf numFmtId="0" fontId="40" fillId="0" borderId="44" xfId="2" applyFont="1" applyFill="1" applyBorder="1" applyAlignment="1">
      <alignment vertical="center"/>
    </xf>
    <xf numFmtId="0" fontId="40" fillId="0" borderId="41" xfId="2" applyFont="1" applyFill="1" applyBorder="1" applyAlignment="1">
      <alignment horizontal="center" vertical="center"/>
    </xf>
    <xf numFmtId="170" fontId="40" fillId="0" borderId="41" xfId="2" applyNumberFormat="1"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11" fillId="0" borderId="0" xfId="2" applyNumberFormat="1" applyFont="1" applyFill="1" applyAlignment="1">
      <alignment vertical="center"/>
    </xf>
    <xf numFmtId="0" fontId="40" fillId="0" borderId="0" xfId="2" applyFont="1" applyFill="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xf numFmtId="0" fontId="11" fillId="0" borderId="32" xfId="2" applyFont="1" applyFill="1" applyBorder="1" applyAlignment="1">
      <alignment horizontal="left" vertical="center" wrapText="1" indent="2"/>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tyles" Target="style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dip" refersTo="#ССЫЛКА!"/>
      <definedName name="P1_eso" refersTo="#ССЫЛКА!"/>
      <definedName name="P1_ESO_PROT" refersTo="#ССЫЛКА!"/>
      <definedName name="P1_ne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dip"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dip" refersTo="#ССЫЛКА!"/>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dip" refersTo="#ССЫЛКА!"/>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refreshError="1"/>
      <sheetData sheetId="1" refreshError="1"/>
      <sheetData sheetId="2" refreshError="1"/>
      <sheetData sheetId="3" refreshError="1"/>
      <sheetData sheetId="4" refreshError="1"/>
      <sheetData sheetId="5" refreshError="1"/>
      <sheetData sheetId="6">
        <row r="31">
          <cell r="C31">
            <v>13733.346620714286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29">
          <cell r="S29">
            <v>143.50937238961751</v>
          </cell>
        </row>
        <row r="30">
          <cell r="F30">
            <v>3.3819999999999997</v>
          </cell>
        </row>
        <row r="31">
          <cell r="F31">
            <v>0.57999999999999996</v>
          </cell>
        </row>
        <row r="32">
          <cell r="F32">
            <v>0.03</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9" zoomScale="115" zoomScaleSheetLayoutView="115" workbookViewId="0">
      <selection activeCell="D29" sqref="D29"/>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24" t="s">
        <v>151</v>
      </c>
      <c r="B5" s="224"/>
      <c r="C5" s="224"/>
      <c r="D5" s="224"/>
      <c r="E5" s="95"/>
      <c r="F5" s="95"/>
      <c r="G5" s="95"/>
      <c r="H5" s="95"/>
      <c r="I5" s="95"/>
      <c r="J5" s="95"/>
      <c r="K5" s="95"/>
    </row>
    <row r="6" spans="1:23" s="11" customFormat="1" ht="18.75" x14ac:dyDescent="0.3">
      <c r="A6" s="16"/>
      <c r="B6" s="16"/>
      <c r="G6" s="15"/>
      <c r="H6" s="15"/>
      <c r="I6" s="14"/>
    </row>
    <row r="7" spans="1:23" s="11" customFormat="1" ht="18.75" x14ac:dyDescent="0.2">
      <c r="A7" s="228" t="s">
        <v>8</v>
      </c>
      <c r="B7" s="228"/>
      <c r="C7" s="228"/>
      <c r="D7" s="228"/>
      <c r="E7" s="12"/>
      <c r="F7" s="12"/>
      <c r="G7" s="12"/>
      <c r="H7" s="12"/>
      <c r="I7" s="12"/>
      <c r="J7" s="12"/>
      <c r="K7" s="12"/>
      <c r="L7" s="12"/>
      <c r="M7" s="12"/>
      <c r="N7" s="12"/>
      <c r="O7" s="12"/>
      <c r="P7" s="12"/>
      <c r="Q7" s="12"/>
      <c r="R7" s="12"/>
      <c r="S7" s="12"/>
      <c r="T7" s="12"/>
      <c r="U7" s="12"/>
      <c r="V7" s="12"/>
      <c r="W7" s="12"/>
    </row>
    <row r="8" spans="1:23" s="11" customFormat="1" ht="18.75" x14ac:dyDescent="0.2">
      <c r="A8" s="13"/>
      <c r="B8" s="101"/>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27" t="s">
        <v>192</v>
      </c>
      <c r="B9" s="227"/>
      <c r="C9" s="227"/>
      <c r="D9" s="227"/>
      <c r="E9" s="7"/>
      <c r="F9" s="7"/>
      <c r="G9" s="7"/>
      <c r="H9" s="7"/>
      <c r="I9" s="7"/>
      <c r="J9" s="12"/>
      <c r="K9" s="12"/>
      <c r="L9" s="12"/>
      <c r="M9" s="12"/>
      <c r="N9" s="12"/>
      <c r="O9" s="12"/>
      <c r="P9" s="12"/>
      <c r="Q9" s="12"/>
      <c r="R9" s="12"/>
      <c r="S9" s="12"/>
      <c r="T9" s="12"/>
      <c r="U9" s="12"/>
      <c r="V9" s="12"/>
      <c r="W9" s="12"/>
    </row>
    <row r="10" spans="1:23" s="11" customFormat="1" ht="18.75" x14ac:dyDescent="0.2">
      <c r="A10" s="225" t="s">
        <v>7</v>
      </c>
      <c r="B10" s="225"/>
      <c r="C10" s="225"/>
      <c r="D10" s="225"/>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3"/>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27" t="s">
        <v>193</v>
      </c>
      <c r="B12" s="227"/>
      <c r="C12" s="227"/>
      <c r="D12" s="227"/>
      <c r="E12" s="7"/>
      <c r="F12" s="7"/>
      <c r="G12" s="7"/>
      <c r="H12" s="7"/>
      <c r="I12" s="7"/>
      <c r="J12" s="7"/>
      <c r="K12" s="7"/>
      <c r="L12" s="7"/>
      <c r="M12" s="7"/>
      <c r="N12" s="7"/>
      <c r="O12" s="7"/>
      <c r="P12" s="7"/>
      <c r="Q12" s="7"/>
      <c r="R12" s="7"/>
      <c r="S12" s="7"/>
      <c r="T12" s="7"/>
      <c r="U12" s="7"/>
      <c r="V12" s="7"/>
      <c r="W12" s="7"/>
    </row>
    <row r="13" spans="1:23" s="2" customFormat="1" ht="15" customHeight="1" x14ac:dyDescent="0.2">
      <c r="A13" s="225" t="s">
        <v>6</v>
      </c>
      <c r="B13" s="225"/>
      <c r="C13" s="225"/>
      <c r="D13" s="225"/>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2"/>
      <c r="C14" s="3"/>
      <c r="D14" s="3"/>
      <c r="E14" s="3"/>
      <c r="F14" s="3"/>
      <c r="G14" s="3"/>
      <c r="H14" s="3"/>
      <c r="I14" s="3"/>
      <c r="J14" s="3"/>
      <c r="K14" s="3"/>
      <c r="L14" s="3"/>
      <c r="M14" s="3"/>
      <c r="N14" s="3"/>
      <c r="O14" s="3"/>
      <c r="P14" s="3"/>
      <c r="Q14" s="3"/>
      <c r="R14" s="3"/>
      <c r="S14" s="3"/>
      <c r="T14" s="3"/>
    </row>
    <row r="15" spans="1:23" s="2" customFormat="1" ht="15" customHeight="1" x14ac:dyDescent="0.2">
      <c r="A15" s="226" t="s">
        <v>132</v>
      </c>
      <c r="B15" s="226"/>
      <c r="C15" s="227"/>
      <c r="D15" s="227"/>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2"/>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141</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18</v>
      </c>
      <c r="B19" s="128" t="s">
        <v>148</v>
      </c>
      <c r="C19" s="28" t="s">
        <v>170</v>
      </c>
      <c r="D19" s="29" t="s">
        <v>194</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8" t="s">
        <v>148</v>
      </c>
      <c r="C20" s="28" t="s">
        <v>128</v>
      </c>
      <c r="D20" s="29" t="s">
        <v>195</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8" t="s">
        <v>148</v>
      </c>
      <c r="C21" s="28" t="s">
        <v>78</v>
      </c>
      <c r="D21" s="29" t="s">
        <v>190</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8" t="s">
        <v>148</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8" t="s">
        <v>148</v>
      </c>
      <c r="C23" s="28" t="s">
        <v>10</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29" t="s">
        <v>145</v>
      </c>
      <c r="C24" s="32" t="s">
        <v>152</v>
      </c>
      <c r="D24" s="29" t="s">
        <v>201</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29" t="s">
        <v>146</v>
      </c>
      <c r="C25" s="32" t="s">
        <v>172</v>
      </c>
      <c r="D25" s="29" t="s">
        <v>171</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29" t="s">
        <v>146</v>
      </c>
      <c r="C26" s="32" t="s">
        <v>138</v>
      </c>
      <c r="D26" s="29" t="s">
        <v>173</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29" t="s">
        <v>142</v>
      </c>
      <c r="C27" s="32" t="s">
        <v>121</v>
      </c>
      <c r="D27" s="29" t="s">
        <v>153</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29" t="s">
        <v>143</v>
      </c>
      <c r="C28" s="32" t="s">
        <v>133</v>
      </c>
      <c r="D28" s="29" t="s">
        <v>191</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29" t="s">
        <v>144</v>
      </c>
      <c r="C29" s="32" t="s">
        <v>134</v>
      </c>
      <c r="D29" s="29" t="s">
        <v>174</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119</v>
      </c>
      <c r="B30" s="129" t="s">
        <v>147</v>
      </c>
      <c r="C30" s="32" t="s">
        <v>135</v>
      </c>
      <c r="D30" s="29" t="s">
        <v>174</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116</v>
      </c>
      <c r="B31" s="129" t="s">
        <v>165</v>
      </c>
      <c r="C31" s="32" t="s">
        <v>168</v>
      </c>
      <c r="D31" s="29" t="s">
        <v>174</v>
      </c>
      <c r="E31" s="20"/>
      <c r="F31" s="20"/>
      <c r="G31" s="20"/>
      <c r="H31" s="20"/>
      <c r="I31" s="20"/>
      <c r="J31" s="20"/>
      <c r="K31" s="20"/>
      <c r="L31" s="20"/>
      <c r="M31" s="20"/>
      <c r="N31" s="20"/>
      <c r="O31" s="20"/>
      <c r="P31" s="20"/>
      <c r="Q31" s="20"/>
      <c r="R31" s="20"/>
      <c r="S31" s="20"/>
      <c r="T31" s="20"/>
      <c r="U31" s="20"/>
      <c r="V31" s="20"/>
      <c r="W31" s="20"/>
    </row>
    <row r="32" spans="1:23" ht="189" x14ac:dyDescent="0.25">
      <c r="A32" s="21" t="s">
        <v>164</v>
      </c>
      <c r="B32" s="129" t="s">
        <v>166</v>
      </c>
      <c r="C32" s="32" t="s">
        <v>167</v>
      </c>
      <c r="D32" s="29" t="s">
        <v>174</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W17" sqref="W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24" t="s">
        <v>151</v>
      </c>
      <c r="B5" s="224"/>
      <c r="C5" s="224"/>
      <c r="D5" s="224"/>
      <c r="E5" s="224"/>
      <c r="F5" s="224"/>
      <c r="G5" s="224"/>
      <c r="H5" s="224"/>
      <c r="I5" s="224"/>
      <c r="J5" s="224"/>
      <c r="K5" s="224"/>
      <c r="L5" s="224"/>
    </row>
    <row r="7" spans="1:12" ht="18.75" x14ac:dyDescent="0.25">
      <c r="A7" s="228" t="s">
        <v>158</v>
      </c>
      <c r="B7" s="228"/>
      <c r="C7" s="228"/>
      <c r="D7" s="228"/>
      <c r="E7" s="228"/>
      <c r="F7" s="228"/>
      <c r="G7" s="228"/>
      <c r="H7" s="228"/>
      <c r="I7" s="228"/>
      <c r="J7" s="228"/>
      <c r="K7" s="228"/>
      <c r="L7" s="228"/>
    </row>
    <row r="8" spans="1:12" ht="18.75" x14ac:dyDescent="0.25">
      <c r="A8" s="228"/>
      <c r="B8" s="228"/>
      <c r="C8" s="228"/>
      <c r="D8" s="228"/>
      <c r="E8" s="228"/>
      <c r="F8" s="228"/>
      <c r="G8" s="228"/>
      <c r="H8" s="228"/>
      <c r="I8" s="228"/>
      <c r="J8" s="228"/>
      <c r="K8" s="228"/>
      <c r="L8" s="228"/>
    </row>
    <row r="9" spans="1:12" ht="18.75" x14ac:dyDescent="0.25">
      <c r="A9" s="227" t="str">
        <f>'1. паспорт описание'!A9:D9</f>
        <v>О_0000500011</v>
      </c>
      <c r="B9" s="227"/>
      <c r="C9" s="227"/>
      <c r="D9" s="227"/>
      <c r="E9" s="227"/>
      <c r="F9" s="227"/>
      <c r="G9" s="227"/>
      <c r="H9" s="227"/>
      <c r="I9" s="227"/>
      <c r="J9" s="227"/>
      <c r="K9" s="227"/>
      <c r="L9" s="227"/>
    </row>
    <row r="10" spans="1:12" ht="15.75" x14ac:dyDescent="0.25">
      <c r="A10" s="225" t="s">
        <v>7</v>
      </c>
      <c r="B10" s="225"/>
      <c r="C10" s="225"/>
      <c r="D10" s="225"/>
      <c r="E10" s="225"/>
      <c r="F10" s="225"/>
      <c r="G10" s="225"/>
      <c r="H10" s="225"/>
      <c r="I10" s="225"/>
      <c r="J10" s="225"/>
      <c r="K10" s="225"/>
      <c r="L10" s="225"/>
    </row>
    <row r="11" spans="1:12" ht="18.75" x14ac:dyDescent="0.25">
      <c r="A11" s="235"/>
      <c r="B11" s="235"/>
      <c r="C11" s="235"/>
      <c r="D11" s="235"/>
      <c r="E11" s="235"/>
      <c r="F11" s="235"/>
      <c r="G11" s="235"/>
      <c r="H11" s="235"/>
      <c r="I11" s="235"/>
      <c r="J11" s="235"/>
      <c r="K11" s="235"/>
      <c r="L11" s="235"/>
    </row>
    <row r="12" spans="1:12" ht="63.75" customHeight="1" x14ac:dyDescent="0.25">
      <c r="A12" s="226" t="str">
        <f>'1. паспорт описание'!A12:D12</f>
        <v>Обеспечение надежности электроснабжения путем выноса ВЛ 10кВ с частных территорий</v>
      </c>
      <c r="B12" s="226"/>
      <c r="C12" s="226"/>
      <c r="D12" s="226"/>
      <c r="E12" s="226"/>
      <c r="F12" s="226"/>
      <c r="G12" s="226"/>
      <c r="H12" s="226"/>
      <c r="I12" s="226"/>
      <c r="J12" s="226"/>
      <c r="K12" s="226"/>
      <c r="L12" s="226"/>
    </row>
    <row r="13" spans="1:12" ht="15.75" x14ac:dyDescent="0.25">
      <c r="A13" s="225" t="s">
        <v>6</v>
      </c>
      <c r="B13" s="225"/>
      <c r="C13" s="225"/>
      <c r="D13" s="225"/>
      <c r="E13" s="225"/>
      <c r="F13" s="225"/>
      <c r="G13" s="225"/>
      <c r="H13" s="225"/>
      <c r="I13" s="225"/>
      <c r="J13" s="225"/>
      <c r="K13" s="225"/>
      <c r="L13" s="225"/>
    </row>
    <row r="14" spans="1:12" x14ac:dyDescent="0.25">
      <c r="A14" s="265"/>
      <c r="B14" s="265"/>
      <c r="C14" s="265"/>
      <c r="D14" s="265"/>
      <c r="E14" s="265"/>
      <c r="F14" s="265"/>
      <c r="G14" s="265"/>
      <c r="H14" s="265"/>
      <c r="I14" s="265"/>
      <c r="J14" s="265"/>
      <c r="K14" s="265"/>
      <c r="L14" s="265"/>
    </row>
    <row r="15" spans="1:12" ht="14.25" customHeight="1" x14ac:dyDescent="0.25">
      <c r="A15" s="265"/>
      <c r="B15" s="265"/>
      <c r="C15" s="265"/>
      <c r="D15" s="265"/>
      <c r="E15" s="265"/>
      <c r="F15" s="265"/>
      <c r="G15" s="265"/>
      <c r="H15" s="265"/>
      <c r="I15" s="265"/>
      <c r="J15" s="265"/>
      <c r="K15" s="265"/>
      <c r="L15" s="265"/>
    </row>
    <row r="16" spans="1:12" x14ac:dyDescent="0.25">
      <c r="A16" s="265"/>
      <c r="B16" s="265"/>
      <c r="C16" s="265"/>
      <c r="D16" s="265"/>
      <c r="E16" s="265"/>
      <c r="F16" s="265"/>
      <c r="G16" s="265"/>
      <c r="H16" s="265"/>
      <c r="I16" s="265"/>
      <c r="J16" s="265"/>
      <c r="K16" s="265"/>
      <c r="L16" s="265"/>
    </row>
    <row r="17" spans="1:12" s="19" customFormat="1" x14ac:dyDescent="0.25">
      <c r="A17" s="259"/>
      <c r="B17" s="259"/>
      <c r="C17" s="259"/>
      <c r="D17" s="259"/>
      <c r="E17" s="259"/>
      <c r="F17" s="259"/>
      <c r="G17" s="259"/>
      <c r="H17" s="259"/>
      <c r="I17" s="259"/>
      <c r="J17" s="259"/>
      <c r="K17" s="259"/>
      <c r="L17" s="259"/>
    </row>
    <row r="18" spans="1:12" s="19" customFormat="1" ht="50.25" customHeight="1" x14ac:dyDescent="0.25">
      <c r="A18" s="304" t="s">
        <v>176</v>
      </c>
      <c r="B18" s="304"/>
      <c r="C18" s="304"/>
      <c r="D18" s="304"/>
      <c r="E18" s="304"/>
      <c r="F18" s="304"/>
      <c r="G18" s="304"/>
      <c r="H18" s="304"/>
      <c r="I18" s="304"/>
      <c r="J18" s="304"/>
      <c r="K18" s="304"/>
      <c r="L18" s="304"/>
    </row>
    <row r="20" spans="1:12" ht="55.5" customHeight="1" x14ac:dyDescent="0.25">
      <c r="A20" s="303" t="s">
        <v>249</v>
      </c>
      <c r="B20" s="303"/>
      <c r="C20" s="303"/>
      <c r="D20" s="303"/>
      <c r="E20" s="303"/>
      <c r="F20" s="303"/>
      <c r="G20" s="303"/>
      <c r="H20" s="303"/>
      <c r="I20" s="303"/>
      <c r="J20" s="303"/>
      <c r="K20" s="303"/>
      <c r="L20" s="303"/>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24" t="s">
        <v>151</v>
      </c>
      <c r="B5" s="224"/>
      <c r="C5" s="224"/>
      <c r="D5" s="224"/>
      <c r="E5" s="224"/>
      <c r="F5" s="224"/>
      <c r="G5" s="224"/>
      <c r="H5" s="224"/>
      <c r="I5" s="224"/>
      <c r="J5" s="224"/>
      <c r="K5" s="224"/>
      <c r="L5" s="224"/>
    </row>
    <row r="7" spans="1:12" ht="18.75" x14ac:dyDescent="0.25">
      <c r="A7" s="228" t="s">
        <v>158</v>
      </c>
      <c r="B7" s="228"/>
      <c r="C7" s="228"/>
      <c r="D7" s="228"/>
      <c r="E7" s="228"/>
      <c r="F7" s="228"/>
      <c r="G7" s="228"/>
      <c r="H7" s="228"/>
      <c r="I7" s="228"/>
      <c r="J7" s="228"/>
      <c r="K7" s="228"/>
      <c r="L7" s="228"/>
    </row>
    <row r="8" spans="1:12" ht="18.75" x14ac:dyDescent="0.25">
      <c r="A8" s="228"/>
      <c r="B8" s="228"/>
      <c r="C8" s="228"/>
      <c r="D8" s="228"/>
      <c r="E8" s="228"/>
      <c r="F8" s="228"/>
      <c r="G8" s="228"/>
      <c r="H8" s="228"/>
      <c r="I8" s="228"/>
      <c r="J8" s="228"/>
      <c r="K8" s="228"/>
      <c r="L8" s="228"/>
    </row>
    <row r="9" spans="1:12" ht="18.75" x14ac:dyDescent="0.25">
      <c r="A9" s="227" t="str">
        <f>'1. паспорт описание'!A9:D9</f>
        <v>О_0000500011</v>
      </c>
      <c r="B9" s="227"/>
      <c r="C9" s="227"/>
      <c r="D9" s="227"/>
      <c r="E9" s="227"/>
      <c r="F9" s="227"/>
      <c r="G9" s="227"/>
      <c r="H9" s="227"/>
      <c r="I9" s="227"/>
      <c r="J9" s="227"/>
      <c r="K9" s="227"/>
      <c r="L9" s="227"/>
    </row>
    <row r="10" spans="1:12" ht="15.75" x14ac:dyDescent="0.25">
      <c r="A10" s="225" t="s">
        <v>7</v>
      </c>
      <c r="B10" s="225"/>
      <c r="C10" s="225"/>
      <c r="D10" s="225"/>
      <c r="E10" s="225"/>
      <c r="F10" s="225"/>
      <c r="G10" s="225"/>
      <c r="H10" s="225"/>
      <c r="I10" s="225"/>
      <c r="J10" s="225"/>
      <c r="K10" s="225"/>
      <c r="L10" s="225"/>
    </row>
    <row r="11" spans="1:12" ht="18.75" x14ac:dyDescent="0.25">
      <c r="A11" s="235"/>
      <c r="B11" s="235"/>
      <c r="C11" s="235"/>
      <c r="D11" s="235"/>
      <c r="E11" s="235"/>
      <c r="F11" s="235"/>
      <c r="G11" s="235"/>
      <c r="H11" s="235"/>
      <c r="I11" s="235"/>
      <c r="J11" s="235"/>
      <c r="K11" s="235"/>
      <c r="L11" s="235"/>
    </row>
    <row r="12" spans="1:12" ht="64.5" customHeight="1" x14ac:dyDescent="0.25">
      <c r="A12" s="226" t="str">
        <f>'1. паспорт описание'!A12:D12</f>
        <v>Обеспечение надежности электроснабжения путем выноса ВЛ 10кВ с частных территорий</v>
      </c>
      <c r="B12" s="226"/>
      <c r="C12" s="226"/>
      <c r="D12" s="226"/>
      <c r="E12" s="226"/>
      <c r="F12" s="226"/>
      <c r="G12" s="226"/>
      <c r="H12" s="226"/>
      <c r="I12" s="226"/>
      <c r="J12" s="226"/>
      <c r="K12" s="226"/>
      <c r="L12" s="226"/>
    </row>
    <row r="13" spans="1:12" ht="15.75" x14ac:dyDescent="0.25">
      <c r="A13" s="225" t="s">
        <v>6</v>
      </c>
      <c r="B13" s="225"/>
      <c r="C13" s="225"/>
      <c r="D13" s="225"/>
      <c r="E13" s="225"/>
      <c r="F13" s="225"/>
      <c r="G13" s="225"/>
      <c r="H13" s="225"/>
      <c r="I13" s="225"/>
      <c r="J13" s="225"/>
      <c r="K13" s="225"/>
      <c r="L13" s="225"/>
    </row>
    <row r="14" spans="1:12" x14ac:dyDescent="0.25">
      <c r="A14" s="265"/>
      <c r="B14" s="265"/>
      <c r="C14" s="265"/>
      <c r="D14" s="265"/>
      <c r="E14" s="265"/>
      <c r="F14" s="265"/>
      <c r="G14" s="265"/>
      <c r="H14" s="265"/>
      <c r="I14" s="265"/>
      <c r="J14" s="265"/>
      <c r="K14" s="265"/>
      <c r="L14" s="265"/>
    </row>
    <row r="15" spans="1:12" ht="14.25" customHeight="1" x14ac:dyDescent="0.25">
      <c r="A15" s="265"/>
      <c r="B15" s="265"/>
      <c r="C15" s="265"/>
      <c r="D15" s="265"/>
      <c r="E15" s="265"/>
      <c r="F15" s="265"/>
      <c r="G15" s="265"/>
      <c r="H15" s="265"/>
      <c r="I15" s="265"/>
      <c r="J15" s="265"/>
      <c r="K15" s="265"/>
      <c r="L15" s="265"/>
    </row>
    <row r="16" spans="1:12" x14ac:dyDescent="0.25">
      <c r="A16" s="265"/>
      <c r="B16" s="265"/>
      <c r="C16" s="265"/>
      <c r="D16" s="265"/>
      <c r="E16" s="265"/>
      <c r="F16" s="265"/>
      <c r="G16" s="265"/>
      <c r="H16" s="265"/>
      <c r="I16" s="265"/>
      <c r="J16" s="265"/>
      <c r="K16" s="265"/>
      <c r="L16" s="265"/>
    </row>
    <row r="17" spans="1:12" s="19" customFormat="1" x14ac:dyDescent="0.25">
      <c r="A17" s="259"/>
      <c r="B17" s="259"/>
      <c r="C17" s="259"/>
      <c r="D17" s="259"/>
      <c r="E17" s="259"/>
      <c r="F17" s="259"/>
      <c r="G17" s="259"/>
      <c r="H17" s="259"/>
      <c r="I17" s="259"/>
      <c r="J17" s="259"/>
      <c r="K17" s="259"/>
      <c r="L17" s="259"/>
    </row>
    <row r="18" spans="1:12" s="19" customFormat="1" ht="50.25" customHeight="1" x14ac:dyDescent="0.25">
      <c r="A18" s="304" t="s">
        <v>175</v>
      </c>
      <c r="B18" s="304"/>
      <c r="C18" s="304"/>
      <c r="D18" s="304"/>
      <c r="E18" s="304"/>
      <c r="F18" s="304"/>
      <c r="G18" s="304"/>
      <c r="H18" s="304"/>
      <c r="I18" s="304"/>
      <c r="J18" s="304"/>
      <c r="K18" s="304"/>
      <c r="L18" s="304"/>
    </row>
    <row r="20" spans="1:12" ht="55.5" customHeight="1" x14ac:dyDescent="0.25">
      <c r="A20" s="303" t="s">
        <v>163</v>
      </c>
      <c r="B20" s="303"/>
      <c r="C20" s="303"/>
      <c r="D20" s="303"/>
      <c r="E20" s="303"/>
      <c r="F20" s="303"/>
      <c r="G20" s="303"/>
      <c r="H20" s="303"/>
      <c r="I20" s="303"/>
      <c r="J20" s="303"/>
      <c r="K20" s="303"/>
      <c r="L20" s="303"/>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24" t="s">
        <v>151</v>
      </c>
      <c r="B5" s="224"/>
      <c r="C5" s="224"/>
      <c r="D5" s="224"/>
      <c r="E5" s="224"/>
      <c r="F5" s="224"/>
      <c r="G5" s="224"/>
      <c r="H5" s="224"/>
      <c r="I5" s="224"/>
      <c r="J5" s="224"/>
      <c r="K5" s="224"/>
      <c r="L5" s="224"/>
    </row>
    <row r="7" spans="1:12" ht="18.75" x14ac:dyDescent="0.25">
      <c r="A7" s="228" t="s">
        <v>169</v>
      </c>
      <c r="B7" s="228"/>
      <c r="C7" s="228"/>
      <c r="D7" s="228"/>
      <c r="E7" s="228"/>
      <c r="F7" s="228"/>
      <c r="G7" s="228"/>
      <c r="H7" s="228"/>
      <c r="I7" s="228"/>
      <c r="J7" s="228"/>
      <c r="K7" s="228"/>
      <c r="L7" s="228"/>
    </row>
    <row r="8" spans="1:12" ht="18.75" x14ac:dyDescent="0.25">
      <c r="A8" s="228"/>
      <c r="B8" s="228"/>
      <c r="C8" s="228"/>
      <c r="D8" s="228"/>
      <c r="E8" s="228"/>
      <c r="F8" s="228"/>
      <c r="G8" s="228"/>
      <c r="H8" s="228"/>
      <c r="I8" s="228"/>
      <c r="J8" s="228"/>
      <c r="K8" s="228"/>
      <c r="L8" s="228"/>
    </row>
    <row r="9" spans="1:12" ht="18.75" x14ac:dyDescent="0.25">
      <c r="A9" s="227" t="str">
        <f>'1. паспорт описание'!A9:D9</f>
        <v>О_0000500011</v>
      </c>
      <c r="B9" s="227"/>
      <c r="C9" s="227"/>
      <c r="D9" s="227"/>
      <c r="E9" s="227"/>
      <c r="F9" s="227"/>
      <c r="G9" s="227"/>
      <c r="H9" s="227"/>
      <c r="I9" s="227"/>
      <c r="J9" s="227"/>
      <c r="K9" s="227"/>
      <c r="L9" s="227"/>
    </row>
    <row r="10" spans="1:12" ht="15.75" x14ac:dyDescent="0.25">
      <c r="A10" s="225" t="s">
        <v>7</v>
      </c>
      <c r="B10" s="225"/>
      <c r="C10" s="225"/>
      <c r="D10" s="225"/>
      <c r="E10" s="225"/>
      <c r="F10" s="225"/>
      <c r="G10" s="225"/>
      <c r="H10" s="225"/>
      <c r="I10" s="225"/>
      <c r="J10" s="225"/>
      <c r="K10" s="225"/>
      <c r="L10" s="225"/>
    </row>
    <row r="11" spans="1:12" ht="18.75" x14ac:dyDescent="0.25">
      <c r="A11" s="235"/>
      <c r="B11" s="235"/>
      <c r="C11" s="235"/>
      <c r="D11" s="235"/>
      <c r="E11" s="235"/>
      <c r="F11" s="235"/>
      <c r="G11" s="235"/>
      <c r="H11" s="235"/>
      <c r="I11" s="235"/>
      <c r="J11" s="235"/>
      <c r="K11" s="235"/>
      <c r="L11" s="235"/>
    </row>
    <row r="12" spans="1:12" ht="42.75" customHeight="1" x14ac:dyDescent="0.25">
      <c r="A12" s="226" t="str">
        <f>'1. паспорт описание'!A12:D12</f>
        <v>Обеспечение надежности электроснабжения путем выноса ВЛ 10кВ с частных территорий</v>
      </c>
      <c r="B12" s="226"/>
      <c r="C12" s="226"/>
      <c r="D12" s="226"/>
      <c r="E12" s="226"/>
      <c r="F12" s="226"/>
      <c r="G12" s="226"/>
      <c r="H12" s="226"/>
      <c r="I12" s="226"/>
      <c r="J12" s="226"/>
      <c r="K12" s="226"/>
      <c r="L12" s="226"/>
    </row>
    <row r="13" spans="1:12" ht="15.75" x14ac:dyDescent="0.25">
      <c r="A13" s="225" t="s">
        <v>6</v>
      </c>
      <c r="B13" s="225"/>
      <c r="C13" s="225"/>
      <c r="D13" s="225"/>
      <c r="E13" s="225"/>
      <c r="F13" s="225"/>
      <c r="G13" s="225"/>
      <c r="H13" s="225"/>
      <c r="I13" s="225"/>
      <c r="J13" s="225"/>
      <c r="K13" s="225"/>
      <c r="L13" s="225"/>
    </row>
    <row r="14" spans="1:12" x14ac:dyDescent="0.25">
      <c r="A14" s="265"/>
      <c r="B14" s="265"/>
      <c r="C14" s="265"/>
      <c r="D14" s="265"/>
      <c r="E14" s="265"/>
      <c r="F14" s="265"/>
      <c r="G14" s="265"/>
      <c r="H14" s="265"/>
      <c r="I14" s="265"/>
      <c r="J14" s="265"/>
      <c r="K14" s="265"/>
      <c r="L14" s="265"/>
    </row>
    <row r="15" spans="1:12" ht="14.25" customHeight="1" x14ac:dyDescent="0.25">
      <c r="A15" s="265"/>
      <c r="B15" s="265"/>
      <c r="C15" s="265"/>
      <c r="D15" s="265"/>
      <c r="E15" s="265"/>
      <c r="F15" s="265"/>
      <c r="G15" s="265"/>
      <c r="H15" s="265"/>
      <c r="I15" s="265"/>
      <c r="J15" s="265"/>
      <c r="K15" s="265"/>
      <c r="L15" s="265"/>
    </row>
    <row r="16" spans="1:12" x14ac:dyDescent="0.25">
      <c r="A16" s="265"/>
      <c r="B16" s="265"/>
      <c r="C16" s="265"/>
      <c r="D16" s="265"/>
      <c r="E16" s="265"/>
      <c r="F16" s="265"/>
      <c r="G16" s="265"/>
      <c r="H16" s="265"/>
      <c r="I16" s="265"/>
      <c r="J16" s="265"/>
      <c r="K16" s="265"/>
      <c r="L16" s="265"/>
    </row>
    <row r="17" spans="1:12" s="19" customFormat="1" x14ac:dyDescent="0.25">
      <c r="A17" s="259"/>
      <c r="B17" s="259"/>
      <c r="C17" s="259"/>
      <c r="D17" s="259"/>
      <c r="E17" s="259"/>
      <c r="F17" s="259"/>
      <c r="G17" s="259"/>
      <c r="H17" s="259"/>
      <c r="I17" s="259"/>
      <c r="J17" s="259"/>
      <c r="K17" s="259"/>
      <c r="L17" s="259"/>
    </row>
    <row r="18" spans="1:12" s="19" customFormat="1" ht="68.25" customHeight="1" x14ac:dyDescent="0.25">
      <c r="A18" s="304" t="s">
        <v>177</v>
      </c>
      <c r="B18" s="304"/>
      <c r="C18" s="304"/>
      <c r="D18" s="304"/>
      <c r="E18" s="304"/>
      <c r="F18" s="304"/>
      <c r="G18" s="304"/>
      <c r="H18" s="304"/>
      <c r="I18" s="304"/>
      <c r="J18" s="304"/>
      <c r="K18" s="304"/>
      <c r="L18" s="304"/>
    </row>
    <row r="19" spans="1:12" ht="33.75" customHeight="1" x14ac:dyDescent="0.25">
      <c r="A19" s="305"/>
      <c r="B19" s="305"/>
      <c r="C19" s="305"/>
      <c r="D19" s="305"/>
      <c r="E19" s="305"/>
      <c r="F19" s="305"/>
      <c r="G19" s="305"/>
      <c r="H19" s="305"/>
      <c r="I19" s="305"/>
      <c r="J19" s="305"/>
      <c r="K19" s="305"/>
      <c r="L19" s="305"/>
    </row>
    <row r="20" spans="1:12" ht="45.75" customHeight="1" x14ac:dyDescent="0.25">
      <c r="A20" s="303" t="s">
        <v>184</v>
      </c>
      <c r="B20" s="303"/>
      <c r="C20" s="303"/>
      <c r="D20" s="303"/>
      <c r="E20" s="303"/>
      <c r="F20" s="303"/>
      <c r="G20" s="303"/>
      <c r="H20" s="303"/>
      <c r="I20" s="303"/>
      <c r="J20" s="303"/>
      <c r="K20" s="303"/>
      <c r="L20" s="303"/>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24" t="s">
        <v>151</v>
      </c>
      <c r="B4" s="224"/>
      <c r="C4" s="224"/>
      <c r="D4" s="224"/>
      <c r="E4" s="224"/>
      <c r="F4" s="224"/>
      <c r="G4" s="224"/>
      <c r="H4" s="224"/>
      <c r="I4" s="224"/>
      <c r="J4" s="224"/>
      <c r="K4" s="224"/>
    </row>
    <row r="5" spans="1:20" s="11" customFormat="1" ht="15.75" x14ac:dyDescent="0.2">
      <c r="A5" s="16"/>
      <c r="B5" s="16"/>
    </row>
    <row r="6" spans="1:20" s="11" customFormat="1" ht="18.75" x14ac:dyDescent="0.2">
      <c r="A6" s="228" t="s">
        <v>158</v>
      </c>
      <c r="B6" s="228"/>
      <c r="C6" s="228"/>
      <c r="D6" s="228"/>
      <c r="E6" s="228"/>
      <c r="F6" s="228"/>
      <c r="G6" s="228"/>
      <c r="H6" s="228"/>
      <c r="I6" s="228"/>
      <c r="J6" s="228"/>
      <c r="K6" s="228"/>
      <c r="L6" s="12"/>
      <c r="M6" s="12"/>
      <c r="N6" s="12"/>
      <c r="O6" s="12"/>
      <c r="P6" s="12"/>
      <c r="Q6" s="12"/>
      <c r="R6" s="12"/>
      <c r="S6" s="12"/>
      <c r="T6" s="12"/>
    </row>
    <row r="7" spans="1:20" s="11" customFormat="1" ht="18.75" x14ac:dyDescent="0.2">
      <c r="A7" s="228"/>
      <c r="B7" s="228"/>
      <c r="C7" s="228"/>
      <c r="D7" s="228"/>
      <c r="E7" s="228"/>
      <c r="F7" s="228"/>
      <c r="G7" s="228"/>
      <c r="H7" s="228"/>
      <c r="I7" s="228"/>
      <c r="J7" s="228"/>
      <c r="K7" s="228"/>
      <c r="L7" s="12"/>
      <c r="M7" s="12"/>
      <c r="N7" s="12"/>
      <c r="O7" s="12"/>
      <c r="P7" s="12"/>
      <c r="Q7" s="12"/>
      <c r="R7" s="12"/>
      <c r="S7" s="12"/>
      <c r="T7" s="12"/>
    </row>
    <row r="8" spans="1:20" s="11" customFormat="1" ht="18.75" x14ac:dyDescent="0.2">
      <c r="A8" s="227" t="str">
        <f>'1. паспорт описание'!A9:D9</f>
        <v>О_0000500011</v>
      </c>
      <c r="B8" s="227"/>
      <c r="C8" s="227"/>
      <c r="D8" s="227"/>
      <c r="E8" s="227"/>
      <c r="F8" s="227"/>
      <c r="G8" s="227"/>
      <c r="H8" s="227"/>
      <c r="I8" s="227"/>
      <c r="J8" s="227"/>
      <c r="K8" s="227"/>
      <c r="L8" s="12"/>
      <c r="M8" s="12"/>
      <c r="N8" s="12"/>
      <c r="O8" s="12"/>
      <c r="P8" s="12"/>
      <c r="Q8" s="12"/>
      <c r="R8" s="12"/>
      <c r="S8" s="12"/>
      <c r="T8" s="12"/>
    </row>
    <row r="9" spans="1:20" s="11" customFormat="1" ht="18.75" x14ac:dyDescent="0.2">
      <c r="A9" s="225" t="s">
        <v>7</v>
      </c>
      <c r="B9" s="225"/>
      <c r="C9" s="225"/>
      <c r="D9" s="225"/>
      <c r="E9" s="225"/>
      <c r="F9" s="225"/>
      <c r="G9" s="225"/>
      <c r="H9" s="225"/>
      <c r="I9" s="225"/>
      <c r="J9" s="225"/>
      <c r="K9" s="225"/>
      <c r="L9" s="12"/>
      <c r="M9" s="12"/>
      <c r="N9" s="12"/>
      <c r="O9" s="12"/>
      <c r="P9" s="12"/>
      <c r="Q9" s="12"/>
      <c r="R9" s="12"/>
      <c r="S9" s="12"/>
      <c r="T9" s="12"/>
    </row>
    <row r="10" spans="1:20" s="8" customFormat="1" ht="15.75" customHeight="1" x14ac:dyDescent="0.2">
      <c r="A10" s="235"/>
      <c r="B10" s="235"/>
      <c r="C10" s="235"/>
      <c r="D10" s="235"/>
      <c r="E10" s="235"/>
      <c r="F10" s="235"/>
      <c r="G10" s="235"/>
      <c r="H10" s="235"/>
      <c r="I10" s="235"/>
      <c r="J10" s="235"/>
      <c r="K10" s="235"/>
      <c r="L10" s="9"/>
      <c r="M10" s="9"/>
      <c r="N10" s="9"/>
      <c r="O10" s="9"/>
      <c r="P10" s="9"/>
      <c r="Q10" s="9"/>
      <c r="R10" s="9"/>
      <c r="S10" s="9"/>
      <c r="T10" s="9"/>
    </row>
    <row r="11" spans="1:20" s="2" customFormat="1" ht="18.75" x14ac:dyDescent="0.2">
      <c r="A11" s="227" t="str">
        <f>'1. паспорт описание'!A12:D12</f>
        <v>Обеспечение надежности электроснабжения путем выноса ВЛ 10кВ с частных территорий</v>
      </c>
      <c r="B11" s="227"/>
      <c r="C11" s="227"/>
      <c r="D11" s="227"/>
      <c r="E11" s="227"/>
      <c r="F11" s="227"/>
      <c r="G11" s="227"/>
      <c r="H11" s="227"/>
      <c r="I11" s="227"/>
      <c r="J11" s="227"/>
      <c r="K11" s="227"/>
      <c r="L11" s="7"/>
      <c r="M11" s="7"/>
      <c r="N11" s="7"/>
      <c r="O11" s="7"/>
      <c r="P11" s="7"/>
      <c r="Q11" s="7"/>
      <c r="R11" s="7"/>
      <c r="S11" s="7"/>
      <c r="T11" s="7"/>
    </row>
    <row r="12" spans="1:20" s="2" customFormat="1" ht="15" customHeight="1" x14ac:dyDescent="0.2">
      <c r="A12" s="225" t="s">
        <v>6</v>
      </c>
      <c r="B12" s="225"/>
      <c r="C12" s="225"/>
      <c r="D12" s="225"/>
      <c r="E12" s="225"/>
      <c r="F12" s="225"/>
      <c r="G12" s="225"/>
      <c r="H12" s="225"/>
      <c r="I12" s="225"/>
      <c r="J12" s="225"/>
      <c r="K12" s="225"/>
      <c r="L12" s="5"/>
      <c r="M12" s="5"/>
      <c r="N12" s="5"/>
      <c r="O12" s="5"/>
      <c r="P12" s="5"/>
      <c r="Q12" s="5"/>
      <c r="R12" s="5"/>
      <c r="S12" s="5"/>
      <c r="T12" s="5"/>
    </row>
    <row r="13" spans="1:20" s="2" customFormat="1" ht="15" customHeight="1" x14ac:dyDescent="0.2">
      <c r="A13" s="233"/>
      <c r="B13" s="233"/>
      <c r="C13" s="233"/>
      <c r="D13" s="233"/>
      <c r="E13" s="233"/>
      <c r="F13" s="233"/>
      <c r="G13" s="233"/>
      <c r="H13" s="233"/>
      <c r="I13" s="233"/>
      <c r="J13" s="233"/>
      <c r="K13" s="233"/>
      <c r="L13" s="3"/>
      <c r="M13" s="3"/>
      <c r="N13" s="3"/>
      <c r="O13" s="3"/>
      <c r="P13" s="3"/>
      <c r="Q13" s="3"/>
    </row>
    <row r="14" spans="1:20" s="2" customFormat="1" ht="45.75" customHeight="1" x14ac:dyDescent="0.2">
      <c r="A14" s="226" t="s">
        <v>120</v>
      </c>
      <c r="B14" s="226"/>
      <c r="C14" s="226"/>
      <c r="D14" s="226"/>
      <c r="E14" s="226"/>
      <c r="F14" s="226"/>
      <c r="G14" s="226"/>
      <c r="H14" s="226"/>
      <c r="I14" s="226"/>
      <c r="J14" s="226"/>
      <c r="K14" s="226"/>
      <c r="L14" s="6"/>
      <c r="M14" s="6"/>
      <c r="N14" s="6"/>
      <c r="O14" s="6"/>
      <c r="P14" s="6"/>
      <c r="Q14" s="6"/>
      <c r="R14" s="6"/>
      <c r="S14" s="6"/>
      <c r="T14" s="6"/>
    </row>
    <row r="15" spans="1:20" s="2" customFormat="1" ht="15" customHeight="1" x14ac:dyDescent="0.2">
      <c r="A15" s="234"/>
      <c r="B15" s="234"/>
      <c r="C15" s="234"/>
      <c r="D15" s="234"/>
      <c r="E15" s="234"/>
      <c r="F15" s="234"/>
      <c r="G15" s="234"/>
      <c r="H15" s="234"/>
      <c r="I15" s="234"/>
      <c r="J15" s="234"/>
      <c r="K15" s="234"/>
      <c r="L15" s="3"/>
      <c r="M15" s="3"/>
      <c r="N15" s="3"/>
      <c r="O15" s="3"/>
      <c r="P15" s="3"/>
      <c r="Q15" s="3"/>
    </row>
    <row r="16" spans="1:20" s="2" customFormat="1" ht="54" customHeight="1" x14ac:dyDescent="0.2">
      <c r="A16" s="232" t="s">
        <v>5</v>
      </c>
      <c r="B16" s="230" t="s">
        <v>141</v>
      </c>
      <c r="C16" s="232" t="s">
        <v>42</v>
      </c>
      <c r="D16" s="232" t="s">
        <v>41</v>
      </c>
      <c r="E16" s="232" t="s">
        <v>40</v>
      </c>
      <c r="F16" s="232" t="s">
        <v>110</v>
      </c>
      <c r="G16" s="232" t="s">
        <v>39</v>
      </c>
      <c r="H16" s="232" t="s">
        <v>38</v>
      </c>
      <c r="I16" s="232" t="s">
        <v>37</v>
      </c>
      <c r="J16" s="232" t="s">
        <v>113</v>
      </c>
      <c r="K16" s="232"/>
      <c r="L16" s="3"/>
      <c r="M16" s="3"/>
      <c r="N16" s="3"/>
      <c r="O16" s="3"/>
      <c r="P16" s="3"/>
      <c r="Q16" s="3"/>
    </row>
    <row r="17" spans="1:20" s="2" customFormat="1" ht="180.75" customHeight="1" x14ac:dyDescent="0.2">
      <c r="A17" s="232"/>
      <c r="B17" s="231"/>
      <c r="C17" s="232"/>
      <c r="D17" s="232"/>
      <c r="E17" s="232"/>
      <c r="F17" s="232"/>
      <c r="G17" s="232"/>
      <c r="H17" s="232"/>
      <c r="I17" s="232"/>
      <c r="J17" s="33" t="s">
        <v>111</v>
      </c>
      <c r="K17" s="34" t="s">
        <v>112</v>
      </c>
      <c r="L17" s="25"/>
      <c r="M17" s="25"/>
      <c r="N17" s="25"/>
      <c r="O17" s="25"/>
      <c r="P17" s="25"/>
      <c r="Q17" s="25"/>
      <c r="R17" s="24"/>
      <c r="S17" s="24"/>
      <c r="T17" s="24"/>
    </row>
    <row r="18" spans="1:20" s="2" customFormat="1" ht="18.75" x14ac:dyDescent="0.2">
      <c r="A18" s="33">
        <v>1</v>
      </c>
      <c r="B18" s="106">
        <v>2</v>
      </c>
      <c r="C18" s="105">
        <v>3</v>
      </c>
      <c r="D18" s="106">
        <v>6</v>
      </c>
      <c r="E18" s="105">
        <v>7</v>
      </c>
      <c r="F18" s="106">
        <v>8</v>
      </c>
      <c r="G18" s="105">
        <v>9</v>
      </c>
      <c r="H18" s="106">
        <v>10</v>
      </c>
      <c r="I18" s="105">
        <v>11</v>
      </c>
      <c r="J18" s="106">
        <v>18</v>
      </c>
      <c r="K18" s="105">
        <v>19</v>
      </c>
      <c r="L18" s="25"/>
      <c r="M18" s="25"/>
      <c r="N18" s="25"/>
      <c r="O18" s="25"/>
      <c r="P18" s="25"/>
      <c r="Q18" s="25"/>
      <c r="R18" s="24"/>
      <c r="S18" s="24"/>
      <c r="T18" s="24"/>
    </row>
    <row r="19" spans="1:20" s="2" customFormat="1" ht="167.25" customHeight="1" x14ac:dyDescent="0.2">
      <c r="A19" s="33"/>
      <c r="B19" s="125" t="s">
        <v>178</v>
      </c>
      <c r="C19" s="36" t="s">
        <v>109</v>
      </c>
      <c r="D19" s="36" t="s">
        <v>109</v>
      </c>
      <c r="E19" s="36" t="s">
        <v>109</v>
      </c>
      <c r="F19" s="36" t="s">
        <v>109</v>
      </c>
      <c r="G19" s="36" t="s">
        <v>109</v>
      </c>
      <c r="H19" s="36" t="s">
        <v>109</v>
      </c>
      <c r="I19" s="36" t="s">
        <v>109</v>
      </c>
      <c r="J19" s="30" t="s">
        <v>109</v>
      </c>
      <c r="K19" s="4" t="s">
        <v>109</v>
      </c>
      <c r="L19" s="25"/>
      <c r="M19" s="25"/>
      <c r="N19" s="25"/>
      <c r="O19" s="25"/>
      <c r="P19" s="25"/>
      <c r="Q19" s="25"/>
      <c r="R19" s="24"/>
      <c r="S19" s="24"/>
      <c r="T19" s="24"/>
    </row>
    <row r="20" spans="1:20" s="2" customFormat="1" ht="72" customHeight="1" x14ac:dyDescent="0.2">
      <c r="A20" s="33"/>
      <c r="B20" s="125" t="s">
        <v>179</v>
      </c>
      <c r="C20" s="36" t="s">
        <v>109</v>
      </c>
      <c r="D20" s="36" t="s">
        <v>109</v>
      </c>
      <c r="E20" s="36" t="s">
        <v>109</v>
      </c>
      <c r="F20" s="36" t="s">
        <v>109</v>
      </c>
      <c r="G20" s="124" t="s">
        <v>109</v>
      </c>
      <c r="H20" s="124" t="s">
        <v>109</v>
      </c>
      <c r="I20" s="124" t="s">
        <v>109</v>
      </c>
      <c r="J20" s="124" t="s">
        <v>109</v>
      </c>
      <c r="K20" s="4" t="s">
        <v>109</v>
      </c>
      <c r="L20" s="25"/>
      <c r="M20" s="25"/>
      <c r="N20" s="25"/>
      <c r="O20" s="25"/>
      <c r="P20" s="24"/>
      <c r="Q20" s="24"/>
      <c r="R20" s="24"/>
      <c r="S20" s="24"/>
      <c r="T20" s="24"/>
    </row>
    <row r="21" spans="1:20" s="2" customFormat="1" ht="84" customHeight="1" x14ac:dyDescent="0.2">
      <c r="A21" s="33"/>
      <c r="B21" s="125" t="s">
        <v>180</v>
      </c>
      <c r="C21" s="36" t="s">
        <v>109</v>
      </c>
      <c r="D21" s="36" t="s">
        <v>109</v>
      </c>
      <c r="E21" s="36" t="s">
        <v>109</v>
      </c>
      <c r="F21" s="36" t="s">
        <v>109</v>
      </c>
      <c r="G21" s="124" t="s">
        <v>109</v>
      </c>
      <c r="H21" s="124" t="s">
        <v>109</v>
      </c>
      <c r="I21" s="124" t="s">
        <v>109</v>
      </c>
      <c r="J21" s="124" t="s">
        <v>109</v>
      </c>
      <c r="K21" s="4" t="s">
        <v>109</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29" t="s">
        <v>162</v>
      </c>
      <c r="B23" s="229"/>
      <c r="C23" s="229"/>
      <c r="D23" s="22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100"/>
  <sheetViews>
    <sheetView view="pageBreakPreview" topLeftCell="A18" zoomScaleNormal="60" zoomScaleSheetLayoutView="100" workbookViewId="0">
      <pane xSplit="1" ySplit="4" topLeftCell="B58" activePane="bottomRight" state="frozen"/>
      <selection activeCell="A18" sqref="A18"/>
      <selection pane="topRight" activeCell="B18" sqref="B18"/>
      <selection pane="bottomLeft" activeCell="A22" sqref="A22"/>
      <selection pane="bottomRight" activeCell="H80" sqref="H80"/>
    </sheetView>
  </sheetViews>
  <sheetFormatPr defaultColWidth="10.7109375" defaultRowHeight="15.75" x14ac:dyDescent="0.25"/>
  <cols>
    <col min="1" max="1" width="9.5703125" style="39" customWidth="1"/>
    <col min="2" max="2" width="36.28515625" style="39" customWidth="1"/>
    <col min="3" max="3" width="11.7109375" style="39" customWidth="1"/>
    <col min="4" max="4" width="12.7109375" style="39" customWidth="1"/>
    <col min="5" max="5" width="16.140625" style="39" customWidth="1"/>
    <col min="6" max="6" width="16.5703125" style="39" customWidth="1"/>
    <col min="7" max="8" width="18.42578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24" t="s">
        <v>151</v>
      </c>
      <c r="B6" s="224"/>
      <c r="C6" s="224"/>
      <c r="D6" s="224"/>
      <c r="E6" s="224"/>
      <c r="F6" s="224"/>
      <c r="G6" s="224"/>
      <c r="H6" s="224"/>
      <c r="I6" s="224"/>
      <c r="J6" s="224"/>
      <c r="K6" s="224"/>
      <c r="L6" s="224"/>
      <c r="M6" s="224"/>
      <c r="N6" s="224"/>
    </row>
    <row r="7" spans="1:14" s="11" customFormat="1" x14ac:dyDescent="0.2">
      <c r="A7" s="16"/>
      <c r="B7" s="16"/>
      <c r="I7" s="15"/>
    </row>
    <row r="8" spans="1:14" s="11" customFormat="1" ht="18.75" x14ac:dyDescent="0.2">
      <c r="A8" s="228" t="s">
        <v>8</v>
      </c>
      <c r="B8" s="228"/>
      <c r="C8" s="228"/>
      <c r="D8" s="228"/>
      <c r="E8" s="228"/>
      <c r="F8" s="228"/>
      <c r="G8" s="228"/>
      <c r="H8" s="228"/>
      <c r="I8" s="228"/>
      <c r="J8" s="228"/>
      <c r="K8" s="228"/>
      <c r="L8" s="228"/>
      <c r="M8" s="228"/>
      <c r="N8" s="228"/>
    </row>
    <row r="9" spans="1:14" s="11" customFormat="1" ht="18.75" x14ac:dyDescent="0.2">
      <c r="A9" s="228"/>
      <c r="B9" s="228"/>
      <c r="C9" s="228"/>
      <c r="D9" s="228"/>
      <c r="E9" s="228"/>
      <c r="F9" s="228"/>
      <c r="G9" s="228"/>
      <c r="H9" s="228"/>
      <c r="I9" s="228"/>
      <c r="J9" s="228"/>
      <c r="K9" s="228"/>
      <c r="L9" s="228"/>
      <c r="M9" s="228"/>
      <c r="N9" s="228"/>
    </row>
    <row r="10" spans="1:14" s="11" customFormat="1" ht="18.75" customHeight="1" x14ac:dyDescent="0.2">
      <c r="A10" s="227" t="str">
        <f>'1. паспорт описание'!A9:D9</f>
        <v>О_0000500011</v>
      </c>
      <c r="B10" s="227"/>
      <c r="C10" s="227"/>
      <c r="D10" s="227"/>
      <c r="E10" s="227"/>
      <c r="F10" s="227"/>
      <c r="G10" s="227"/>
      <c r="H10" s="227"/>
      <c r="I10" s="227"/>
      <c r="J10" s="227"/>
      <c r="K10" s="227"/>
      <c r="L10" s="227"/>
      <c r="M10" s="227"/>
      <c r="N10" s="227"/>
    </row>
    <row r="11" spans="1:14" s="11" customFormat="1" ht="18.75" customHeight="1" x14ac:dyDescent="0.2">
      <c r="A11" s="225" t="s">
        <v>7</v>
      </c>
      <c r="B11" s="225"/>
      <c r="C11" s="225"/>
      <c r="D11" s="225"/>
      <c r="E11" s="225"/>
      <c r="F11" s="225"/>
      <c r="G11" s="225"/>
      <c r="H11" s="225"/>
      <c r="I11" s="225"/>
      <c r="J11" s="225"/>
      <c r="K11" s="225"/>
      <c r="L11" s="225"/>
      <c r="M11" s="225"/>
      <c r="N11" s="225"/>
    </row>
    <row r="12" spans="1:14" s="8" customFormat="1" ht="15.75" customHeight="1" x14ac:dyDescent="0.2">
      <c r="A12" s="235"/>
      <c r="B12" s="235"/>
      <c r="C12" s="235"/>
      <c r="D12" s="235"/>
      <c r="E12" s="235"/>
      <c r="F12" s="235"/>
      <c r="G12" s="235"/>
      <c r="H12" s="235"/>
      <c r="I12" s="235"/>
      <c r="J12" s="235"/>
      <c r="K12" s="235"/>
      <c r="L12" s="235"/>
      <c r="M12" s="235"/>
      <c r="N12" s="235"/>
    </row>
    <row r="13" spans="1:14" s="2" customFormat="1" ht="18.75" x14ac:dyDescent="0.2">
      <c r="A13" s="227" t="str">
        <f>'1. паспорт описание'!A12:D12</f>
        <v>Обеспечение надежности электроснабжения путем выноса ВЛ 10кВ с частных территорий</v>
      </c>
      <c r="B13" s="227"/>
      <c r="C13" s="227"/>
      <c r="D13" s="227"/>
      <c r="E13" s="227"/>
      <c r="F13" s="227"/>
      <c r="G13" s="227"/>
      <c r="H13" s="227"/>
      <c r="I13" s="227"/>
      <c r="J13" s="227"/>
      <c r="K13" s="227"/>
      <c r="L13" s="227"/>
      <c r="M13" s="227"/>
      <c r="N13" s="227"/>
    </row>
    <row r="14" spans="1:14" s="2" customFormat="1" ht="15" customHeight="1" x14ac:dyDescent="0.2">
      <c r="A14" s="225" t="s">
        <v>6</v>
      </c>
      <c r="B14" s="225"/>
      <c r="C14" s="225"/>
      <c r="D14" s="225"/>
      <c r="E14" s="225"/>
      <c r="F14" s="225"/>
      <c r="G14" s="225"/>
      <c r="H14" s="225"/>
      <c r="I14" s="225"/>
      <c r="J14" s="225"/>
      <c r="K14" s="225"/>
      <c r="L14" s="225"/>
      <c r="M14" s="225"/>
      <c r="N14" s="225"/>
    </row>
    <row r="15" spans="1:14" s="2" customFormat="1" ht="15" customHeight="1" x14ac:dyDescent="0.2">
      <c r="A15" s="233"/>
      <c r="B15" s="233"/>
      <c r="C15" s="233"/>
      <c r="D15" s="233"/>
      <c r="E15" s="233"/>
      <c r="F15" s="233"/>
      <c r="G15" s="233"/>
      <c r="H15" s="233"/>
      <c r="I15" s="233"/>
      <c r="J15" s="233"/>
      <c r="K15" s="233"/>
      <c r="L15" s="233"/>
      <c r="M15" s="233"/>
      <c r="N15" s="233"/>
    </row>
    <row r="16" spans="1:14" s="2" customFormat="1" ht="15" customHeight="1" x14ac:dyDescent="0.2">
      <c r="A16" s="227" t="s">
        <v>123</v>
      </c>
      <c r="B16" s="227"/>
      <c r="C16" s="227"/>
      <c r="D16" s="227"/>
      <c r="E16" s="227"/>
      <c r="F16" s="227"/>
      <c r="G16" s="227"/>
      <c r="H16" s="227"/>
      <c r="I16" s="227"/>
      <c r="J16" s="227"/>
      <c r="K16" s="227"/>
      <c r="L16" s="227"/>
      <c r="M16" s="227"/>
      <c r="N16" s="227"/>
    </row>
    <row r="17" spans="1:14" s="47" customFormat="1" ht="21" customHeight="1" x14ac:dyDescent="0.25">
      <c r="A17" s="250"/>
      <c r="B17" s="250"/>
      <c r="C17" s="250"/>
      <c r="D17" s="250"/>
      <c r="E17" s="250"/>
      <c r="F17" s="250"/>
      <c r="G17" s="250"/>
      <c r="H17" s="250"/>
      <c r="I17" s="250"/>
      <c r="J17" s="250"/>
      <c r="K17" s="250"/>
      <c r="L17" s="250"/>
      <c r="M17" s="250"/>
      <c r="N17" s="250"/>
    </row>
    <row r="18" spans="1:14" ht="46.5" customHeight="1" x14ac:dyDescent="0.25">
      <c r="A18" s="244" t="s">
        <v>5</v>
      </c>
      <c r="B18" s="247" t="s">
        <v>141</v>
      </c>
      <c r="C18" s="237" t="s">
        <v>76</v>
      </c>
      <c r="D18" s="238"/>
      <c r="E18" s="241" t="s">
        <v>57</v>
      </c>
      <c r="F18" s="237" t="s">
        <v>137</v>
      </c>
      <c r="G18" s="238"/>
      <c r="H18" s="237" t="s">
        <v>87</v>
      </c>
      <c r="I18" s="238"/>
      <c r="J18" s="241" t="s">
        <v>56</v>
      </c>
      <c r="K18" s="237" t="s">
        <v>55</v>
      </c>
      <c r="L18" s="238"/>
      <c r="M18" s="237" t="s">
        <v>136</v>
      </c>
      <c r="N18" s="238"/>
    </row>
    <row r="19" spans="1:14" ht="204.75" customHeight="1" x14ac:dyDescent="0.25">
      <c r="A19" s="245"/>
      <c r="B19" s="248"/>
      <c r="C19" s="239"/>
      <c r="D19" s="240"/>
      <c r="E19" s="242"/>
      <c r="F19" s="239"/>
      <c r="G19" s="240"/>
      <c r="H19" s="239"/>
      <c r="I19" s="240"/>
      <c r="J19" s="243"/>
      <c r="K19" s="239"/>
      <c r="L19" s="240"/>
      <c r="M19" s="239"/>
      <c r="N19" s="240"/>
    </row>
    <row r="20" spans="1:14" ht="51.75" customHeight="1" x14ac:dyDescent="0.25">
      <c r="A20" s="246"/>
      <c r="B20" s="249"/>
      <c r="C20" s="94" t="s">
        <v>53</v>
      </c>
      <c r="D20" s="94" t="s">
        <v>54</v>
      </c>
      <c r="E20" s="243"/>
      <c r="F20" s="94" t="s">
        <v>53</v>
      </c>
      <c r="G20" s="94" t="s">
        <v>54</v>
      </c>
      <c r="H20" s="94" t="s">
        <v>53</v>
      </c>
      <c r="I20" s="94" t="s">
        <v>54</v>
      </c>
      <c r="J20" s="94" t="s">
        <v>53</v>
      </c>
      <c r="K20" s="94" t="s">
        <v>53</v>
      </c>
      <c r="L20" s="94" t="s">
        <v>54</v>
      </c>
      <c r="M20" s="94" t="s">
        <v>53</v>
      </c>
      <c r="N20" s="94" t="s">
        <v>54</v>
      </c>
    </row>
    <row r="21" spans="1:14" x14ac:dyDescent="0.25">
      <c r="A21" s="49">
        <v>1</v>
      </c>
      <c r="B21" s="49">
        <v>2</v>
      </c>
      <c r="C21" s="49">
        <v>3</v>
      </c>
      <c r="D21" s="49">
        <v>4</v>
      </c>
      <c r="E21" s="49">
        <v>5</v>
      </c>
      <c r="F21" s="49">
        <v>6</v>
      </c>
      <c r="G21" s="49">
        <v>7</v>
      </c>
      <c r="H21" s="49">
        <v>8</v>
      </c>
      <c r="I21" s="49">
        <v>9</v>
      </c>
      <c r="J21" s="49">
        <v>10</v>
      </c>
      <c r="K21" s="49">
        <v>11</v>
      </c>
      <c r="L21" s="49">
        <v>12</v>
      </c>
      <c r="M21" s="49">
        <v>13</v>
      </c>
      <c r="N21" s="49">
        <v>14</v>
      </c>
    </row>
    <row r="22" spans="1:14" s="47" customFormat="1" ht="63" customHeight="1" x14ac:dyDescent="0.25">
      <c r="A22" s="48">
        <v>1</v>
      </c>
      <c r="B22" s="136" t="s">
        <v>148</v>
      </c>
      <c r="C22" s="112" t="s">
        <v>109</v>
      </c>
      <c r="D22" s="112" t="s">
        <v>109</v>
      </c>
      <c r="E22" s="112" t="s">
        <v>109</v>
      </c>
      <c r="F22" s="112" t="s">
        <v>109</v>
      </c>
      <c r="G22" s="112" t="s">
        <v>109</v>
      </c>
      <c r="H22" s="112" t="s">
        <v>109</v>
      </c>
      <c r="I22" s="112" t="s">
        <v>109</v>
      </c>
      <c r="J22" s="112" t="s">
        <v>109</v>
      </c>
      <c r="K22" s="112" t="s">
        <v>109</v>
      </c>
      <c r="L22" s="112" t="s">
        <v>109</v>
      </c>
      <c r="M22" s="112" t="s">
        <v>109</v>
      </c>
      <c r="N22" s="112" t="s">
        <v>109</v>
      </c>
    </row>
    <row r="23" spans="1:14" s="47" customFormat="1" ht="63" customHeight="1" x14ac:dyDescent="0.25">
      <c r="A23" s="48">
        <v>2</v>
      </c>
      <c r="B23" s="136" t="s">
        <v>148</v>
      </c>
      <c r="C23" s="112" t="s">
        <v>109</v>
      </c>
      <c r="D23" s="112" t="s">
        <v>109</v>
      </c>
      <c r="E23" s="112" t="s">
        <v>109</v>
      </c>
      <c r="F23" s="112" t="s">
        <v>109</v>
      </c>
      <c r="G23" s="112" t="s">
        <v>109</v>
      </c>
      <c r="H23" s="112" t="s">
        <v>109</v>
      </c>
      <c r="I23" s="112" t="s">
        <v>109</v>
      </c>
      <c r="J23" s="112" t="s">
        <v>109</v>
      </c>
      <c r="K23" s="112" t="s">
        <v>109</v>
      </c>
      <c r="L23" s="112" t="s">
        <v>109</v>
      </c>
      <c r="M23" s="112" t="s">
        <v>109</v>
      </c>
      <c r="N23" s="112" t="s">
        <v>109</v>
      </c>
    </row>
    <row r="24" spans="1:14" ht="63" x14ac:dyDescent="0.25">
      <c r="A24" s="48">
        <v>3</v>
      </c>
      <c r="B24" s="82" t="s">
        <v>148</v>
      </c>
      <c r="C24" s="112" t="s">
        <v>109</v>
      </c>
      <c r="D24" s="112" t="s">
        <v>109</v>
      </c>
      <c r="E24" s="112" t="s">
        <v>109</v>
      </c>
      <c r="F24" s="112" t="s">
        <v>109</v>
      </c>
      <c r="G24" s="112" t="s">
        <v>109</v>
      </c>
      <c r="H24" s="112" t="s">
        <v>109</v>
      </c>
      <c r="I24" s="112" t="s">
        <v>109</v>
      </c>
      <c r="J24" s="112" t="s">
        <v>109</v>
      </c>
      <c r="K24" s="112" t="s">
        <v>109</v>
      </c>
      <c r="L24" s="112" t="s">
        <v>109</v>
      </c>
      <c r="M24" s="112" t="s">
        <v>109</v>
      </c>
      <c r="N24" s="112" t="s">
        <v>109</v>
      </c>
    </row>
    <row r="25" spans="1:14" ht="63" x14ac:dyDescent="0.25">
      <c r="A25" s="48">
        <v>4</v>
      </c>
      <c r="B25" s="136" t="s">
        <v>148</v>
      </c>
      <c r="C25" s="112" t="s">
        <v>109</v>
      </c>
      <c r="D25" s="112" t="s">
        <v>109</v>
      </c>
      <c r="E25" s="112" t="s">
        <v>109</v>
      </c>
      <c r="F25" s="112" t="s">
        <v>109</v>
      </c>
      <c r="G25" s="112" t="s">
        <v>109</v>
      </c>
      <c r="H25" s="112" t="s">
        <v>109</v>
      </c>
      <c r="I25" s="112" t="s">
        <v>109</v>
      </c>
      <c r="J25" s="112" t="s">
        <v>109</v>
      </c>
      <c r="K25" s="112" t="s">
        <v>109</v>
      </c>
      <c r="L25" s="112" t="s">
        <v>109</v>
      </c>
      <c r="M25" s="112" t="s">
        <v>109</v>
      </c>
      <c r="N25" s="112" t="s">
        <v>109</v>
      </c>
    </row>
    <row r="26" spans="1:14" ht="63" x14ac:dyDescent="0.25">
      <c r="A26" s="48">
        <v>5</v>
      </c>
      <c r="B26" s="82" t="s">
        <v>148</v>
      </c>
      <c r="C26" s="112" t="s">
        <v>109</v>
      </c>
      <c r="D26" s="112" t="s">
        <v>109</v>
      </c>
      <c r="E26" s="112" t="s">
        <v>109</v>
      </c>
      <c r="F26" s="112" t="s">
        <v>109</v>
      </c>
      <c r="G26" s="112" t="s">
        <v>109</v>
      </c>
      <c r="H26" s="112" t="s">
        <v>109</v>
      </c>
      <c r="I26" s="112" t="s">
        <v>109</v>
      </c>
      <c r="J26" s="112" t="s">
        <v>109</v>
      </c>
      <c r="K26" s="112" t="s">
        <v>109</v>
      </c>
      <c r="L26" s="112" t="s">
        <v>109</v>
      </c>
      <c r="M26" s="112" t="s">
        <v>109</v>
      </c>
      <c r="N26" s="112" t="s">
        <v>109</v>
      </c>
    </row>
    <row r="27" spans="1:14" ht="63" x14ac:dyDescent="0.25">
      <c r="A27" s="48">
        <v>6</v>
      </c>
      <c r="B27" s="136" t="s">
        <v>148</v>
      </c>
      <c r="C27" s="112" t="s">
        <v>109</v>
      </c>
      <c r="D27" s="112" t="s">
        <v>109</v>
      </c>
      <c r="E27" s="112" t="s">
        <v>109</v>
      </c>
      <c r="F27" s="112" t="s">
        <v>109</v>
      </c>
      <c r="G27" s="112" t="s">
        <v>109</v>
      </c>
      <c r="H27" s="112" t="s">
        <v>109</v>
      </c>
      <c r="I27" s="112" t="s">
        <v>109</v>
      </c>
      <c r="J27" s="112" t="s">
        <v>109</v>
      </c>
      <c r="K27" s="112" t="s">
        <v>109</v>
      </c>
      <c r="L27" s="112" t="s">
        <v>109</v>
      </c>
      <c r="M27" s="112" t="s">
        <v>109</v>
      </c>
      <c r="N27" s="112" t="s">
        <v>109</v>
      </c>
    </row>
    <row r="28" spans="1:14" ht="63" x14ac:dyDescent="0.25">
      <c r="A28" s="48">
        <v>7</v>
      </c>
      <c r="B28" s="82" t="s">
        <v>148</v>
      </c>
      <c r="C28" s="112" t="s">
        <v>109</v>
      </c>
      <c r="D28" s="112" t="s">
        <v>109</v>
      </c>
      <c r="E28" s="112" t="s">
        <v>109</v>
      </c>
      <c r="F28" s="112" t="s">
        <v>109</v>
      </c>
      <c r="G28" s="112" t="s">
        <v>109</v>
      </c>
      <c r="H28" s="112" t="s">
        <v>109</v>
      </c>
      <c r="I28" s="112" t="s">
        <v>109</v>
      </c>
      <c r="J28" s="112" t="s">
        <v>109</v>
      </c>
      <c r="K28" s="112" t="s">
        <v>109</v>
      </c>
      <c r="L28" s="112" t="s">
        <v>109</v>
      </c>
      <c r="M28" s="112" t="s">
        <v>109</v>
      </c>
      <c r="N28" s="112" t="s">
        <v>109</v>
      </c>
    </row>
    <row r="29" spans="1:14" ht="63" x14ac:dyDescent="0.25">
      <c r="A29" s="48">
        <v>8</v>
      </c>
      <c r="B29" s="136" t="s">
        <v>148</v>
      </c>
      <c r="C29" s="112" t="s">
        <v>109</v>
      </c>
      <c r="D29" s="112" t="s">
        <v>109</v>
      </c>
      <c r="E29" s="112" t="s">
        <v>109</v>
      </c>
      <c r="F29" s="112" t="s">
        <v>109</v>
      </c>
      <c r="G29" s="112" t="s">
        <v>109</v>
      </c>
      <c r="H29" s="112" t="s">
        <v>109</v>
      </c>
      <c r="I29" s="112" t="s">
        <v>109</v>
      </c>
      <c r="J29" s="112" t="s">
        <v>109</v>
      </c>
      <c r="K29" s="112" t="s">
        <v>109</v>
      </c>
      <c r="L29" s="112" t="s">
        <v>109</v>
      </c>
      <c r="M29" s="112" t="s">
        <v>109</v>
      </c>
      <c r="N29" s="112" t="s">
        <v>109</v>
      </c>
    </row>
    <row r="30" spans="1:14" ht="63" x14ac:dyDescent="0.25">
      <c r="A30" s="48">
        <v>9</v>
      </c>
      <c r="B30" s="82" t="s">
        <v>148</v>
      </c>
      <c r="C30" s="112" t="s">
        <v>109</v>
      </c>
      <c r="D30" s="112" t="s">
        <v>109</v>
      </c>
      <c r="E30" s="112" t="s">
        <v>109</v>
      </c>
      <c r="F30" s="112" t="s">
        <v>109</v>
      </c>
      <c r="G30" s="112" t="s">
        <v>109</v>
      </c>
      <c r="H30" s="112" t="s">
        <v>109</v>
      </c>
      <c r="I30" s="112" t="s">
        <v>109</v>
      </c>
      <c r="J30" s="112" t="s">
        <v>109</v>
      </c>
      <c r="K30" s="112" t="s">
        <v>109</v>
      </c>
      <c r="L30" s="112" t="s">
        <v>109</v>
      </c>
      <c r="M30" s="112" t="s">
        <v>109</v>
      </c>
      <c r="N30" s="112" t="s">
        <v>109</v>
      </c>
    </row>
    <row r="31" spans="1:14" ht="63" x14ac:dyDescent="0.25">
      <c r="A31" s="48">
        <v>10</v>
      </c>
      <c r="B31" s="136" t="s">
        <v>148</v>
      </c>
      <c r="C31" s="112" t="s">
        <v>109</v>
      </c>
      <c r="D31" s="112" t="s">
        <v>109</v>
      </c>
      <c r="E31" s="112" t="s">
        <v>109</v>
      </c>
      <c r="F31" s="112" t="s">
        <v>109</v>
      </c>
      <c r="G31" s="112" t="s">
        <v>109</v>
      </c>
      <c r="H31" s="112" t="s">
        <v>109</v>
      </c>
      <c r="I31" s="112" t="s">
        <v>109</v>
      </c>
      <c r="J31" s="112" t="s">
        <v>109</v>
      </c>
      <c r="K31" s="112" t="s">
        <v>109</v>
      </c>
      <c r="L31" s="112" t="s">
        <v>109</v>
      </c>
      <c r="M31" s="112" t="s">
        <v>109</v>
      </c>
      <c r="N31" s="112" t="s">
        <v>109</v>
      </c>
    </row>
    <row r="32" spans="1:14" ht="63" x14ac:dyDescent="0.25">
      <c r="A32" s="48">
        <v>11</v>
      </c>
      <c r="B32" s="82" t="s">
        <v>148</v>
      </c>
      <c r="C32" s="112" t="s">
        <v>109</v>
      </c>
      <c r="D32" s="112" t="s">
        <v>109</v>
      </c>
      <c r="E32" s="112" t="s">
        <v>109</v>
      </c>
      <c r="F32" s="112" t="s">
        <v>109</v>
      </c>
      <c r="G32" s="112" t="s">
        <v>109</v>
      </c>
      <c r="H32" s="112" t="s">
        <v>109</v>
      </c>
      <c r="I32" s="112" t="s">
        <v>109</v>
      </c>
      <c r="J32" s="112" t="s">
        <v>109</v>
      </c>
      <c r="K32" s="112" t="s">
        <v>109</v>
      </c>
      <c r="L32" s="112" t="s">
        <v>109</v>
      </c>
      <c r="M32" s="112" t="s">
        <v>109</v>
      </c>
      <c r="N32" s="112" t="s">
        <v>109</v>
      </c>
    </row>
    <row r="33" spans="1:14" ht="63" x14ac:dyDescent="0.25">
      <c r="A33" s="48">
        <v>12</v>
      </c>
      <c r="B33" s="136" t="s">
        <v>148</v>
      </c>
      <c r="C33" s="112" t="s">
        <v>109</v>
      </c>
      <c r="D33" s="112" t="s">
        <v>109</v>
      </c>
      <c r="E33" s="112" t="s">
        <v>109</v>
      </c>
      <c r="F33" s="112" t="s">
        <v>109</v>
      </c>
      <c r="G33" s="112" t="s">
        <v>109</v>
      </c>
      <c r="H33" s="112" t="s">
        <v>109</v>
      </c>
      <c r="I33" s="112" t="s">
        <v>109</v>
      </c>
      <c r="J33" s="112" t="s">
        <v>109</v>
      </c>
      <c r="K33" s="112" t="s">
        <v>109</v>
      </c>
      <c r="L33" s="112" t="s">
        <v>109</v>
      </c>
      <c r="M33" s="112" t="s">
        <v>109</v>
      </c>
      <c r="N33" s="112" t="s">
        <v>109</v>
      </c>
    </row>
    <row r="34" spans="1:14" ht="63" x14ac:dyDescent="0.25">
      <c r="A34" s="48">
        <v>13</v>
      </c>
      <c r="B34" s="82" t="s">
        <v>148</v>
      </c>
      <c r="C34" s="112" t="s">
        <v>109</v>
      </c>
      <c r="D34" s="112" t="s">
        <v>109</v>
      </c>
      <c r="E34" s="112" t="s">
        <v>109</v>
      </c>
      <c r="F34" s="112" t="s">
        <v>109</v>
      </c>
      <c r="G34" s="112" t="s">
        <v>109</v>
      </c>
      <c r="H34" s="112" t="s">
        <v>109</v>
      </c>
      <c r="I34" s="112" t="s">
        <v>109</v>
      </c>
      <c r="J34" s="112" t="s">
        <v>109</v>
      </c>
      <c r="K34" s="112" t="s">
        <v>109</v>
      </c>
      <c r="L34" s="112" t="s">
        <v>109</v>
      </c>
      <c r="M34" s="112" t="s">
        <v>109</v>
      </c>
      <c r="N34" s="112" t="s">
        <v>109</v>
      </c>
    </row>
    <row r="35" spans="1:14" ht="63" x14ac:dyDescent="0.25">
      <c r="A35" s="48">
        <v>14</v>
      </c>
      <c r="B35" s="136" t="s">
        <v>148</v>
      </c>
      <c r="C35" s="112" t="s">
        <v>109</v>
      </c>
      <c r="D35" s="112" t="s">
        <v>109</v>
      </c>
      <c r="E35" s="112" t="s">
        <v>109</v>
      </c>
      <c r="F35" s="112" t="s">
        <v>109</v>
      </c>
      <c r="G35" s="112" t="s">
        <v>109</v>
      </c>
      <c r="H35" s="112" t="s">
        <v>109</v>
      </c>
      <c r="I35" s="112" t="s">
        <v>109</v>
      </c>
      <c r="J35" s="112" t="s">
        <v>109</v>
      </c>
      <c r="K35" s="112" t="s">
        <v>109</v>
      </c>
      <c r="L35" s="112" t="s">
        <v>109</v>
      </c>
      <c r="M35" s="112" t="s">
        <v>109</v>
      </c>
      <c r="N35" s="112" t="s">
        <v>109</v>
      </c>
    </row>
    <row r="36" spans="1:14" ht="63" x14ac:dyDescent="0.25">
      <c r="A36" s="48">
        <v>15</v>
      </c>
      <c r="B36" s="82" t="s">
        <v>148</v>
      </c>
      <c r="C36" s="112" t="s">
        <v>109</v>
      </c>
      <c r="D36" s="112" t="s">
        <v>109</v>
      </c>
      <c r="E36" s="112" t="s">
        <v>109</v>
      </c>
      <c r="F36" s="112" t="s">
        <v>109</v>
      </c>
      <c r="G36" s="112" t="s">
        <v>109</v>
      </c>
      <c r="H36" s="112" t="s">
        <v>109</v>
      </c>
      <c r="I36" s="112" t="s">
        <v>109</v>
      </c>
      <c r="J36" s="112" t="s">
        <v>109</v>
      </c>
      <c r="K36" s="112" t="s">
        <v>109</v>
      </c>
      <c r="L36" s="112" t="s">
        <v>109</v>
      </c>
      <c r="M36" s="112" t="s">
        <v>109</v>
      </c>
      <c r="N36" s="112" t="s">
        <v>109</v>
      </c>
    </row>
    <row r="37" spans="1:14" ht="63" x14ac:dyDescent="0.25">
      <c r="A37" s="48">
        <v>16</v>
      </c>
      <c r="B37" s="136" t="s">
        <v>148</v>
      </c>
      <c r="C37" s="112" t="s">
        <v>109</v>
      </c>
      <c r="D37" s="112" t="s">
        <v>109</v>
      </c>
      <c r="E37" s="112" t="s">
        <v>109</v>
      </c>
      <c r="F37" s="112" t="s">
        <v>109</v>
      </c>
      <c r="G37" s="112" t="s">
        <v>109</v>
      </c>
      <c r="H37" s="112" t="s">
        <v>109</v>
      </c>
      <c r="I37" s="112" t="s">
        <v>109</v>
      </c>
      <c r="J37" s="112" t="s">
        <v>109</v>
      </c>
      <c r="K37" s="112" t="s">
        <v>109</v>
      </c>
      <c r="L37" s="112" t="s">
        <v>109</v>
      </c>
      <c r="M37" s="112" t="s">
        <v>109</v>
      </c>
      <c r="N37" s="112" t="s">
        <v>109</v>
      </c>
    </row>
    <row r="38" spans="1:14" ht="63" x14ac:dyDescent="0.25">
      <c r="A38" s="48">
        <v>17</v>
      </c>
      <c r="B38" s="82" t="s">
        <v>148</v>
      </c>
      <c r="C38" s="112" t="s">
        <v>109</v>
      </c>
      <c r="D38" s="112" t="s">
        <v>109</v>
      </c>
      <c r="E38" s="112" t="s">
        <v>109</v>
      </c>
      <c r="F38" s="112" t="s">
        <v>109</v>
      </c>
      <c r="G38" s="112" t="s">
        <v>109</v>
      </c>
      <c r="H38" s="112" t="s">
        <v>109</v>
      </c>
      <c r="I38" s="112" t="s">
        <v>109</v>
      </c>
      <c r="J38" s="112" t="s">
        <v>109</v>
      </c>
      <c r="K38" s="112" t="s">
        <v>109</v>
      </c>
      <c r="L38" s="112" t="s">
        <v>109</v>
      </c>
      <c r="M38" s="112" t="s">
        <v>109</v>
      </c>
      <c r="N38" s="112" t="s">
        <v>109</v>
      </c>
    </row>
    <row r="39" spans="1:14" ht="63" x14ac:dyDescent="0.25">
      <c r="A39" s="48">
        <v>18</v>
      </c>
      <c r="B39" s="136" t="s">
        <v>148</v>
      </c>
      <c r="C39" s="112" t="s">
        <v>109</v>
      </c>
      <c r="D39" s="112" t="s">
        <v>109</v>
      </c>
      <c r="E39" s="112" t="s">
        <v>109</v>
      </c>
      <c r="F39" s="112" t="s">
        <v>109</v>
      </c>
      <c r="G39" s="112" t="s">
        <v>109</v>
      </c>
      <c r="H39" s="112" t="s">
        <v>109</v>
      </c>
      <c r="I39" s="112" t="s">
        <v>109</v>
      </c>
      <c r="J39" s="112" t="s">
        <v>109</v>
      </c>
      <c r="K39" s="112" t="s">
        <v>109</v>
      </c>
      <c r="L39" s="112" t="s">
        <v>109</v>
      </c>
      <c r="M39" s="112" t="s">
        <v>109</v>
      </c>
      <c r="N39" s="112" t="s">
        <v>109</v>
      </c>
    </row>
    <row r="40" spans="1:14" ht="63" x14ac:dyDescent="0.25">
      <c r="A40" s="48">
        <v>19</v>
      </c>
      <c r="B40" s="82" t="s">
        <v>148</v>
      </c>
      <c r="C40" s="112" t="s">
        <v>109</v>
      </c>
      <c r="D40" s="112" t="s">
        <v>109</v>
      </c>
      <c r="E40" s="112" t="s">
        <v>109</v>
      </c>
      <c r="F40" s="112" t="s">
        <v>109</v>
      </c>
      <c r="G40" s="112" t="s">
        <v>109</v>
      </c>
      <c r="H40" s="112" t="s">
        <v>109</v>
      </c>
      <c r="I40" s="112" t="s">
        <v>109</v>
      </c>
      <c r="J40" s="112" t="s">
        <v>109</v>
      </c>
      <c r="K40" s="112" t="s">
        <v>109</v>
      </c>
      <c r="L40" s="112" t="s">
        <v>109</v>
      </c>
      <c r="M40" s="112" t="s">
        <v>109</v>
      </c>
      <c r="N40" s="112" t="s">
        <v>109</v>
      </c>
    </row>
    <row r="41" spans="1:14" s="45" customFormat="1" ht="63" x14ac:dyDescent="0.2">
      <c r="A41" s="48">
        <v>20</v>
      </c>
      <c r="B41" s="136" t="s">
        <v>148</v>
      </c>
      <c r="C41" s="112" t="s">
        <v>109</v>
      </c>
      <c r="D41" s="112" t="s">
        <v>109</v>
      </c>
      <c r="E41" s="112" t="s">
        <v>109</v>
      </c>
      <c r="F41" s="112" t="s">
        <v>109</v>
      </c>
      <c r="G41" s="112" t="s">
        <v>109</v>
      </c>
      <c r="H41" s="112" t="s">
        <v>109</v>
      </c>
      <c r="I41" s="112" t="s">
        <v>109</v>
      </c>
      <c r="J41" s="112" t="s">
        <v>109</v>
      </c>
      <c r="K41" s="112" t="s">
        <v>109</v>
      </c>
      <c r="L41" s="112" t="s">
        <v>109</v>
      </c>
      <c r="M41" s="112" t="s">
        <v>109</v>
      </c>
      <c r="N41" s="112" t="s">
        <v>109</v>
      </c>
    </row>
    <row r="42" spans="1:14" ht="63" x14ac:dyDescent="0.25">
      <c r="A42" s="48">
        <v>21</v>
      </c>
      <c r="B42" s="82" t="s">
        <v>148</v>
      </c>
      <c r="C42" s="112" t="s">
        <v>109</v>
      </c>
      <c r="D42" s="112" t="s">
        <v>109</v>
      </c>
      <c r="E42" s="112" t="s">
        <v>109</v>
      </c>
      <c r="F42" s="112" t="s">
        <v>109</v>
      </c>
      <c r="G42" s="112" t="s">
        <v>109</v>
      </c>
      <c r="H42" s="112" t="s">
        <v>109</v>
      </c>
      <c r="I42" s="112" t="s">
        <v>109</v>
      </c>
      <c r="J42" s="112" t="s">
        <v>109</v>
      </c>
      <c r="K42" s="112" t="s">
        <v>109</v>
      </c>
      <c r="L42" s="112" t="s">
        <v>109</v>
      </c>
      <c r="M42" s="112" t="s">
        <v>109</v>
      </c>
      <c r="N42" s="112" t="s">
        <v>109</v>
      </c>
    </row>
    <row r="43" spans="1:14" ht="63" x14ac:dyDescent="0.25">
      <c r="A43" s="48">
        <v>22</v>
      </c>
      <c r="B43" s="136" t="s">
        <v>148</v>
      </c>
      <c r="C43" s="112" t="s">
        <v>109</v>
      </c>
      <c r="D43" s="112" t="s">
        <v>109</v>
      </c>
      <c r="E43" s="112" t="s">
        <v>109</v>
      </c>
      <c r="F43" s="112" t="s">
        <v>109</v>
      </c>
      <c r="G43" s="112" t="s">
        <v>109</v>
      </c>
      <c r="H43" s="112" t="s">
        <v>109</v>
      </c>
      <c r="I43" s="112" t="s">
        <v>109</v>
      </c>
      <c r="J43" s="112" t="s">
        <v>109</v>
      </c>
      <c r="K43" s="112" t="s">
        <v>109</v>
      </c>
      <c r="L43" s="112" t="s">
        <v>109</v>
      </c>
      <c r="M43" s="112" t="s">
        <v>109</v>
      </c>
      <c r="N43" s="112" t="s">
        <v>109</v>
      </c>
    </row>
    <row r="44" spans="1:14" ht="63" x14ac:dyDescent="0.25">
      <c r="A44" s="48">
        <v>23</v>
      </c>
      <c r="B44" s="82" t="s">
        <v>148</v>
      </c>
      <c r="C44" s="112" t="s">
        <v>109</v>
      </c>
      <c r="D44" s="112" t="s">
        <v>109</v>
      </c>
      <c r="E44" s="112" t="s">
        <v>109</v>
      </c>
      <c r="F44" s="112" t="s">
        <v>109</v>
      </c>
      <c r="G44" s="112" t="s">
        <v>109</v>
      </c>
      <c r="H44" s="112" t="s">
        <v>109</v>
      </c>
      <c r="I44" s="112" t="s">
        <v>109</v>
      </c>
      <c r="J44" s="112" t="s">
        <v>109</v>
      </c>
      <c r="K44" s="112" t="s">
        <v>109</v>
      </c>
      <c r="L44" s="112" t="s">
        <v>109</v>
      </c>
      <c r="M44" s="112" t="s">
        <v>109</v>
      </c>
      <c r="N44" s="112" t="s">
        <v>109</v>
      </c>
    </row>
    <row r="45" spans="1:14" ht="63" x14ac:dyDescent="0.25">
      <c r="A45" s="48">
        <v>24</v>
      </c>
      <c r="B45" s="136" t="s">
        <v>148</v>
      </c>
      <c r="C45" s="112" t="s">
        <v>109</v>
      </c>
      <c r="D45" s="112" t="s">
        <v>109</v>
      </c>
      <c r="E45" s="112" t="s">
        <v>109</v>
      </c>
      <c r="F45" s="112" t="s">
        <v>109</v>
      </c>
      <c r="G45" s="112" t="s">
        <v>109</v>
      </c>
      <c r="H45" s="112" t="s">
        <v>109</v>
      </c>
      <c r="I45" s="112" t="s">
        <v>109</v>
      </c>
      <c r="J45" s="112" t="s">
        <v>109</v>
      </c>
      <c r="K45" s="112" t="s">
        <v>109</v>
      </c>
      <c r="L45" s="112" t="s">
        <v>109</v>
      </c>
      <c r="M45" s="112" t="s">
        <v>109</v>
      </c>
      <c r="N45" s="112" t="s">
        <v>109</v>
      </c>
    </row>
    <row r="46" spans="1:14" ht="63" x14ac:dyDescent="0.25">
      <c r="A46" s="48">
        <v>25</v>
      </c>
      <c r="B46" s="82" t="s">
        <v>148</v>
      </c>
      <c r="C46" s="112" t="s">
        <v>109</v>
      </c>
      <c r="D46" s="112" t="s">
        <v>109</v>
      </c>
      <c r="E46" s="112" t="s">
        <v>109</v>
      </c>
      <c r="F46" s="112" t="s">
        <v>109</v>
      </c>
      <c r="G46" s="112" t="s">
        <v>109</v>
      </c>
      <c r="H46" s="112" t="s">
        <v>109</v>
      </c>
      <c r="I46" s="112" t="s">
        <v>109</v>
      </c>
      <c r="J46" s="112" t="s">
        <v>109</v>
      </c>
      <c r="K46" s="112" t="s">
        <v>109</v>
      </c>
      <c r="L46" s="112" t="s">
        <v>109</v>
      </c>
      <c r="M46" s="112" t="s">
        <v>109</v>
      </c>
      <c r="N46" s="112" t="s">
        <v>109</v>
      </c>
    </row>
    <row r="47" spans="1:14" ht="63" x14ac:dyDescent="0.25">
      <c r="A47" s="48">
        <v>26</v>
      </c>
      <c r="B47" s="136" t="s">
        <v>148</v>
      </c>
      <c r="C47" s="112" t="s">
        <v>109</v>
      </c>
      <c r="D47" s="112" t="s">
        <v>109</v>
      </c>
      <c r="E47" s="112" t="s">
        <v>109</v>
      </c>
      <c r="F47" s="112" t="s">
        <v>109</v>
      </c>
      <c r="G47" s="112" t="s">
        <v>109</v>
      </c>
      <c r="H47" s="112" t="s">
        <v>109</v>
      </c>
      <c r="I47" s="112" t="s">
        <v>109</v>
      </c>
      <c r="J47" s="112" t="s">
        <v>109</v>
      </c>
      <c r="K47" s="112" t="s">
        <v>109</v>
      </c>
      <c r="L47" s="112" t="s">
        <v>109</v>
      </c>
      <c r="M47" s="112" t="s">
        <v>109</v>
      </c>
      <c r="N47" s="112" t="s">
        <v>109</v>
      </c>
    </row>
    <row r="48" spans="1:14" ht="63" x14ac:dyDescent="0.25">
      <c r="A48" s="48">
        <v>27</v>
      </c>
      <c r="B48" s="82" t="s">
        <v>148</v>
      </c>
      <c r="C48" s="112" t="s">
        <v>109</v>
      </c>
      <c r="D48" s="112" t="s">
        <v>109</v>
      </c>
      <c r="E48" s="112" t="s">
        <v>109</v>
      </c>
      <c r="F48" s="112" t="s">
        <v>109</v>
      </c>
      <c r="G48" s="112" t="s">
        <v>109</v>
      </c>
      <c r="H48" s="112" t="s">
        <v>109</v>
      </c>
      <c r="I48" s="112" t="s">
        <v>109</v>
      </c>
      <c r="J48" s="112" t="s">
        <v>109</v>
      </c>
      <c r="K48" s="112" t="s">
        <v>109</v>
      </c>
      <c r="L48" s="112" t="s">
        <v>109</v>
      </c>
      <c r="M48" s="112" t="s">
        <v>109</v>
      </c>
      <c r="N48" s="112" t="s">
        <v>109</v>
      </c>
    </row>
    <row r="49" spans="1:14" ht="63" x14ac:dyDescent="0.25">
      <c r="A49" s="48">
        <v>28</v>
      </c>
      <c r="B49" s="136" t="s">
        <v>148</v>
      </c>
      <c r="C49" s="112" t="s">
        <v>109</v>
      </c>
      <c r="D49" s="112" t="s">
        <v>109</v>
      </c>
      <c r="E49" s="112" t="s">
        <v>109</v>
      </c>
      <c r="F49" s="112" t="s">
        <v>109</v>
      </c>
      <c r="G49" s="112" t="s">
        <v>109</v>
      </c>
      <c r="H49" s="112" t="s">
        <v>109</v>
      </c>
      <c r="I49" s="112" t="s">
        <v>109</v>
      </c>
      <c r="J49" s="112" t="s">
        <v>109</v>
      </c>
      <c r="K49" s="112" t="s">
        <v>109</v>
      </c>
      <c r="L49" s="112" t="s">
        <v>109</v>
      </c>
      <c r="M49" s="112" t="s">
        <v>109</v>
      </c>
      <c r="N49" s="112" t="s">
        <v>109</v>
      </c>
    </row>
    <row r="50" spans="1:14" ht="63" x14ac:dyDescent="0.25">
      <c r="A50" s="48">
        <v>29</v>
      </c>
      <c r="B50" s="82" t="s">
        <v>148</v>
      </c>
      <c r="C50" s="112" t="s">
        <v>109</v>
      </c>
      <c r="D50" s="112" t="s">
        <v>109</v>
      </c>
      <c r="E50" s="112" t="s">
        <v>109</v>
      </c>
      <c r="F50" s="112" t="s">
        <v>109</v>
      </c>
      <c r="G50" s="112" t="s">
        <v>109</v>
      </c>
      <c r="H50" s="112" t="s">
        <v>109</v>
      </c>
      <c r="I50" s="112" t="s">
        <v>109</v>
      </c>
      <c r="J50" s="112" t="s">
        <v>109</v>
      </c>
      <c r="K50" s="112" t="s">
        <v>109</v>
      </c>
      <c r="L50" s="112" t="s">
        <v>109</v>
      </c>
      <c r="M50" s="112" t="s">
        <v>109</v>
      </c>
      <c r="N50" s="112" t="s">
        <v>109</v>
      </c>
    </row>
    <row r="51" spans="1:14" ht="63" x14ac:dyDescent="0.25">
      <c r="A51" s="48">
        <v>30</v>
      </c>
      <c r="B51" s="136" t="s">
        <v>148</v>
      </c>
      <c r="C51" s="112" t="s">
        <v>109</v>
      </c>
      <c r="D51" s="112" t="s">
        <v>109</v>
      </c>
      <c r="E51" s="112" t="s">
        <v>109</v>
      </c>
      <c r="F51" s="112" t="s">
        <v>109</v>
      </c>
      <c r="G51" s="112" t="s">
        <v>109</v>
      </c>
      <c r="H51" s="112" t="s">
        <v>109</v>
      </c>
      <c r="I51" s="112" t="s">
        <v>109</v>
      </c>
      <c r="J51" s="112" t="s">
        <v>109</v>
      </c>
      <c r="K51" s="112" t="s">
        <v>109</v>
      </c>
      <c r="L51" s="112" t="s">
        <v>109</v>
      </c>
      <c r="M51" s="112" t="s">
        <v>109</v>
      </c>
      <c r="N51" s="112" t="s">
        <v>109</v>
      </c>
    </row>
    <row r="52" spans="1:14" ht="63" x14ac:dyDescent="0.25">
      <c r="A52" s="48">
        <v>31</v>
      </c>
      <c r="B52" s="82" t="s">
        <v>148</v>
      </c>
      <c r="C52" s="112" t="s">
        <v>109</v>
      </c>
      <c r="D52" s="112" t="s">
        <v>109</v>
      </c>
      <c r="E52" s="112" t="s">
        <v>109</v>
      </c>
      <c r="F52" s="112" t="s">
        <v>109</v>
      </c>
      <c r="G52" s="112" t="s">
        <v>109</v>
      </c>
      <c r="H52" s="112" t="s">
        <v>109</v>
      </c>
      <c r="I52" s="112" t="s">
        <v>109</v>
      </c>
      <c r="J52" s="112" t="s">
        <v>109</v>
      </c>
      <c r="K52" s="112" t="s">
        <v>109</v>
      </c>
      <c r="L52" s="112" t="s">
        <v>109</v>
      </c>
      <c r="M52" s="112" t="s">
        <v>109</v>
      </c>
      <c r="N52" s="112" t="s">
        <v>109</v>
      </c>
    </row>
    <row r="53" spans="1:14" ht="63" x14ac:dyDescent="0.25">
      <c r="A53" s="48">
        <v>32</v>
      </c>
      <c r="B53" s="136" t="s">
        <v>148</v>
      </c>
      <c r="C53" s="112" t="s">
        <v>109</v>
      </c>
      <c r="D53" s="112" t="s">
        <v>109</v>
      </c>
      <c r="E53" s="112" t="s">
        <v>109</v>
      </c>
      <c r="F53" s="112" t="s">
        <v>109</v>
      </c>
      <c r="G53" s="112" t="s">
        <v>109</v>
      </c>
      <c r="H53" s="112" t="s">
        <v>109</v>
      </c>
      <c r="I53" s="112" t="s">
        <v>109</v>
      </c>
      <c r="J53" s="112" t="s">
        <v>109</v>
      </c>
      <c r="K53" s="112" t="s">
        <v>109</v>
      </c>
      <c r="L53" s="112" t="s">
        <v>109</v>
      </c>
      <c r="M53" s="112" t="s">
        <v>109</v>
      </c>
      <c r="N53" s="112" t="s">
        <v>109</v>
      </c>
    </row>
    <row r="54" spans="1:14" ht="63" x14ac:dyDescent="0.25">
      <c r="A54" s="48">
        <v>33</v>
      </c>
      <c r="B54" s="82" t="s">
        <v>148</v>
      </c>
      <c r="C54" s="112" t="s">
        <v>109</v>
      </c>
      <c r="D54" s="112" t="s">
        <v>109</v>
      </c>
      <c r="E54" s="112" t="s">
        <v>109</v>
      </c>
      <c r="F54" s="112" t="s">
        <v>109</v>
      </c>
      <c r="G54" s="112" t="s">
        <v>109</v>
      </c>
      <c r="H54" s="112" t="s">
        <v>109</v>
      </c>
      <c r="I54" s="112" t="s">
        <v>109</v>
      </c>
      <c r="J54" s="112" t="s">
        <v>109</v>
      </c>
      <c r="K54" s="112" t="s">
        <v>109</v>
      </c>
      <c r="L54" s="112" t="s">
        <v>109</v>
      </c>
      <c r="M54" s="112" t="s">
        <v>109</v>
      </c>
      <c r="N54" s="112" t="s">
        <v>109</v>
      </c>
    </row>
    <row r="55" spans="1:14" ht="63" x14ac:dyDescent="0.25">
      <c r="A55" s="48">
        <v>34</v>
      </c>
      <c r="B55" s="136" t="s">
        <v>148</v>
      </c>
      <c r="C55" s="112" t="s">
        <v>109</v>
      </c>
      <c r="D55" s="112" t="s">
        <v>109</v>
      </c>
      <c r="E55" s="112" t="s">
        <v>109</v>
      </c>
      <c r="F55" s="112" t="s">
        <v>109</v>
      </c>
      <c r="G55" s="112" t="s">
        <v>109</v>
      </c>
      <c r="H55" s="112" t="s">
        <v>109</v>
      </c>
      <c r="I55" s="112" t="s">
        <v>109</v>
      </c>
      <c r="J55" s="112" t="s">
        <v>109</v>
      </c>
      <c r="K55" s="112" t="s">
        <v>109</v>
      </c>
      <c r="L55" s="112" t="s">
        <v>109</v>
      </c>
      <c r="M55" s="112" t="s">
        <v>109</v>
      </c>
      <c r="N55" s="112" t="s">
        <v>109</v>
      </c>
    </row>
    <row r="56" spans="1:14" ht="63" x14ac:dyDescent="0.25">
      <c r="A56" s="48">
        <v>35</v>
      </c>
      <c r="B56" s="82" t="s">
        <v>148</v>
      </c>
      <c r="C56" s="112" t="s">
        <v>109</v>
      </c>
      <c r="D56" s="112" t="s">
        <v>109</v>
      </c>
      <c r="E56" s="112" t="s">
        <v>109</v>
      </c>
      <c r="F56" s="112" t="s">
        <v>109</v>
      </c>
      <c r="G56" s="112" t="s">
        <v>109</v>
      </c>
      <c r="H56" s="112" t="s">
        <v>109</v>
      </c>
      <c r="I56" s="112" t="s">
        <v>109</v>
      </c>
      <c r="J56" s="112" t="s">
        <v>109</v>
      </c>
      <c r="K56" s="112" t="s">
        <v>109</v>
      </c>
      <c r="L56" s="112" t="s">
        <v>109</v>
      </c>
      <c r="M56" s="112" t="s">
        <v>109</v>
      </c>
      <c r="N56" s="112" t="s">
        <v>109</v>
      </c>
    </row>
    <row r="57" spans="1:14" ht="63" x14ac:dyDescent="0.25">
      <c r="A57" s="48">
        <v>36</v>
      </c>
      <c r="B57" s="136" t="s">
        <v>148</v>
      </c>
      <c r="C57" s="112" t="s">
        <v>109</v>
      </c>
      <c r="D57" s="112" t="s">
        <v>109</v>
      </c>
      <c r="E57" s="112" t="s">
        <v>109</v>
      </c>
      <c r="F57" s="112" t="s">
        <v>109</v>
      </c>
      <c r="G57" s="112" t="s">
        <v>109</v>
      </c>
      <c r="H57" s="112" t="s">
        <v>109</v>
      </c>
      <c r="I57" s="112" t="s">
        <v>109</v>
      </c>
      <c r="J57" s="112" t="s">
        <v>109</v>
      </c>
      <c r="K57" s="112" t="s">
        <v>109</v>
      </c>
      <c r="L57" s="112" t="s">
        <v>109</v>
      </c>
      <c r="M57" s="112" t="s">
        <v>109</v>
      </c>
      <c r="N57" s="112" t="s">
        <v>109</v>
      </c>
    </row>
    <row r="58" spans="1:14" ht="63" x14ac:dyDescent="0.25">
      <c r="A58" s="48">
        <v>37</v>
      </c>
      <c r="B58" s="82" t="s">
        <v>148</v>
      </c>
      <c r="C58" s="112" t="s">
        <v>109</v>
      </c>
      <c r="D58" s="112" t="s">
        <v>109</v>
      </c>
      <c r="E58" s="112" t="s">
        <v>109</v>
      </c>
      <c r="F58" s="112" t="s">
        <v>109</v>
      </c>
      <c r="G58" s="112" t="s">
        <v>109</v>
      </c>
      <c r="H58" s="112" t="s">
        <v>109</v>
      </c>
      <c r="I58" s="112" t="s">
        <v>109</v>
      </c>
      <c r="J58" s="112" t="s">
        <v>109</v>
      </c>
      <c r="K58" s="112" t="s">
        <v>109</v>
      </c>
      <c r="L58" s="112" t="s">
        <v>109</v>
      </c>
      <c r="M58" s="112" t="s">
        <v>109</v>
      </c>
      <c r="N58" s="112" t="s">
        <v>109</v>
      </c>
    </row>
    <row r="59" spans="1:14" ht="63" x14ac:dyDescent="0.25">
      <c r="A59" s="48">
        <v>38</v>
      </c>
      <c r="B59" s="136" t="s">
        <v>148</v>
      </c>
      <c r="C59" s="112" t="s">
        <v>109</v>
      </c>
      <c r="D59" s="112" t="s">
        <v>109</v>
      </c>
      <c r="E59" s="112" t="s">
        <v>109</v>
      </c>
      <c r="F59" s="112" t="s">
        <v>109</v>
      </c>
      <c r="G59" s="112" t="s">
        <v>109</v>
      </c>
      <c r="H59" s="112" t="s">
        <v>109</v>
      </c>
      <c r="I59" s="112" t="s">
        <v>109</v>
      </c>
      <c r="J59" s="112" t="s">
        <v>109</v>
      </c>
      <c r="K59" s="112" t="s">
        <v>109</v>
      </c>
      <c r="L59" s="112" t="s">
        <v>109</v>
      </c>
      <c r="M59" s="112" t="s">
        <v>109</v>
      </c>
      <c r="N59" s="112" t="s">
        <v>109</v>
      </c>
    </row>
    <row r="60" spans="1:14" ht="63" x14ac:dyDescent="0.25">
      <c r="A60" s="48">
        <v>39</v>
      </c>
      <c r="B60" s="82" t="s">
        <v>148</v>
      </c>
      <c r="C60" s="112" t="s">
        <v>109</v>
      </c>
      <c r="D60" s="112" t="s">
        <v>109</v>
      </c>
      <c r="E60" s="112" t="s">
        <v>109</v>
      </c>
      <c r="F60" s="112" t="s">
        <v>109</v>
      </c>
      <c r="G60" s="112" t="s">
        <v>109</v>
      </c>
      <c r="H60" s="112" t="s">
        <v>109</v>
      </c>
      <c r="I60" s="112" t="s">
        <v>109</v>
      </c>
      <c r="J60" s="112" t="s">
        <v>109</v>
      </c>
      <c r="K60" s="112" t="s">
        <v>109</v>
      </c>
      <c r="L60" s="112" t="s">
        <v>109</v>
      </c>
      <c r="M60" s="112" t="s">
        <v>109</v>
      </c>
      <c r="N60" s="112" t="s">
        <v>109</v>
      </c>
    </row>
    <row r="61" spans="1:14" ht="63" x14ac:dyDescent="0.25">
      <c r="A61" s="48">
        <v>40</v>
      </c>
      <c r="B61" s="136" t="s">
        <v>148</v>
      </c>
      <c r="C61" s="112" t="s">
        <v>109</v>
      </c>
      <c r="D61" s="112" t="s">
        <v>109</v>
      </c>
      <c r="E61" s="112" t="s">
        <v>109</v>
      </c>
      <c r="F61" s="112" t="s">
        <v>109</v>
      </c>
      <c r="G61" s="112" t="s">
        <v>109</v>
      </c>
      <c r="H61" s="112" t="s">
        <v>109</v>
      </c>
      <c r="I61" s="112" t="s">
        <v>109</v>
      </c>
      <c r="J61" s="112" t="s">
        <v>109</v>
      </c>
      <c r="K61" s="112" t="s">
        <v>109</v>
      </c>
      <c r="L61" s="112" t="s">
        <v>109</v>
      </c>
      <c r="M61" s="112" t="s">
        <v>109</v>
      </c>
      <c r="N61" s="112" t="s">
        <v>109</v>
      </c>
    </row>
    <row r="62" spans="1:14" ht="63" x14ac:dyDescent="0.25">
      <c r="A62" s="48">
        <v>41</v>
      </c>
      <c r="B62" s="82" t="s">
        <v>148</v>
      </c>
      <c r="C62" s="112" t="s">
        <v>109</v>
      </c>
      <c r="D62" s="112" t="s">
        <v>109</v>
      </c>
      <c r="E62" s="112" t="s">
        <v>109</v>
      </c>
      <c r="F62" s="112" t="s">
        <v>109</v>
      </c>
      <c r="G62" s="112" t="s">
        <v>109</v>
      </c>
      <c r="H62" s="112" t="s">
        <v>109</v>
      </c>
      <c r="I62" s="112" t="s">
        <v>109</v>
      </c>
      <c r="J62" s="112" t="s">
        <v>109</v>
      </c>
      <c r="K62" s="112" t="s">
        <v>109</v>
      </c>
      <c r="L62" s="112" t="s">
        <v>109</v>
      </c>
      <c r="M62" s="112" t="s">
        <v>109</v>
      </c>
      <c r="N62" s="112" t="s">
        <v>109</v>
      </c>
    </row>
    <row r="63" spans="1:14" ht="63" x14ac:dyDescent="0.25">
      <c r="A63" s="48">
        <v>42</v>
      </c>
      <c r="B63" s="136" t="s">
        <v>148</v>
      </c>
      <c r="C63" s="112" t="s">
        <v>109</v>
      </c>
      <c r="D63" s="112" t="s">
        <v>109</v>
      </c>
      <c r="E63" s="112" t="s">
        <v>109</v>
      </c>
      <c r="F63" s="112" t="s">
        <v>109</v>
      </c>
      <c r="G63" s="112" t="s">
        <v>109</v>
      </c>
      <c r="H63" s="112" t="s">
        <v>109</v>
      </c>
      <c r="I63" s="112" t="s">
        <v>109</v>
      </c>
      <c r="J63" s="112" t="s">
        <v>109</v>
      </c>
      <c r="K63" s="112" t="s">
        <v>109</v>
      </c>
      <c r="L63" s="112" t="s">
        <v>109</v>
      </c>
      <c r="M63" s="112" t="s">
        <v>109</v>
      </c>
      <c r="N63" s="112" t="s">
        <v>109</v>
      </c>
    </row>
    <row r="64" spans="1:14" ht="63" x14ac:dyDescent="0.25">
      <c r="A64" s="48">
        <v>43</v>
      </c>
      <c r="B64" s="82" t="s">
        <v>148</v>
      </c>
      <c r="C64" s="112" t="s">
        <v>109</v>
      </c>
      <c r="D64" s="112" t="s">
        <v>109</v>
      </c>
      <c r="E64" s="112" t="s">
        <v>109</v>
      </c>
      <c r="F64" s="112" t="s">
        <v>109</v>
      </c>
      <c r="G64" s="112" t="s">
        <v>109</v>
      </c>
      <c r="H64" s="112" t="s">
        <v>109</v>
      </c>
      <c r="I64" s="112" t="s">
        <v>109</v>
      </c>
      <c r="J64" s="112" t="s">
        <v>109</v>
      </c>
      <c r="K64" s="112" t="s">
        <v>109</v>
      </c>
      <c r="L64" s="112" t="s">
        <v>109</v>
      </c>
      <c r="M64" s="112" t="s">
        <v>109</v>
      </c>
      <c r="N64" s="112" t="s">
        <v>109</v>
      </c>
    </row>
    <row r="65" spans="1:14" ht="63" x14ac:dyDescent="0.25">
      <c r="A65" s="48">
        <v>44</v>
      </c>
      <c r="B65" s="136" t="s">
        <v>148</v>
      </c>
      <c r="C65" s="112" t="s">
        <v>109</v>
      </c>
      <c r="D65" s="112" t="s">
        <v>109</v>
      </c>
      <c r="E65" s="112" t="s">
        <v>109</v>
      </c>
      <c r="F65" s="112" t="s">
        <v>109</v>
      </c>
      <c r="G65" s="112" t="s">
        <v>109</v>
      </c>
      <c r="H65" s="112" t="s">
        <v>109</v>
      </c>
      <c r="I65" s="112" t="s">
        <v>109</v>
      </c>
      <c r="J65" s="112" t="s">
        <v>109</v>
      </c>
      <c r="K65" s="112" t="s">
        <v>109</v>
      </c>
      <c r="L65" s="112" t="s">
        <v>109</v>
      </c>
      <c r="M65" s="112" t="s">
        <v>109</v>
      </c>
      <c r="N65" s="112" t="s">
        <v>109</v>
      </c>
    </row>
    <row r="66" spans="1:14" ht="63" x14ac:dyDescent="0.25">
      <c r="A66" s="48">
        <v>45</v>
      </c>
      <c r="B66" s="82" t="s">
        <v>148</v>
      </c>
      <c r="C66" s="112" t="s">
        <v>109</v>
      </c>
      <c r="D66" s="112" t="s">
        <v>109</v>
      </c>
      <c r="E66" s="112" t="s">
        <v>109</v>
      </c>
      <c r="F66" s="112" t="s">
        <v>109</v>
      </c>
      <c r="G66" s="112" t="s">
        <v>109</v>
      </c>
      <c r="H66" s="112" t="s">
        <v>109</v>
      </c>
      <c r="I66" s="112" t="s">
        <v>109</v>
      </c>
      <c r="J66" s="112" t="s">
        <v>109</v>
      </c>
      <c r="K66" s="112" t="s">
        <v>109</v>
      </c>
      <c r="L66" s="112" t="s">
        <v>109</v>
      </c>
      <c r="M66" s="112" t="s">
        <v>109</v>
      </c>
      <c r="N66" s="112" t="s">
        <v>109</v>
      </c>
    </row>
    <row r="67" spans="1:14" ht="63" x14ac:dyDescent="0.25">
      <c r="A67" s="48">
        <v>46</v>
      </c>
      <c r="B67" s="136" t="s">
        <v>148</v>
      </c>
      <c r="C67" s="112" t="s">
        <v>109</v>
      </c>
      <c r="D67" s="112" t="s">
        <v>109</v>
      </c>
      <c r="E67" s="112" t="s">
        <v>109</v>
      </c>
      <c r="F67" s="112" t="s">
        <v>109</v>
      </c>
      <c r="G67" s="112" t="s">
        <v>109</v>
      </c>
      <c r="H67" s="112" t="s">
        <v>109</v>
      </c>
      <c r="I67" s="112" t="s">
        <v>109</v>
      </c>
      <c r="J67" s="112" t="s">
        <v>109</v>
      </c>
      <c r="K67" s="112" t="s">
        <v>109</v>
      </c>
      <c r="L67" s="112" t="s">
        <v>109</v>
      </c>
      <c r="M67" s="112" t="s">
        <v>109</v>
      </c>
      <c r="N67" s="112" t="s">
        <v>109</v>
      </c>
    </row>
    <row r="68" spans="1:14" s="45" customFormat="1" ht="63" x14ac:dyDescent="0.2">
      <c r="A68" s="48">
        <v>47</v>
      </c>
      <c r="B68" s="82" t="s">
        <v>148</v>
      </c>
      <c r="C68" s="112" t="s">
        <v>109</v>
      </c>
      <c r="D68" s="112" t="s">
        <v>109</v>
      </c>
      <c r="E68" s="112" t="s">
        <v>109</v>
      </c>
      <c r="F68" s="112" t="s">
        <v>109</v>
      </c>
      <c r="G68" s="112" t="s">
        <v>109</v>
      </c>
      <c r="H68" s="112" t="s">
        <v>109</v>
      </c>
      <c r="I68" s="112" t="s">
        <v>109</v>
      </c>
      <c r="J68" s="112" t="s">
        <v>109</v>
      </c>
      <c r="K68" s="112" t="s">
        <v>109</v>
      </c>
      <c r="L68" s="112" t="s">
        <v>109</v>
      </c>
      <c r="M68" s="112" t="s">
        <v>109</v>
      </c>
      <c r="N68" s="112" t="s">
        <v>109</v>
      </c>
    </row>
    <row r="69" spans="1:14" ht="63" x14ac:dyDescent="0.25">
      <c r="A69" s="48">
        <v>48</v>
      </c>
      <c r="B69" s="136" t="s">
        <v>148</v>
      </c>
      <c r="C69" s="112" t="s">
        <v>109</v>
      </c>
      <c r="D69" s="112" t="s">
        <v>109</v>
      </c>
      <c r="E69" s="112" t="s">
        <v>109</v>
      </c>
      <c r="F69" s="112" t="s">
        <v>109</v>
      </c>
      <c r="G69" s="112" t="s">
        <v>109</v>
      </c>
      <c r="H69" s="112" t="s">
        <v>109</v>
      </c>
      <c r="I69" s="112" t="s">
        <v>109</v>
      </c>
      <c r="J69" s="112" t="s">
        <v>109</v>
      </c>
      <c r="K69" s="112" t="s">
        <v>109</v>
      </c>
      <c r="L69" s="112" t="s">
        <v>109</v>
      </c>
      <c r="M69" s="112" t="s">
        <v>109</v>
      </c>
      <c r="N69" s="112" t="s">
        <v>109</v>
      </c>
    </row>
    <row r="70" spans="1:14" ht="63" x14ac:dyDescent="0.25">
      <c r="A70" s="48">
        <v>49</v>
      </c>
      <c r="B70" s="82" t="s">
        <v>148</v>
      </c>
      <c r="C70" s="112" t="s">
        <v>109</v>
      </c>
      <c r="D70" s="112" t="s">
        <v>109</v>
      </c>
      <c r="E70" s="112" t="s">
        <v>109</v>
      </c>
      <c r="F70" s="112" t="s">
        <v>109</v>
      </c>
      <c r="G70" s="112" t="s">
        <v>109</v>
      </c>
      <c r="H70" s="112" t="s">
        <v>109</v>
      </c>
      <c r="I70" s="112" t="s">
        <v>109</v>
      </c>
      <c r="J70" s="112" t="s">
        <v>109</v>
      </c>
      <c r="K70" s="112" t="s">
        <v>109</v>
      </c>
      <c r="L70" s="112" t="s">
        <v>109</v>
      </c>
      <c r="M70" s="112" t="s">
        <v>109</v>
      </c>
      <c r="N70" s="112" t="s">
        <v>109</v>
      </c>
    </row>
    <row r="71" spans="1:14" ht="63" x14ac:dyDescent="0.25">
      <c r="A71" s="48">
        <v>50</v>
      </c>
      <c r="B71" s="136" t="s">
        <v>148</v>
      </c>
      <c r="C71" s="112" t="s">
        <v>109</v>
      </c>
      <c r="D71" s="112" t="s">
        <v>109</v>
      </c>
      <c r="E71" s="112" t="s">
        <v>109</v>
      </c>
      <c r="F71" s="112" t="s">
        <v>109</v>
      </c>
      <c r="G71" s="112" t="s">
        <v>109</v>
      </c>
      <c r="H71" s="112" t="s">
        <v>109</v>
      </c>
      <c r="I71" s="112" t="s">
        <v>109</v>
      </c>
      <c r="J71" s="112" t="s">
        <v>109</v>
      </c>
      <c r="K71" s="112" t="s">
        <v>109</v>
      </c>
      <c r="L71" s="112" t="s">
        <v>109</v>
      </c>
      <c r="M71" s="112" t="s">
        <v>109</v>
      </c>
      <c r="N71" s="112" t="s">
        <v>109</v>
      </c>
    </row>
    <row r="72" spans="1:14" ht="63" x14ac:dyDescent="0.25">
      <c r="A72" s="48">
        <v>51</v>
      </c>
      <c r="B72" s="82" t="s">
        <v>148</v>
      </c>
      <c r="C72" s="112" t="s">
        <v>109</v>
      </c>
      <c r="D72" s="112" t="s">
        <v>109</v>
      </c>
      <c r="E72" s="112" t="s">
        <v>109</v>
      </c>
      <c r="F72" s="112" t="s">
        <v>109</v>
      </c>
      <c r="G72" s="112" t="s">
        <v>109</v>
      </c>
      <c r="H72" s="112" t="s">
        <v>109</v>
      </c>
      <c r="I72" s="112" t="s">
        <v>109</v>
      </c>
      <c r="J72" s="112" t="s">
        <v>109</v>
      </c>
      <c r="K72" s="112" t="s">
        <v>109</v>
      </c>
      <c r="L72" s="112" t="s">
        <v>109</v>
      </c>
      <c r="M72" s="112" t="s">
        <v>109</v>
      </c>
      <c r="N72" s="112" t="s">
        <v>109</v>
      </c>
    </row>
    <row r="73" spans="1:14" ht="63" x14ac:dyDescent="0.25">
      <c r="A73" s="48">
        <v>52</v>
      </c>
      <c r="B73" s="136" t="s">
        <v>148</v>
      </c>
      <c r="C73" s="112" t="s">
        <v>109</v>
      </c>
      <c r="D73" s="112" t="s">
        <v>109</v>
      </c>
      <c r="E73" s="112" t="s">
        <v>109</v>
      </c>
      <c r="F73" s="112" t="s">
        <v>109</v>
      </c>
      <c r="G73" s="112" t="s">
        <v>109</v>
      </c>
      <c r="H73" s="112" t="s">
        <v>109</v>
      </c>
      <c r="I73" s="112" t="s">
        <v>109</v>
      </c>
      <c r="J73" s="112" t="s">
        <v>109</v>
      </c>
      <c r="K73" s="112" t="s">
        <v>109</v>
      </c>
      <c r="L73" s="112" t="s">
        <v>109</v>
      </c>
      <c r="M73" s="112" t="s">
        <v>109</v>
      </c>
      <c r="N73" s="112" t="s">
        <v>109</v>
      </c>
    </row>
    <row r="74" spans="1:14" ht="63" x14ac:dyDescent="0.25">
      <c r="A74" s="48">
        <v>53</v>
      </c>
      <c r="B74" s="82" t="s">
        <v>148</v>
      </c>
      <c r="C74" s="112" t="s">
        <v>109</v>
      </c>
      <c r="D74" s="112" t="s">
        <v>109</v>
      </c>
      <c r="E74" s="112" t="s">
        <v>109</v>
      </c>
      <c r="F74" s="112" t="s">
        <v>109</v>
      </c>
      <c r="G74" s="112" t="s">
        <v>109</v>
      </c>
      <c r="H74" s="112" t="s">
        <v>109</v>
      </c>
      <c r="I74" s="112" t="s">
        <v>109</v>
      </c>
      <c r="J74" s="112" t="s">
        <v>109</v>
      </c>
      <c r="K74" s="112" t="s">
        <v>109</v>
      </c>
      <c r="L74" s="112" t="s">
        <v>109</v>
      </c>
      <c r="M74" s="112" t="s">
        <v>109</v>
      </c>
      <c r="N74" s="112" t="s">
        <v>109</v>
      </c>
    </row>
    <row r="75" spans="1:14" ht="63" x14ac:dyDescent="0.25">
      <c r="A75" s="48">
        <v>54</v>
      </c>
      <c r="B75" s="136" t="s">
        <v>148</v>
      </c>
      <c r="C75" s="112" t="s">
        <v>109</v>
      </c>
      <c r="D75" s="112" t="s">
        <v>109</v>
      </c>
      <c r="E75" s="112" t="s">
        <v>109</v>
      </c>
      <c r="F75" s="112" t="s">
        <v>109</v>
      </c>
      <c r="G75" s="112" t="s">
        <v>109</v>
      </c>
      <c r="H75" s="112" t="s">
        <v>109</v>
      </c>
      <c r="I75" s="112" t="s">
        <v>109</v>
      </c>
      <c r="J75" s="112" t="s">
        <v>109</v>
      </c>
      <c r="K75" s="112" t="s">
        <v>109</v>
      </c>
      <c r="L75" s="112" t="s">
        <v>109</v>
      </c>
      <c r="M75" s="112" t="s">
        <v>109</v>
      </c>
      <c r="N75" s="112" t="s">
        <v>109</v>
      </c>
    </row>
    <row r="76" spans="1:14" ht="63" x14ac:dyDescent="0.25">
      <c r="A76" s="48">
        <v>55</v>
      </c>
      <c r="B76" s="82" t="s">
        <v>148</v>
      </c>
      <c r="C76" s="112" t="s">
        <v>109</v>
      </c>
      <c r="D76" s="112" t="s">
        <v>109</v>
      </c>
      <c r="E76" s="112" t="s">
        <v>109</v>
      </c>
      <c r="F76" s="112" t="s">
        <v>109</v>
      </c>
      <c r="G76" s="112" t="s">
        <v>109</v>
      </c>
      <c r="H76" s="112" t="s">
        <v>109</v>
      </c>
      <c r="I76" s="112" t="s">
        <v>109</v>
      </c>
      <c r="J76" s="112" t="s">
        <v>109</v>
      </c>
      <c r="K76" s="112" t="s">
        <v>109</v>
      </c>
      <c r="L76" s="112" t="s">
        <v>109</v>
      </c>
      <c r="M76" s="112" t="s">
        <v>109</v>
      </c>
      <c r="N76" s="112" t="s">
        <v>109</v>
      </c>
    </row>
    <row r="77" spans="1:14" ht="63" x14ac:dyDescent="0.25">
      <c r="A77" s="48">
        <v>56</v>
      </c>
      <c r="B77" s="136" t="s">
        <v>148</v>
      </c>
      <c r="C77" s="112" t="s">
        <v>109</v>
      </c>
      <c r="D77" s="112" t="s">
        <v>109</v>
      </c>
      <c r="E77" s="112" t="s">
        <v>109</v>
      </c>
      <c r="F77" s="112" t="s">
        <v>109</v>
      </c>
      <c r="G77" s="112" t="s">
        <v>109</v>
      </c>
      <c r="H77" s="112" t="s">
        <v>109</v>
      </c>
      <c r="I77" s="112" t="s">
        <v>109</v>
      </c>
      <c r="J77" s="112" t="s">
        <v>109</v>
      </c>
      <c r="K77" s="112" t="s">
        <v>109</v>
      </c>
      <c r="L77" s="112" t="s">
        <v>109</v>
      </c>
      <c r="M77" s="112" t="s">
        <v>109</v>
      </c>
      <c r="N77" s="112" t="s">
        <v>109</v>
      </c>
    </row>
    <row r="78" spans="1:14" ht="63" x14ac:dyDescent="0.25">
      <c r="A78" s="48">
        <v>57</v>
      </c>
      <c r="B78" s="82" t="s">
        <v>148</v>
      </c>
      <c r="C78" s="112" t="s">
        <v>109</v>
      </c>
      <c r="D78" s="112" t="s">
        <v>109</v>
      </c>
      <c r="E78" s="112" t="s">
        <v>109</v>
      </c>
      <c r="F78" s="112" t="s">
        <v>109</v>
      </c>
      <c r="G78" s="112" t="s">
        <v>109</v>
      </c>
      <c r="H78" s="112" t="s">
        <v>109</v>
      </c>
      <c r="I78" s="112" t="s">
        <v>109</v>
      </c>
      <c r="J78" s="112" t="s">
        <v>109</v>
      </c>
      <c r="K78" s="112" t="s">
        <v>109</v>
      </c>
      <c r="L78" s="112" t="s">
        <v>109</v>
      </c>
      <c r="M78" s="112" t="s">
        <v>109</v>
      </c>
      <c r="N78" s="112" t="s">
        <v>109</v>
      </c>
    </row>
    <row r="79" spans="1:14" ht="78.75" customHeight="1" x14ac:dyDescent="0.25">
      <c r="A79" s="48">
        <v>58</v>
      </c>
      <c r="B79" s="136" t="s">
        <v>148</v>
      </c>
      <c r="C79" s="112" t="s">
        <v>109</v>
      </c>
      <c r="D79" s="112" t="s">
        <v>109</v>
      </c>
      <c r="E79" s="112" t="s">
        <v>109</v>
      </c>
      <c r="F79" s="112" t="s">
        <v>109</v>
      </c>
      <c r="G79" s="112" t="s">
        <v>109</v>
      </c>
      <c r="H79" s="112" t="s">
        <v>109</v>
      </c>
      <c r="I79" s="112" t="s">
        <v>109</v>
      </c>
      <c r="J79" s="112" t="s">
        <v>109</v>
      </c>
      <c r="K79" s="112" t="s">
        <v>109</v>
      </c>
      <c r="L79" s="112" t="s">
        <v>109</v>
      </c>
      <c r="M79" s="112" t="s">
        <v>109</v>
      </c>
      <c r="N79" s="112" t="s">
        <v>109</v>
      </c>
    </row>
    <row r="80" spans="1:14" ht="63" x14ac:dyDescent="0.25">
      <c r="A80" s="48">
        <v>59</v>
      </c>
      <c r="B80" s="82" t="s">
        <v>148</v>
      </c>
      <c r="C80" s="112" t="s">
        <v>109</v>
      </c>
      <c r="D80" s="112" t="s">
        <v>109</v>
      </c>
      <c r="E80" s="112" t="s">
        <v>109</v>
      </c>
      <c r="F80" s="112" t="s">
        <v>109</v>
      </c>
      <c r="G80" s="112" t="s">
        <v>109</v>
      </c>
      <c r="H80" s="112" t="s">
        <v>109</v>
      </c>
      <c r="I80" s="112" t="s">
        <v>109</v>
      </c>
      <c r="J80" s="112" t="s">
        <v>109</v>
      </c>
      <c r="K80" s="112" t="s">
        <v>109</v>
      </c>
      <c r="L80" s="112" t="s">
        <v>109</v>
      </c>
      <c r="M80" s="112" t="s">
        <v>109</v>
      </c>
      <c r="N80" s="112" t="s">
        <v>109</v>
      </c>
    </row>
    <row r="81" spans="1:107" ht="63" x14ac:dyDescent="0.25">
      <c r="A81" s="48">
        <v>60</v>
      </c>
      <c r="B81" s="82" t="s">
        <v>148</v>
      </c>
      <c r="C81" s="112" t="s">
        <v>109</v>
      </c>
      <c r="D81" s="112" t="s">
        <v>109</v>
      </c>
      <c r="E81" s="112" t="s">
        <v>109</v>
      </c>
      <c r="F81" s="112" t="s">
        <v>109</v>
      </c>
      <c r="G81" s="112" t="s">
        <v>109</v>
      </c>
      <c r="H81" s="112" t="s">
        <v>109</v>
      </c>
      <c r="I81" s="112" t="s">
        <v>109</v>
      </c>
      <c r="J81" s="112" t="s">
        <v>109</v>
      </c>
      <c r="K81" s="112" t="s">
        <v>109</v>
      </c>
      <c r="L81" s="112" t="s">
        <v>109</v>
      </c>
      <c r="M81" s="112" t="s">
        <v>109</v>
      </c>
      <c r="N81" s="112" t="s">
        <v>109</v>
      </c>
    </row>
    <row r="82" spans="1:107" x14ac:dyDescent="0.25">
      <c r="A82" s="135"/>
      <c r="B82" s="139"/>
      <c r="C82" s="140"/>
      <c r="D82" s="140"/>
      <c r="E82" s="140"/>
      <c r="F82" s="140"/>
      <c r="G82" s="140"/>
      <c r="H82" s="140"/>
      <c r="I82" s="140"/>
      <c r="J82" s="141"/>
      <c r="K82" s="141"/>
      <c r="L82" s="138"/>
      <c r="M82" s="138"/>
      <c r="N82" s="138"/>
    </row>
    <row r="83" spans="1:107" x14ac:dyDescent="0.25">
      <c r="A83" s="138"/>
      <c r="B83" s="139"/>
      <c r="C83" s="140"/>
      <c r="D83" s="140"/>
      <c r="E83" s="140"/>
      <c r="F83" s="140"/>
      <c r="G83" s="140"/>
      <c r="H83" s="140"/>
      <c r="I83" s="140"/>
      <c r="J83" s="141"/>
      <c r="K83" s="141"/>
      <c r="L83" s="138"/>
      <c r="M83" s="138"/>
      <c r="N83" s="138"/>
    </row>
    <row r="84" spans="1:107" x14ac:dyDescent="0.25">
      <c r="A84" s="138"/>
      <c r="B84" s="139"/>
      <c r="C84" s="140"/>
      <c r="D84" s="140"/>
      <c r="E84" s="140"/>
      <c r="F84" s="140"/>
      <c r="G84" s="140"/>
      <c r="H84" s="140"/>
      <c r="I84" s="140"/>
      <c r="J84" s="141"/>
      <c r="K84" s="141"/>
      <c r="L84" s="138"/>
      <c r="M84" s="138"/>
      <c r="N84" s="138"/>
    </row>
    <row r="85" spans="1:107" s="45" customFormat="1" ht="12.75" x14ac:dyDescent="0.2">
      <c r="C85" s="46"/>
      <c r="D85" s="46"/>
      <c r="J85" s="46"/>
    </row>
    <row r="86" spans="1:107" s="45" customFormat="1" x14ac:dyDescent="0.25">
      <c r="C86" s="43" t="s">
        <v>52</v>
      </c>
      <c r="D86" s="43"/>
      <c r="E86" s="43"/>
      <c r="F86" s="43"/>
      <c r="G86" s="43"/>
      <c r="H86" s="43"/>
      <c r="I86" s="43"/>
      <c r="J86" s="43"/>
      <c r="K86" s="43"/>
      <c r="L86" s="43"/>
      <c r="M86" s="43"/>
      <c r="N86" s="43"/>
    </row>
    <row r="87" spans="1:107" x14ac:dyDescent="0.25">
      <c r="C87" s="236" t="s">
        <v>154</v>
      </c>
      <c r="D87" s="236"/>
      <c r="E87" s="236"/>
      <c r="F87" s="236"/>
      <c r="G87" s="236"/>
      <c r="H87" s="236"/>
      <c r="I87" s="236"/>
      <c r="J87" s="236"/>
      <c r="K87" s="236"/>
      <c r="L87" s="236"/>
      <c r="M87" s="236"/>
      <c r="N87" s="236"/>
    </row>
    <row r="88" spans="1:107" x14ac:dyDescent="0.25">
      <c r="C88" s="43"/>
      <c r="D88" s="43"/>
      <c r="E88" s="43"/>
      <c r="F88" s="43"/>
      <c r="G88" s="43"/>
      <c r="H88" s="43"/>
      <c r="I88" s="43"/>
      <c r="J88" s="43"/>
      <c r="K88" s="43"/>
      <c r="L88" s="43"/>
      <c r="M88" s="43"/>
      <c r="N88" s="43"/>
      <c r="O88" s="43"/>
      <c r="P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107" x14ac:dyDescent="0.25">
      <c r="C89" s="42" t="s">
        <v>122</v>
      </c>
      <c r="D89" s="42"/>
      <c r="E89" s="42"/>
      <c r="F89" s="42"/>
      <c r="G89" s="40"/>
      <c r="H89" s="40"/>
      <c r="I89" s="42"/>
      <c r="J89" s="42"/>
      <c r="K89" s="42"/>
      <c r="L89" s="42"/>
      <c r="M89" s="42"/>
      <c r="N89" s="42"/>
      <c r="O89" s="44"/>
      <c r="P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107" x14ac:dyDescent="0.25">
      <c r="C90" s="42" t="s">
        <v>51</v>
      </c>
      <c r="D90" s="42"/>
      <c r="E90" s="42"/>
      <c r="F90" s="42"/>
      <c r="G90" s="40"/>
      <c r="H90" s="40"/>
      <c r="I90" s="42"/>
      <c r="J90" s="42"/>
      <c r="K90" s="42"/>
      <c r="L90" s="42"/>
      <c r="M90" s="42"/>
      <c r="N90" s="42"/>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107" s="40" customFormat="1" x14ac:dyDescent="0.25">
      <c r="C91" s="42" t="s">
        <v>50</v>
      </c>
      <c r="D91" s="42"/>
      <c r="E91" s="42"/>
      <c r="F91" s="42"/>
      <c r="I91" s="42"/>
      <c r="J91" s="42"/>
      <c r="K91" s="42"/>
      <c r="L91" s="42"/>
      <c r="M91" s="42"/>
      <c r="N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1"/>
      <c r="BF91" s="41"/>
      <c r="BG91" s="41"/>
      <c r="BH91" s="41"/>
      <c r="BI91" s="41"/>
      <c r="BJ91" s="41"/>
      <c r="BK91" s="41"/>
      <c r="BL91" s="41"/>
      <c r="BM91" s="41"/>
      <c r="BN91" s="41"/>
      <c r="BO91" s="41"/>
      <c r="BP91" s="41"/>
      <c r="BQ91" s="41"/>
      <c r="BR91" s="41"/>
      <c r="BS91" s="4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row>
    <row r="92" spans="1:107" s="40" customFormat="1" x14ac:dyDescent="0.25">
      <c r="C92" s="42" t="s">
        <v>49</v>
      </c>
      <c r="D92" s="42"/>
      <c r="E92" s="42"/>
      <c r="F92" s="42"/>
      <c r="I92" s="42"/>
      <c r="J92" s="42"/>
      <c r="K92" s="42"/>
      <c r="L92" s="42"/>
      <c r="M92" s="42"/>
      <c r="N92" s="42"/>
      <c r="O92" s="42"/>
      <c r="P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1"/>
      <c r="BF92" s="41"/>
      <c r="BG92" s="41"/>
      <c r="BH92" s="41"/>
      <c r="BI92" s="41"/>
      <c r="BJ92" s="41"/>
      <c r="BK92" s="41"/>
      <c r="BL92" s="41"/>
      <c r="BM92" s="41"/>
      <c r="BN92" s="41"/>
      <c r="BO92" s="41"/>
      <c r="BP92" s="41"/>
      <c r="BQ92" s="41"/>
      <c r="BR92" s="41"/>
      <c r="BS92" s="4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row>
    <row r="93" spans="1:107" s="40" customFormat="1" x14ac:dyDescent="0.25">
      <c r="C93" s="42" t="s">
        <v>48</v>
      </c>
      <c r="D93" s="42"/>
      <c r="E93" s="42"/>
      <c r="F93" s="42"/>
      <c r="I93" s="42"/>
      <c r="J93" s="42"/>
      <c r="K93" s="42"/>
      <c r="L93" s="42"/>
      <c r="M93" s="42"/>
      <c r="N93" s="42"/>
      <c r="O93" s="42"/>
      <c r="P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1"/>
      <c r="BF93" s="41"/>
      <c r="BG93" s="41"/>
      <c r="BH93" s="41"/>
      <c r="BI93" s="41"/>
      <c r="BJ93" s="41"/>
      <c r="BK93" s="41"/>
      <c r="BL93" s="41"/>
      <c r="BM93" s="41"/>
      <c r="BN93" s="41"/>
      <c r="BO93" s="41"/>
      <c r="BP93" s="41"/>
      <c r="BQ93" s="41"/>
      <c r="BR93" s="41"/>
      <c r="BS93" s="41"/>
      <c r="BT93" s="41"/>
      <c r="BU93" s="41"/>
      <c r="BV93" s="41"/>
      <c r="BW93" s="41"/>
      <c r="BX93" s="41"/>
      <c r="BY93" s="41"/>
      <c r="BZ93" s="41"/>
      <c r="CA93" s="41"/>
      <c r="CB93" s="41"/>
      <c r="CC93" s="41"/>
      <c r="CD93" s="41"/>
      <c r="CE93" s="41"/>
      <c r="CF93" s="41"/>
      <c r="CG93" s="41"/>
      <c r="CH93" s="41"/>
      <c r="CI93" s="41"/>
      <c r="CJ93" s="41"/>
      <c r="CK93" s="41"/>
      <c r="CL93" s="41"/>
      <c r="CM93" s="41"/>
      <c r="CN93" s="41"/>
      <c r="CO93" s="41"/>
      <c r="CP93" s="41"/>
      <c r="CQ93" s="41"/>
      <c r="CR93" s="41"/>
      <c r="CS93" s="41"/>
      <c r="CT93" s="41"/>
      <c r="CU93" s="41"/>
      <c r="CV93" s="41"/>
      <c r="CW93" s="41"/>
      <c r="CX93" s="41"/>
      <c r="CY93" s="41"/>
      <c r="CZ93" s="41"/>
      <c r="DA93" s="41"/>
      <c r="DB93" s="41"/>
      <c r="DC93" s="41"/>
    </row>
    <row r="94" spans="1:107" s="40" customFormat="1" x14ac:dyDescent="0.25">
      <c r="C94" s="42" t="s">
        <v>47</v>
      </c>
      <c r="D94" s="42"/>
      <c r="E94" s="42"/>
      <c r="F94" s="42"/>
      <c r="I94" s="42"/>
      <c r="J94" s="42"/>
      <c r="K94" s="42"/>
      <c r="L94" s="42"/>
      <c r="M94" s="42"/>
      <c r="N94" s="42"/>
      <c r="O94" s="42"/>
      <c r="P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41"/>
      <c r="CI94" s="41"/>
      <c r="CJ94" s="41"/>
      <c r="CK94" s="41"/>
      <c r="CL94" s="41"/>
      <c r="CM94" s="41"/>
      <c r="CN94" s="41"/>
      <c r="CO94" s="41"/>
      <c r="CP94" s="41"/>
      <c r="CQ94" s="41"/>
      <c r="CR94" s="41"/>
      <c r="CS94" s="41"/>
      <c r="CT94" s="41"/>
      <c r="CU94" s="41"/>
      <c r="CV94" s="41"/>
      <c r="CW94" s="41"/>
      <c r="CX94" s="41"/>
      <c r="CY94" s="41"/>
      <c r="CZ94" s="41"/>
      <c r="DA94" s="41"/>
      <c r="DB94" s="41"/>
      <c r="DC94" s="41"/>
    </row>
    <row r="95" spans="1:107" s="40" customFormat="1" x14ac:dyDescent="0.25">
      <c r="C95" s="42" t="s">
        <v>46</v>
      </c>
      <c r="D95" s="42"/>
      <c r="E95" s="42"/>
      <c r="F95" s="42"/>
      <c r="I95" s="42"/>
      <c r="J95" s="42"/>
      <c r="K95" s="42"/>
      <c r="L95" s="42"/>
      <c r="M95" s="42"/>
      <c r="N95" s="42"/>
      <c r="O95" s="42"/>
      <c r="P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41"/>
      <c r="CF95" s="41"/>
      <c r="CG95" s="41"/>
      <c r="CH95" s="41"/>
      <c r="CI95" s="41"/>
      <c r="CJ95" s="41"/>
      <c r="CK95" s="41"/>
      <c r="CL95" s="41"/>
      <c r="CM95" s="41"/>
      <c r="CN95" s="41"/>
      <c r="CO95" s="41"/>
      <c r="CP95" s="41"/>
      <c r="CQ95" s="41"/>
      <c r="CR95" s="41"/>
      <c r="CS95" s="41"/>
      <c r="CT95" s="41"/>
      <c r="CU95" s="41"/>
      <c r="CV95" s="41"/>
      <c r="CW95" s="41"/>
      <c r="CX95" s="41"/>
      <c r="CY95" s="41"/>
      <c r="CZ95" s="41"/>
      <c r="DA95" s="41"/>
      <c r="DB95" s="41"/>
      <c r="DC95" s="41"/>
    </row>
    <row r="96" spans="1:107" s="40" customFormat="1" x14ac:dyDescent="0.25">
      <c r="C96" s="42" t="s">
        <v>45</v>
      </c>
      <c r="D96" s="42"/>
      <c r="E96" s="42"/>
      <c r="F96" s="42"/>
      <c r="I96" s="42"/>
      <c r="J96" s="42"/>
      <c r="K96" s="42"/>
      <c r="L96" s="42"/>
      <c r="M96" s="42"/>
      <c r="N96" s="42"/>
      <c r="O96" s="42"/>
      <c r="P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c r="CN96" s="41"/>
      <c r="CO96" s="41"/>
      <c r="CP96" s="41"/>
      <c r="CQ96" s="41"/>
      <c r="CR96" s="41"/>
      <c r="CS96" s="41"/>
      <c r="CT96" s="41"/>
      <c r="CU96" s="41"/>
      <c r="CV96" s="41"/>
      <c r="CW96" s="41"/>
      <c r="CX96" s="41"/>
      <c r="CY96" s="41"/>
      <c r="CZ96" s="41"/>
      <c r="DA96" s="41"/>
      <c r="DB96" s="41"/>
      <c r="DC96" s="41"/>
    </row>
    <row r="97" spans="3:107" s="40" customFormat="1" x14ac:dyDescent="0.25">
      <c r="C97" s="42" t="s">
        <v>44</v>
      </c>
      <c r="D97" s="42"/>
      <c r="E97" s="42"/>
      <c r="F97" s="42"/>
      <c r="I97" s="42"/>
      <c r="J97" s="42"/>
      <c r="K97" s="42"/>
      <c r="L97" s="42"/>
      <c r="M97" s="42"/>
      <c r="N97" s="42"/>
      <c r="O97" s="42"/>
      <c r="P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1"/>
      <c r="BF97" s="41"/>
      <c r="BG97" s="41"/>
      <c r="BH97" s="41"/>
      <c r="BI97" s="41"/>
      <c r="BJ97" s="41"/>
      <c r="BK97" s="41"/>
      <c r="BL97" s="41"/>
      <c r="BM97" s="41"/>
      <c r="BN97" s="41"/>
      <c r="BO97" s="41"/>
      <c r="BP97" s="41"/>
      <c r="BQ97" s="41"/>
      <c r="BR97" s="41"/>
      <c r="BS97" s="41"/>
      <c r="BT97" s="41"/>
      <c r="BU97" s="41"/>
      <c r="BV97" s="41"/>
      <c r="BW97" s="41"/>
      <c r="BX97" s="41"/>
      <c r="BY97" s="41"/>
      <c r="BZ97" s="41"/>
      <c r="CA97" s="41"/>
      <c r="CB97" s="41"/>
      <c r="CC97" s="41"/>
      <c r="CD97" s="41"/>
      <c r="CE97" s="41"/>
      <c r="CF97" s="41"/>
      <c r="CG97" s="41"/>
      <c r="CH97" s="41"/>
      <c r="CI97" s="41"/>
      <c r="CJ97" s="41"/>
      <c r="CK97" s="41"/>
      <c r="CL97" s="41"/>
      <c r="CM97" s="41"/>
      <c r="CN97" s="41"/>
      <c r="CO97" s="41"/>
      <c r="CP97" s="41"/>
      <c r="CQ97" s="41"/>
      <c r="CR97" s="41"/>
      <c r="CS97" s="41"/>
      <c r="CT97" s="41"/>
      <c r="CU97" s="41"/>
      <c r="CV97" s="41"/>
      <c r="CW97" s="41"/>
      <c r="CX97" s="41"/>
      <c r="CY97" s="41"/>
      <c r="CZ97" s="41"/>
      <c r="DA97" s="41"/>
      <c r="DB97" s="41"/>
      <c r="DC97" s="41"/>
    </row>
    <row r="98" spans="3:107" s="40" customFormat="1" x14ac:dyDescent="0.25">
      <c r="C98" s="42" t="s">
        <v>43</v>
      </c>
      <c r="D98" s="42"/>
      <c r="E98" s="42"/>
      <c r="F98" s="42"/>
      <c r="I98" s="42"/>
      <c r="J98" s="42"/>
      <c r="K98" s="42"/>
      <c r="L98" s="42"/>
      <c r="M98" s="42"/>
      <c r="N98" s="42"/>
      <c r="O98" s="42"/>
      <c r="P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1"/>
      <c r="BF98" s="41"/>
      <c r="BG98" s="41"/>
      <c r="BH98" s="41"/>
      <c r="BI98" s="41"/>
      <c r="BJ98" s="41"/>
      <c r="BK98" s="41"/>
      <c r="BL98" s="41"/>
      <c r="BM98" s="41"/>
      <c r="BN98" s="41"/>
      <c r="BO98" s="41"/>
      <c r="BP98" s="41"/>
      <c r="BQ98" s="41"/>
      <c r="BR98" s="41"/>
      <c r="BS98" s="41"/>
      <c r="BT98" s="41"/>
      <c r="BU98" s="41"/>
      <c r="BV98" s="41"/>
      <c r="BW98" s="41"/>
      <c r="BX98" s="41"/>
      <c r="BY98" s="41"/>
      <c r="BZ98" s="41"/>
      <c r="CA98" s="41"/>
      <c r="CB98" s="41"/>
      <c r="CC98" s="41"/>
      <c r="CD98" s="41"/>
      <c r="CE98" s="41"/>
      <c r="CF98" s="41"/>
      <c r="CG98" s="41"/>
      <c r="CH98" s="41"/>
      <c r="CI98" s="41"/>
      <c r="CJ98" s="41"/>
      <c r="CK98" s="41"/>
      <c r="CL98" s="41"/>
      <c r="CM98" s="41"/>
      <c r="CN98" s="41"/>
      <c r="CO98" s="41"/>
      <c r="CP98" s="41"/>
      <c r="CQ98" s="41"/>
      <c r="CR98" s="41"/>
      <c r="CS98" s="41"/>
      <c r="CT98" s="41"/>
      <c r="CU98" s="41"/>
      <c r="CV98" s="41"/>
      <c r="CW98" s="41"/>
      <c r="CX98" s="41"/>
      <c r="CY98" s="41"/>
      <c r="CZ98" s="41"/>
      <c r="DA98" s="41"/>
      <c r="DB98" s="41"/>
      <c r="DC98" s="41"/>
    </row>
    <row r="99" spans="3:107" s="40" customFormat="1" x14ac:dyDescent="0.25">
      <c r="O99" s="42"/>
      <c r="P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1"/>
      <c r="BF99" s="41"/>
      <c r="BG99" s="41"/>
      <c r="BH99" s="41"/>
      <c r="BI99" s="41"/>
      <c r="BJ99" s="41"/>
      <c r="BK99" s="41"/>
      <c r="BL99" s="41"/>
      <c r="BM99" s="41"/>
      <c r="BN99" s="41"/>
      <c r="BO99" s="41"/>
      <c r="BP99" s="41"/>
      <c r="BQ99" s="41"/>
      <c r="BR99" s="41"/>
      <c r="BS99" s="41"/>
      <c r="BT99" s="41"/>
      <c r="BU99" s="41"/>
      <c r="BV99" s="41"/>
      <c r="BW99" s="41"/>
      <c r="BX99" s="41"/>
      <c r="BY99" s="41"/>
      <c r="BZ99" s="41"/>
      <c r="CA99" s="41"/>
      <c r="CB99" s="41"/>
      <c r="CC99" s="41"/>
      <c r="CD99" s="41"/>
      <c r="CE99" s="41"/>
      <c r="CF99" s="41"/>
      <c r="CG99" s="41"/>
      <c r="CH99" s="41"/>
      <c r="CI99" s="41"/>
      <c r="CJ99" s="41"/>
      <c r="CK99" s="41"/>
      <c r="CL99" s="41"/>
      <c r="CM99" s="41"/>
      <c r="CN99" s="41"/>
      <c r="CO99" s="41"/>
      <c r="CP99" s="41"/>
      <c r="CQ99" s="41"/>
      <c r="CR99" s="41"/>
      <c r="CS99" s="41"/>
      <c r="CT99" s="41"/>
      <c r="CU99" s="41"/>
      <c r="CV99" s="41"/>
      <c r="CW99" s="41"/>
      <c r="CX99" s="41"/>
      <c r="CY99" s="41"/>
      <c r="CZ99" s="41"/>
      <c r="DA99" s="41"/>
      <c r="DB99" s="41"/>
      <c r="DC99" s="41"/>
    </row>
    <row r="100" spans="3:107" s="40" customFormat="1" x14ac:dyDescent="0.25">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1"/>
      <c r="BF100" s="41"/>
      <c r="BG100" s="41"/>
      <c r="BH100" s="41"/>
      <c r="BI100" s="41"/>
      <c r="BJ100" s="41"/>
      <c r="BK100" s="41"/>
      <c r="BL100" s="41"/>
      <c r="BM100" s="41"/>
      <c r="BN100" s="41"/>
      <c r="BO100" s="41"/>
      <c r="BP100" s="41"/>
      <c r="BQ100" s="41"/>
      <c r="BR100" s="41"/>
      <c r="BS100" s="41"/>
      <c r="BT100" s="41"/>
      <c r="BU100" s="41"/>
      <c r="BV100" s="41"/>
      <c r="BW100" s="41"/>
      <c r="BX100" s="41"/>
      <c r="BY100" s="41"/>
      <c r="BZ100" s="41"/>
      <c r="CA100" s="41"/>
      <c r="CB100" s="41"/>
      <c r="CC100" s="41"/>
      <c r="CD100" s="41"/>
      <c r="CE100" s="41"/>
      <c r="CF100" s="41"/>
      <c r="CG100" s="41"/>
      <c r="CH100" s="41"/>
      <c r="CI100" s="41"/>
      <c r="CJ100" s="41"/>
      <c r="CK100" s="41"/>
      <c r="CL100" s="41"/>
      <c r="CM100" s="41"/>
      <c r="CN100" s="41"/>
      <c r="CO100" s="41"/>
      <c r="CP100" s="41"/>
      <c r="CQ100" s="41"/>
      <c r="CR100" s="41"/>
      <c r="CS100" s="41"/>
      <c r="CT100" s="41"/>
      <c r="CU100" s="41"/>
      <c r="CV100" s="41"/>
      <c r="CW100" s="41"/>
      <c r="CX100" s="41"/>
      <c r="CY100" s="41"/>
      <c r="CZ100" s="41"/>
      <c r="DA100" s="41"/>
      <c r="DB100" s="41"/>
      <c r="DC100" s="41"/>
    </row>
  </sheetData>
  <autoFilter ref="A21:DC81"/>
  <mergeCells count="21">
    <mergeCell ref="A17:N17"/>
    <mergeCell ref="A9:N9"/>
    <mergeCell ref="A10:N10"/>
    <mergeCell ref="A11:N11"/>
    <mergeCell ref="A12:N12"/>
    <mergeCell ref="A13:N13"/>
    <mergeCell ref="A6:N6"/>
    <mergeCell ref="A8:N8"/>
    <mergeCell ref="A14:N14"/>
    <mergeCell ref="A15:N15"/>
    <mergeCell ref="A16:N16"/>
    <mergeCell ref="A18:A20"/>
    <mergeCell ref="F18:G19"/>
    <mergeCell ref="H18:I19"/>
    <mergeCell ref="J18:J19"/>
    <mergeCell ref="B18:B20"/>
    <mergeCell ref="C87:N87"/>
    <mergeCell ref="K18:L19"/>
    <mergeCell ref="M18:N19"/>
    <mergeCell ref="E18:E20"/>
    <mergeCell ref="C18:D19"/>
  </mergeCells>
  <pageMargins left="0.78740157480314965" right="0.78740157480314965" top="0.78740157480314965" bottom="0.39370078740157483" header="0.19685039370078741" footer="0.19685039370078741"/>
  <pageSetup paperSize="8" scale="1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8" zoomScale="85" zoomScaleSheetLayoutView="85" workbookViewId="0">
      <selection activeCell="D22" sqref="D22"/>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22.7109375" style="39" customWidth="1"/>
    <col min="6" max="6" width="23" style="39" customWidth="1"/>
    <col min="7" max="7" width="8.7109375" style="39" customWidth="1"/>
    <col min="8" max="8" width="10.28515625" style="39" customWidth="1"/>
    <col min="9" max="9" width="8.7109375" style="39" customWidth="1"/>
    <col min="10" max="10" width="8.28515625" style="39" customWidth="1"/>
    <col min="11" max="11" width="21.28515625" style="39" customWidth="1"/>
    <col min="12" max="12" width="23.140625" style="39" customWidth="1"/>
    <col min="13" max="13" width="11.85546875" style="39" customWidth="1"/>
    <col min="14" max="14" width="12" style="39" customWidth="1"/>
    <col min="15" max="15" width="13.7109375" style="39" customWidth="1"/>
    <col min="16" max="16" width="14.2851562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24" t="s">
        <v>155</v>
      </c>
      <c r="B5" s="224"/>
      <c r="C5" s="224"/>
      <c r="D5" s="224"/>
      <c r="E5" s="224"/>
      <c r="F5" s="224"/>
      <c r="G5" s="224"/>
      <c r="H5" s="224"/>
      <c r="I5" s="224"/>
      <c r="J5" s="224"/>
      <c r="K5" s="224"/>
      <c r="L5" s="224"/>
      <c r="M5" s="224"/>
      <c r="N5" s="224"/>
      <c r="O5" s="224"/>
      <c r="P5" s="224"/>
    </row>
    <row r="6" spans="1:16" s="11" customFormat="1" x14ac:dyDescent="0.2">
      <c r="A6" s="96"/>
      <c r="B6" s="104"/>
      <c r="C6" s="96"/>
      <c r="D6" s="96"/>
      <c r="E6" s="96"/>
      <c r="F6" s="96"/>
      <c r="G6" s="96"/>
      <c r="H6" s="96"/>
      <c r="I6" s="96"/>
      <c r="J6" s="96"/>
      <c r="K6" s="96"/>
      <c r="L6" s="96"/>
      <c r="M6" s="96"/>
      <c r="N6" s="96"/>
    </row>
    <row r="7" spans="1:16" s="11" customFormat="1" ht="18.75" x14ac:dyDescent="0.2">
      <c r="A7" s="228" t="s">
        <v>8</v>
      </c>
      <c r="B7" s="228"/>
      <c r="C7" s="228"/>
      <c r="D7" s="228"/>
      <c r="E7" s="228"/>
      <c r="F7" s="228"/>
      <c r="G7" s="228"/>
      <c r="H7" s="228"/>
      <c r="I7" s="228"/>
      <c r="J7" s="228"/>
      <c r="K7" s="228"/>
      <c r="L7" s="228"/>
      <c r="M7" s="228"/>
      <c r="N7" s="228"/>
      <c r="O7" s="228"/>
      <c r="P7" s="228"/>
    </row>
    <row r="8" spans="1:16" s="11" customFormat="1" ht="18.75" x14ac:dyDescent="0.2">
      <c r="F8" s="13"/>
      <c r="G8" s="13"/>
      <c r="H8" s="13"/>
      <c r="I8" s="13"/>
      <c r="J8" s="13"/>
      <c r="K8" s="13"/>
      <c r="L8" s="13"/>
      <c r="M8" s="13"/>
      <c r="N8" s="13"/>
      <c r="O8" s="12"/>
      <c r="P8" s="12"/>
    </row>
    <row r="9" spans="1:16" s="11" customFormat="1" ht="18.75" customHeight="1" x14ac:dyDescent="0.2">
      <c r="A9" s="227" t="str">
        <f>'1. паспорт описание'!A9:D9</f>
        <v>О_0000500011</v>
      </c>
      <c r="B9" s="227"/>
      <c r="C9" s="227"/>
      <c r="D9" s="227"/>
      <c r="E9" s="227"/>
      <c r="F9" s="227"/>
      <c r="G9" s="227"/>
      <c r="H9" s="227"/>
      <c r="I9" s="227"/>
      <c r="J9" s="227"/>
      <c r="K9" s="227"/>
      <c r="L9" s="227"/>
      <c r="M9" s="227"/>
      <c r="N9" s="227"/>
      <c r="O9" s="227"/>
      <c r="P9" s="227"/>
    </row>
    <row r="10" spans="1:16" s="11" customFormat="1" ht="18.75" customHeight="1" x14ac:dyDescent="0.2">
      <c r="A10" s="225" t="s">
        <v>7</v>
      </c>
      <c r="B10" s="225"/>
      <c r="C10" s="225"/>
      <c r="D10" s="225"/>
      <c r="E10" s="225"/>
      <c r="F10" s="225"/>
      <c r="G10" s="225"/>
      <c r="H10" s="225"/>
      <c r="I10" s="225"/>
      <c r="J10" s="225"/>
      <c r="K10" s="225"/>
      <c r="L10" s="225"/>
      <c r="M10" s="225"/>
      <c r="N10" s="225"/>
      <c r="O10" s="225"/>
      <c r="P10" s="225"/>
    </row>
    <row r="11" spans="1:16" s="8" customFormat="1" ht="15.75" customHeight="1" x14ac:dyDescent="0.2">
      <c r="F11" s="9"/>
      <c r="G11" s="9"/>
      <c r="H11" s="9"/>
      <c r="I11" s="9"/>
      <c r="J11" s="9"/>
      <c r="K11" s="9"/>
      <c r="L11" s="9"/>
      <c r="M11" s="9"/>
      <c r="N11" s="9"/>
      <c r="O11" s="9"/>
      <c r="P11" s="9"/>
    </row>
    <row r="12" spans="1:16" s="2" customFormat="1" ht="15" customHeight="1" x14ac:dyDescent="0.2">
      <c r="A12" s="227" t="str">
        <f>'1. паспорт описание'!A12:D12</f>
        <v>Обеспечение надежности электроснабжения путем выноса ВЛ 10кВ с частных территорий</v>
      </c>
      <c r="B12" s="227"/>
      <c r="C12" s="227"/>
      <c r="D12" s="227"/>
      <c r="E12" s="227"/>
      <c r="F12" s="227"/>
      <c r="G12" s="227"/>
      <c r="H12" s="227"/>
      <c r="I12" s="227"/>
      <c r="J12" s="227"/>
      <c r="K12" s="227"/>
      <c r="L12" s="227"/>
      <c r="M12" s="227"/>
      <c r="N12" s="227"/>
      <c r="O12" s="227"/>
      <c r="P12" s="227"/>
    </row>
    <row r="13" spans="1:16" s="2" customFormat="1" ht="15" customHeight="1" x14ac:dyDescent="0.2">
      <c r="A13" s="225" t="s">
        <v>6</v>
      </c>
      <c r="B13" s="225"/>
      <c r="C13" s="225"/>
      <c r="D13" s="225"/>
      <c r="E13" s="225"/>
      <c r="F13" s="225"/>
      <c r="G13" s="225"/>
      <c r="H13" s="225"/>
      <c r="I13" s="225"/>
      <c r="J13" s="225"/>
      <c r="K13" s="225"/>
      <c r="L13" s="225"/>
      <c r="M13" s="225"/>
      <c r="N13" s="225"/>
      <c r="O13" s="225"/>
      <c r="P13" s="225"/>
    </row>
    <row r="14" spans="1:16" s="2" customFormat="1" ht="15" customHeight="1" x14ac:dyDescent="0.2">
      <c r="F14" s="3"/>
      <c r="G14" s="3"/>
      <c r="H14" s="3"/>
      <c r="I14" s="3"/>
      <c r="J14" s="3"/>
      <c r="K14" s="3"/>
      <c r="L14" s="3"/>
      <c r="M14" s="3"/>
      <c r="N14" s="3"/>
      <c r="O14" s="3"/>
      <c r="P14" s="3"/>
    </row>
    <row r="15" spans="1:16" s="2" customFormat="1" ht="15" customHeight="1" x14ac:dyDescent="0.2">
      <c r="F15" s="227"/>
      <c r="G15" s="227"/>
      <c r="H15" s="227"/>
      <c r="I15" s="227"/>
      <c r="J15" s="227"/>
      <c r="K15" s="227"/>
      <c r="L15" s="227"/>
      <c r="M15" s="227"/>
      <c r="N15" s="227"/>
      <c r="O15" s="227"/>
      <c r="P15" s="227"/>
    </row>
    <row r="16" spans="1:16" ht="25.5" customHeight="1" x14ac:dyDescent="0.25">
      <c r="A16" s="227" t="s">
        <v>124</v>
      </c>
      <c r="B16" s="227"/>
      <c r="C16" s="227"/>
      <c r="D16" s="227"/>
      <c r="E16" s="227"/>
      <c r="F16" s="227"/>
      <c r="G16" s="227"/>
      <c r="H16" s="227"/>
      <c r="I16" s="227"/>
      <c r="J16" s="227"/>
      <c r="K16" s="227"/>
      <c r="L16" s="227"/>
      <c r="M16" s="227"/>
      <c r="N16" s="227"/>
      <c r="O16" s="227"/>
      <c r="P16" s="227"/>
    </row>
    <row r="17" spans="1:16" s="47" customFormat="1" ht="21" customHeight="1" x14ac:dyDescent="0.25"/>
    <row r="18" spans="1:16" ht="15.75" customHeight="1" x14ac:dyDescent="0.25">
      <c r="A18" s="247" t="s">
        <v>5</v>
      </c>
      <c r="B18" s="247" t="s">
        <v>141</v>
      </c>
      <c r="C18" s="251" t="s">
        <v>129</v>
      </c>
      <c r="D18" s="252"/>
      <c r="E18" s="251" t="s">
        <v>130</v>
      </c>
      <c r="F18" s="252"/>
      <c r="G18" s="255" t="s">
        <v>36</v>
      </c>
      <c r="H18" s="256"/>
      <c r="I18" s="256"/>
      <c r="J18" s="257"/>
      <c r="K18" s="251" t="s">
        <v>131</v>
      </c>
      <c r="L18" s="252"/>
      <c r="M18" s="251" t="s">
        <v>61</v>
      </c>
      <c r="N18" s="252"/>
      <c r="O18" s="251" t="s">
        <v>60</v>
      </c>
      <c r="P18" s="252"/>
    </row>
    <row r="19" spans="1:16" ht="216" customHeight="1" x14ac:dyDescent="0.25">
      <c r="A19" s="248"/>
      <c r="B19" s="248"/>
      <c r="C19" s="253"/>
      <c r="D19" s="254"/>
      <c r="E19" s="253"/>
      <c r="F19" s="254"/>
      <c r="G19" s="255" t="s">
        <v>59</v>
      </c>
      <c r="H19" s="257"/>
      <c r="I19" s="255" t="s">
        <v>58</v>
      </c>
      <c r="J19" s="257"/>
      <c r="K19" s="253"/>
      <c r="L19" s="254"/>
      <c r="M19" s="253"/>
      <c r="N19" s="254"/>
      <c r="O19" s="253"/>
      <c r="P19" s="254"/>
    </row>
    <row r="20" spans="1:16" ht="60" customHeight="1" x14ac:dyDescent="0.25">
      <c r="A20" s="249"/>
      <c r="B20" s="249"/>
      <c r="C20" s="93" t="s">
        <v>53</v>
      </c>
      <c r="D20" s="93" t="s">
        <v>54</v>
      </c>
      <c r="E20" s="83" t="s">
        <v>53</v>
      </c>
      <c r="F20" s="83" t="s">
        <v>54</v>
      </c>
      <c r="G20" s="83" t="s">
        <v>53</v>
      </c>
      <c r="H20" s="83" t="s">
        <v>54</v>
      </c>
      <c r="I20" s="83" t="s">
        <v>53</v>
      </c>
      <c r="J20" s="83" t="s">
        <v>54</v>
      </c>
      <c r="K20" s="83" t="s">
        <v>53</v>
      </c>
      <c r="L20" s="83" t="s">
        <v>54</v>
      </c>
      <c r="M20" s="83" t="s">
        <v>53</v>
      </c>
      <c r="N20" s="83" t="s">
        <v>54</v>
      </c>
      <c r="O20" s="83" t="s">
        <v>53</v>
      </c>
      <c r="P20" s="83" t="s">
        <v>54</v>
      </c>
    </row>
    <row r="21" spans="1:16" x14ac:dyDescent="0.25">
      <c r="A21" s="84">
        <v>1</v>
      </c>
      <c r="B21" s="84">
        <v>2</v>
      </c>
      <c r="C21" s="84">
        <v>3</v>
      </c>
      <c r="D21" s="84">
        <v>4</v>
      </c>
      <c r="E21" s="84">
        <v>5</v>
      </c>
      <c r="F21" s="84">
        <v>6</v>
      </c>
      <c r="G21" s="84">
        <v>7</v>
      </c>
      <c r="H21" s="84">
        <v>8</v>
      </c>
      <c r="I21" s="84">
        <v>9</v>
      </c>
      <c r="J21" s="84">
        <v>10</v>
      </c>
      <c r="K21" s="84">
        <v>11</v>
      </c>
      <c r="L21" s="84">
        <v>12</v>
      </c>
      <c r="M21" s="84">
        <v>13</v>
      </c>
      <c r="N21" s="84">
        <v>14</v>
      </c>
      <c r="O21" s="84">
        <v>15</v>
      </c>
      <c r="P21" s="84">
        <v>16</v>
      </c>
    </row>
    <row r="22" spans="1:16" s="47" customFormat="1" ht="168" customHeight="1" x14ac:dyDescent="0.25">
      <c r="A22" s="85">
        <v>1</v>
      </c>
      <c r="B22" s="82" t="s">
        <v>148</v>
      </c>
      <c r="C22" s="85" t="s">
        <v>109</v>
      </c>
      <c r="D22" s="82" t="s">
        <v>109</v>
      </c>
      <c r="E22" s="82" t="s">
        <v>199</v>
      </c>
      <c r="F22" s="82" t="s">
        <v>199</v>
      </c>
      <c r="G22" s="82" t="s">
        <v>109</v>
      </c>
      <c r="H22" s="85" t="s">
        <v>109</v>
      </c>
      <c r="I22" s="85">
        <v>10</v>
      </c>
      <c r="J22" s="85">
        <v>10</v>
      </c>
      <c r="K22" s="113" t="s">
        <v>197</v>
      </c>
      <c r="L22" s="114" t="s">
        <v>198</v>
      </c>
      <c r="M22" s="114">
        <v>0.34</v>
      </c>
      <c r="N22" s="85">
        <v>0.34</v>
      </c>
      <c r="O22" s="86" t="s">
        <v>196</v>
      </c>
      <c r="P22" s="114" t="s">
        <v>196</v>
      </c>
    </row>
    <row r="23" spans="1:16" ht="63" x14ac:dyDescent="0.25">
      <c r="A23" s="85">
        <v>2</v>
      </c>
      <c r="B23" s="82" t="s">
        <v>148</v>
      </c>
      <c r="C23" s="85" t="s">
        <v>109</v>
      </c>
      <c r="D23" s="82" t="s">
        <v>109</v>
      </c>
      <c r="E23" s="85" t="s">
        <v>109</v>
      </c>
      <c r="F23" s="82" t="s">
        <v>109</v>
      </c>
      <c r="G23" s="85" t="s">
        <v>109</v>
      </c>
      <c r="H23" s="85" t="s">
        <v>109</v>
      </c>
      <c r="I23" s="85" t="s">
        <v>109</v>
      </c>
      <c r="J23" s="85" t="s">
        <v>109</v>
      </c>
      <c r="K23" s="113" t="s">
        <v>109</v>
      </c>
      <c r="L23" s="114" t="s">
        <v>109</v>
      </c>
      <c r="M23" s="114" t="s">
        <v>109</v>
      </c>
      <c r="N23" s="85" t="s">
        <v>109</v>
      </c>
      <c r="O23" s="86" t="s">
        <v>109</v>
      </c>
      <c r="P23" s="114" t="s">
        <v>109</v>
      </c>
    </row>
    <row r="24" spans="1:16" s="45" customFormat="1" ht="63" x14ac:dyDescent="0.2">
      <c r="A24" s="85">
        <v>3</v>
      </c>
      <c r="B24" s="82" t="s">
        <v>148</v>
      </c>
      <c r="C24" s="85" t="s">
        <v>109</v>
      </c>
      <c r="D24" s="82" t="s">
        <v>109</v>
      </c>
      <c r="E24" s="85" t="s">
        <v>109</v>
      </c>
      <c r="F24" s="82" t="s">
        <v>109</v>
      </c>
      <c r="G24" s="85" t="s">
        <v>109</v>
      </c>
      <c r="H24" s="85" t="s">
        <v>109</v>
      </c>
      <c r="I24" s="85" t="s">
        <v>109</v>
      </c>
      <c r="J24" s="85" t="s">
        <v>109</v>
      </c>
      <c r="K24" s="113" t="s">
        <v>109</v>
      </c>
      <c r="L24" s="114" t="s">
        <v>109</v>
      </c>
      <c r="M24" s="114" t="s">
        <v>109</v>
      </c>
      <c r="N24" s="85" t="s">
        <v>109</v>
      </c>
      <c r="O24" s="86" t="s">
        <v>109</v>
      </c>
      <c r="P24" s="114" t="s">
        <v>109</v>
      </c>
    </row>
    <row r="25" spans="1:16" s="45" customFormat="1" ht="63" x14ac:dyDescent="0.2">
      <c r="A25" s="85">
        <v>4</v>
      </c>
      <c r="B25" s="82" t="s">
        <v>148</v>
      </c>
      <c r="C25" s="85" t="s">
        <v>109</v>
      </c>
      <c r="D25" s="82" t="s">
        <v>109</v>
      </c>
      <c r="E25" s="85" t="s">
        <v>109</v>
      </c>
      <c r="F25" s="82" t="s">
        <v>109</v>
      </c>
      <c r="G25" s="85" t="s">
        <v>109</v>
      </c>
      <c r="H25" s="85" t="s">
        <v>109</v>
      </c>
      <c r="I25" s="85" t="s">
        <v>109</v>
      </c>
      <c r="J25" s="85" t="s">
        <v>109</v>
      </c>
      <c r="K25" s="113" t="s">
        <v>109</v>
      </c>
      <c r="L25" s="114" t="s">
        <v>109</v>
      </c>
      <c r="M25" s="114" t="s">
        <v>109</v>
      </c>
      <c r="N25" s="85" t="s">
        <v>109</v>
      </c>
      <c r="O25" s="86" t="s">
        <v>109</v>
      </c>
      <c r="P25" s="114" t="s">
        <v>109</v>
      </c>
    </row>
    <row r="26" spans="1:16" x14ac:dyDescent="0.25">
      <c r="A26" s="85"/>
      <c r="B26" s="82"/>
      <c r="C26" s="85"/>
      <c r="D26" s="85"/>
      <c r="E26" s="85"/>
      <c r="F26" s="82"/>
      <c r="G26" s="82"/>
      <c r="H26" s="85"/>
      <c r="I26" s="85"/>
      <c r="J26" s="85"/>
      <c r="K26" s="113"/>
      <c r="L26" s="114"/>
      <c r="M26" s="114"/>
      <c r="N26" s="85"/>
      <c r="O26" s="86"/>
      <c r="P26" s="114"/>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24" t="s">
        <v>151</v>
      </c>
      <c r="B4" s="224"/>
      <c r="C4" s="224"/>
      <c r="D4" s="224"/>
      <c r="E4" s="224"/>
      <c r="F4" s="224"/>
      <c r="G4" s="224"/>
      <c r="H4" s="224"/>
      <c r="I4" s="224"/>
      <c r="J4" s="224"/>
      <c r="K4" s="224"/>
      <c r="L4" s="224"/>
      <c r="M4" s="224"/>
      <c r="N4" s="224"/>
      <c r="O4" s="224"/>
      <c r="P4" s="224"/>
      <c r="Q4" s="224"/>
      <c r="R4" s="224"/>
      <c r="S4" s="224"/>
      <c r="T4" s="224"/>
      <c r="U4" s="224"/>
      <c r="V4" s="224"/>
      <c r="W4" s="224"/>
      <c r="X4" s="224"/>
    </row>
    <row r="6" spans="1:26" ht="18.75" x14ac:dyDescent="0.25">
      <c r="A6" s="228" t="s">
        <v>158</v>
      </c>
      <c r="B6" s="228"/>
      <c r="C6" s="228"/>
      <c r="D6" s="228"/>
      <c r="E6" s="228"/>
      <c r="F6" s="228"/>
      <c r="G6" s="228"/>
      <c r="H6" s="228"/>
      <c r="I6" s="228"/>
      <c r="J6" s="228"/>
      <c r="K6" s="228"/>
      <c r="L6" s="228"/>
      <c r="M6" s="228"/>
      <c r="N6" s="228"/>
      <c r="O6" s="228"/>
      <c r="P6" s="228"/>
      <c r="Q6" s="228"/>
      <c r="R6" s="228"/>
      <c r="S6" s="228"/>
      <c r="T6" s="228"/>
      <c r="U6" s="228"/>
      <c r="V6" s="228"/>
      <c r="W6" s="228"/>
      <c r="X6" s="228"/>
      <c r="Y6" s="90"/>
      <c r="Z6" s="90"/>
    </row>
    <row r="7" spans="1:26" ht="18.75" x14ac:dyDescent="0.25">
      <c r="B7" s="228"/>
      <c r="C7" s="228"/>
      <c r="D7" s="228"/>
      <c r="E7" s="228"/>
      <c r="F7" s="228"/>
      <c r="G7" s="228"/>
      <c r="H7" s="228"/>
      <c r="I7" s="228"/>
      <c r="J7" s="228"/>
      <c r="K7" s="228"/>
      <c r="L7" s="228"/>
      <c r="M7" s="228"/>
      <c r="N7" s="228"/>
      <c r="O7" s="228"/>
      <c r="P7" s="228"/>
      <c r="Q7" s="228"/>
      <c r="R7" s="228"/>
      <c r="S7" s="228"/>
      <c r="T7" s="228"/>
      <c r="U7" s="228"/>
      <c r="V7" s="228"/>
      <c r="W7" s="228"/>
      <c r="X7" s="228"/>
      <c r="Y7" s="90"/>
      <c r="Z7" s="90"/>
    </row>
    <row r="8" spans="1:26" ht="18.75" x14ac:dyDescent="0.25">
      <c r="A8" s="227" t="str">
        <f>'1. паспорт описание'!A9:D9</f>
        <v>О_0000500011</v>
      </c>
      <c r="B8" s="227"/>
      <c r="C8" s="227"/>
      <c r="D8" s="227"/>
      <c r="E8" s="227"/>
      <c r="F8" s="227"/>
      <c r="G8" s="227"/>
      <c r="H8" s="227"/>
      <c r="I8" s="227"/>
      <c r="J8" s="227"/>
      <c r="K8" s="227"/>
      <c r="L8" s="227"/>
      <c r="M8" s="227"/>
      <c r="N8" s="227"/>
      <c r="O8" s="227"/>
      <c r="P8" s="227"/>
      <c r="Q8" s="227"/>
      <c r="R8" s="227"/>
      <c r="S8" s="227"/>
      <c r="T8" s="227"/>
      <c r="U8" s="227"/>
      <c r="V8" s="227"/>
      <c r="W8" s="227"/>
      <c r="X8" s="227"/>
      <c r="Y8" s="91"/>
      <c r="Z8" s="91"/>
    </row>
    <row r="9" spans="1:26" ht="15.75" x14ac:dyDescent="0.25">
      <c r="A9" s="225" t="s">
        <v>7</v>
      </c>
      <c r="B9" s="225"/>
      <c r="C9" s="225"/>
      <c r="D9" s="225"/>
      <c r="E9" s="225"/>
      <c r="F9" s="225"/>
      <c r="G9" s="225"/>
      <c r="H9" s="225"/>
      <c r="I9" s="225"/>
      <c r="J9" s="225"/>
      <c r="K9" s="225"/>
      <c r="L9" s="225"/>
      <c r="M9" s="225"/>
      <c r="N9" s="225"/>
      <c r="O9" s="225"/>
      <c r="P9" s="225"/>
      <c r="Q9" s="225"/>
      <c r="R9" s="225"/>
      <c r="S9" s="225"/>
      <c r="T9" s="225"/>
      <c r="U9" s="225"/>
      <c r="V9" s="225"/>
      <c r="W9" s="225"/>
      <c r="X9" s="225"/>
      <c r="Y9" s="92"/>
      <c r="Z9" s="92"/>
    </row>
    <row r="10" spans="1:26" ht="18.75" x14ac:dyDescent="0.2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10"/>
      <c r="Z10" s="10"/>
    </row>
    <row r="11" spans="1:26" ht="18.75" x14ac:dyDescent="0.25">
      <c r="A11" s="227" t="str">
        <f>'1. паспорт описание'!A12:D12</f>
        <v>Обеспечение надежности электроснабжения путем выноса ВЛ 10кВ с частных территорий</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91"/>
      <c r="Z11" s="91"/>
    </row>
    <row r="12" spans="1:26"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92"/>
      <c r="Z12" s="92"/>
    </row>
    <row r="13" spans="1:26" x14ac:dyDescent="0.2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98"/>
      <c r="Z13" s="98"/>
    </row>
    <row r="14" spans="1:26" x14ac:dyDescent="0.2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98"/>
      <c r="Z14" s="98"/>
    </row>
    <row r="15" spans="1:26" x14ac:dyDescent="0.25">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98"/>
      <c r="Z15" s="98"/>
    </row>
    <row r="16" spans="1:26" x14ac:dyDescent="0.2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98"/>
      <c r="Z16" s="98"/>
    </row>
    <row r="17" spans="1:26" x14ac:dyDescent="0.25">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99"/>
      <c r="Z17" s="99"/>
    </row>
    <row r="18" spans="1:26" x14ac:dyDescent="0.25">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99"/>
      <c r="Z18" s="99"/>
    </row>
    <row r="19" spans="1:26" x14ac:dyDescent="0.25">
      <c r="B19" s="260" t="s">
        <v>159</v>
      </c>
      <c r="C19" s="260"/>
      <c r="D19" s="260"/>
      <c r="E19" s="260"/>
      <c r="F19" s="260"/>
      <c r="G19" s="260"/>
      <c r="H19" s="260"/>
      <c r="I19" s="260"/>
      <c r="J19" s="260"/>
      <c r="K19" s="260"/>
      <c r="L19" s="260"/>
      <c r="M19" s="260"/>
      <c r="N19" s="260"/>
      <c r="O19" s="260"/>
      <c r="P19" s="260"/>
      <c r="Q19" s="260"/>
      <c r="R19" s="260"/>
      <c r="S19" s="260"/>
      <c r="T19" s="260"/>
      <c r="U19" s="260"/>
      <c r="V19" s="260"/>
      <c r="W19" s="260"/>
      <c r="X19" s="260"/>
      <c r="Y19" s="100"/>
      <c r="Z19" s="100"/>
    </row>
    <row r="20" spans="1:26" ht="32.25" customHeight="1" x14ac:dyDescent="0.25">
      <c r="A20" s="75"/>
      <c r="B20" s="262" t="s">
        <v>107</v>
      </c>
      <c r="C20" s="263"/>
      <c r="D20" s="263"/>
      <c r="E20" s="263"/>
      <c r="F20" s="263"/>
      <c r="G20" s="263"/>
      <c r="H20" s="263"/>
      <c r="I20" s="263"/>
      <c r="J20" s="263"/>
      <c r="K20" s="263"/>
      <c r="L20" s="264"/>
      <c r="M20" s="261" t="s">
        <v>108</v>
      </c>
      <c r="N20" s="261"/>
      <c r="O20" s="261"/>
      <c r="P20" s="261"/>
      <c r="Q20" s="261"/>
      <c r="R20" s="261"/>
      <c r="S20" s="261"/>
      <c r="T20" s="261"/>
      <c r="U20" s="261"/>
      <c r="V20" s="261"/>
      <c r="W20" s="261"/>
      <c r="X20" s="261"/>
    </row>
    <row r="21" spans="1:26" ht="151.5" customHeight="1" x14ac:dyDescent="0.25">
      <c r="A21" s="109" t="s">
        <v>141</v>
      </c>
      <c r="B21" s="79" t="s">
        <v>80</v>
      </c>
      <c r="C21" s="80" t="s">
        <v>156</v>
      </c>
      <c r="D21" s="79" t="s">
        <v>103</v>
      </c>
      <c r="E21" s="79" t="s">
        <v>81</v>
      </c>
      <c r="F21" s="79" t="s">
        <v>105</v>
      </c>
      <c r="G21" s="79" t="s">
        <v>104</v>
      </c>
      <c r="H21" s="79" t="s">
        <v>82</v>
      </c>
      <c r="I21" s="79" t="s">
        <v>106</v>
      </c>
      <c r="J21" s="79" t="s">
        <v>86</v>
      </c>
      <c r="K21" s="80" t="s">
        <v>85</v>
      </c>
      <c r="L21" s="80" t="s">
        <v>83</v>
      </c>
      <c r="M21" s="81" t="s">
        <v>93</v>
      </c>
      <c r="N21" s="80" t="s">
        <v>140</v>
      </c>
      <c r="O21" s="79" t="s">
        <v>91</v>
      </c>
      <c r="P21" s="79" t="s">
        <v>92</v>
      </c>
      <c r="Q21" s="79" t="s">
        <v>90</v>
      </c>
      <c r="R21" s="79" t="s">
        <v>82</v>
      </c>
      <c r="S21" s="79" t="s">
        <v>89</v>
      </c>
      <c r="T21" s="79" t="s">
        <v>88</v>
      </c>
      <c r="U21" s="79" t="s">
        <v>102</v>
      </c>
      <c r="V21" s="79" t="s">
        <v>90</v>
      </c>
      <c r="W21" s="87" t="s">
        <v>84</v>
      </c>
      <c r="X21" s="89" t="s">
        <v>94</v>
      </c>
    </row>
    <row r="22" spans="1:26" ht="16.5" customHeight="1" x14ac:dyDescent="0.25">
      <c r="A22" s="110">
        <v>1</v>
      </c>
      <c r="B22" s="79">
        <v>2</v>
      </c>
      <c r="C22" s="110">
        <v>3</v>
      </c>
      <c r="D22" s="110">
        <v>4</v>
      </c>
      <c r="E22" s="110">
        <v>5</v>
      </c>
      <c r="F22" s="110">
        <v>6</v>
      </c>
      <c r="G22" s="110">
        <v>7</v>
      </c>
      <c r="H22" s="110">
        <v>8</v>
      </c>
      <c r="I22" s="110">
        <v>9</v>
      </c>
      <c r="J22" s="110">
        <v>10</v>
      </c>
      <c r="K22" s="110">
        <v>11</v>
      </c>
      <c r="L22" s="110">
        <v>12</v>
      </c>
      <c r="M22" s="110">
        <v>13</v>
      </c>
      <c r="N22" s="110">
        <v>14</v>
      </c>
      <c r="O22" s="110">
        <v>15</v>
      </c>
      <c r="P22" s="110">
        <v>16</v>
      </c>
      <c r="Q22" s="110">
        <v>17</v>
      </c>
      <c r="R22" s="110">
        <v>18</v>
      </c>
      <c r="S22" s="110">
        <v>19</v>
      </c>
      <c r="T22" s="110">
        <v>20</v>
      </c>
      <c r="U22" s="110">
        <v>21</v>
      </c>
      <c r="V22" s="110">
        <v>22</v>
      </c>
      <c r="W22" s="110">
        <v>23</v>
      </c>
      <c r="X22" s="110">
        <v>24</v>
      </c>
    </row>
    <row r="23" spans="1:26" ht="88.5" customHeight="1" x14ac:dyDescent="0.25">
      <c r="A23" s="127" t="s">
        <v>145</v>
      </c>
      <c r="B23" s="115" t="s">
        <v>109</v>
      </c>
      <c r="C23" s="116" t="s">
        <v>109</v>
      </c>
      <c r="D23" s="76" t="s">
        <v>109</v>
      </c>
      <c r="E23" s="76" t="s">
        <v>109</v>
      </c>
      <c r="F23" s="76" t="s">
        <v>109</v>
      </c>
      <c r="G23" s="76" t="s">
        <v>109</v>
      </c>
      <c r="H23" s="76" t="s">
        <v>109</v>
      </c>
      <c r="I23" s="76" t="s">
        <v>109</v>
      </c>
      <c r="J23" s="76" t="s">
        <v>109</v>
      </c>
      <c r="K23" s="76" t="s">
        <v>109</v>
      </c>
      <c r="L23" s="77" t="s">
        <v>109</v>
      </c>
      <c r="M23" s="78" t="s">
        <v>109</v>
      </c>
      <c r="N23" s="76" t="s">
        <v>109</v>
      </c>
      <c r="O23" s="76" t="s">
        <v>109</v>
      </c>
      <c r="P23" s="76" t="s">
        <v>109</v>
      </c>
      <c r="Q23" s="76" t="s">
        <v>109</v>
      </c>
      <c r="R23" s="76" t="s">
        <v>109</v>
      </c>
      <c r="S23" s="76" t="s">
        <v>109</v>
      </c>
      <c r="T23" s="76" t="s">
        <v>109</v>
      </c>
      <c r="U23" s="76" t="s">
        <v>109</v>
      </c>
      <c r="V23" s="76" t="s">
        <v>109</v>
      </c>
      <c r="W23" s="76" t="s">
        <v>109</v>
      </c>
      <c r="X23" s="115" t="s">
        <v>109</v>
      </c>
    </row>
    <row r="25" spans="1:26" x14ac:dyDescent="0.25">
      <c r="A25" s="258" t="s">
        <v>157</v>
      </c>
      <c r="B25" s="258"/>
      <c r="C25" s="258"/>
      <c r="D25" s="258"/>
      <c r="E25" s="258"/>
      <c r="F25" s="258"/>
      <c r="G25" s="258"/>
      <c r="H25" s="258"/>
    </row>
    <row r="26" spans="1:26" x14ac:dyDescent="0.25">
      <c r="A26" s="117"/>
      <c r="B26" s="117"/>
      <c r="C26" s="117"/>
      <c r="D26" s="117"/>
    </row>
    <row r="27" spans="1:26" x14ac:dyDescent="0.25">
      <c r="B27" s="88"/>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24" t="s">
        <v>151</v>
      </c>
      <c r="B5" s="224"/>
      <c r="C5" s="224"/>
      <c r="D5" s="224"/>
      <c r="E5" s="224"/>
      <c r="F5" s="224"/>
      <c r="G5" s="224"/>
      <c r="H5" s="224"/>
      <c r="I5" s="224"/>
      <c r="J5" s="224"/>
      <c r="K5" s="224"/>
      <c r="L5" s="224"/>
      <c r="M5" s="224"/>
      <c r="N5" s="224"/>
      <c r="O5" s="224"/>
      <c r="P5" s="97"/>
      <c r="Q5" s="97"/>
      <c r="R5" s="97"/>
      <c r="S5" s="97"/>
      <c r="T5" s="97"/>
      <c r="U5" s="97"/>
      <c r="V5" s="97"/>
      <c r="W5" s="97"/>
      <c r="X5" s="97"/>
      <c r="Y5" s="97"/>
      <c r="Z5" s="97"/>
      <c r="AA5" s="97"/>
      <c r="AB5" s="97"/>
    </row>
    <row r="6" spans="1:28" s="11" customFormat="1" ht="18.75" x14ac:dyDescent="0.3">
      <c r="A6" s="16"/>
      <c r="B6" s="16"/>
      <c r="L6" s="14"/>
    </row>
    <row r="7" spans="1:28" s="11" customFormat="1" ht="18.75" x14ac:dyDescent="0.2">
      <c r="A7" s="228" t="s">
        <v>158</v>
      </c>
      <c r="B7" s="228"/>
      <c r="C7" s="228"/>
      <c r="D7" s="228"/>
      <c r="E7" s="228"/>
      <c r="F7" s="228"/>
      <c r="G7" s="228"/>
      <c r="H7" s="228"/>
      <c r="I7" s="228"/>
      <c r="J7" s="228"/>
      <c r="K7" s="228"/>
      <c r="L7" s="228"/>
      <c r="M7" s="228"/>
      <c r="N7" s="228"/>
      <c r="O7" s="228"/>
      <c r="P7" s="12"/>
      <c r="Q7" s="12"/>
      <c r="R7" s="12"/>
      <c r="S7" s="12"/>
      <c r="T7" s="12"/>
      <c r="U7" s="12"/>
      <c r="V7" s="12"/>
      <c r="W7" s="12"/>
      <c r="X7" s="12"/>
      <c r="Y7" s="12"/>
      <c r="Z7" s="12"/>
    </row>
    <row r="8" spans="1:28" s="11" customFormat="1" ht="18.75" x14ac:dyDescent="0.2">
      <c r="A8" s="228"/>
      <c r="B8" s="228"/>
      <c r="C8" s="228"/>
      <c r="D8" s="228"/>
      <c r="E8" s="228"/>
      <c r="F8" s="228"/>
      <c r="G8" s="228"/>
      <c r="H8" s="228"/>
      <c r="I8" s="228"/>
      <c r="J8" s="228"/>
      <c r="K8" s="228"/>
      <c r="L8" s="228"/>
      <c r="M8" s="228"/>
      <c r="N8" s="228"/>
      <c r="O8" s="228"/>
      <c r="P8" s="12"/>
      <c r="Q8" s="12"/>
      <c r="R8" s="12"/>
      <c r="S8" s="12"/>
      <c r="T8" s="12"/>
      <c r="U8" s="12"/>
      <c r="V8" s="12"/>
      <c r="W8" s="12"/>
      <c r="X8" s="12"/>
      <c r="Y8" s="12"/>
      <c r="Z8" s="12"/>
    </row>
    <row r="9" spans="1:28" s="11" customFormat="1" ht="18.75" x14ac:dyDescent="0.2">
      <c r="A9" s="227" t="str">
        <f>'1. паспорт описание'!A9:D9</f>
        <v>О_0000500011</v>
      </c>
      <c r="B9" s="227"/>
      <c r="C9" s="227"/>
      <c r="D9" s="227"/>
      <c r="E9" s="227"/>
      <c r="F9" s="227"/>
      <c r="G9" s="227"/>
      <c r="H9" s="227"/>
      <c r="I9" s="227"/>
      <c r="J9" s="227"/>
      <c r="K9" s="227"/>
      <c r="L9" s="227"/>
      <c r="M9" s="227"/>
      <c r="N9" s="227"/>
      <c r="O9" s="227"/>
      <c r="P9" s="12"/>
      <c r="Q9" s="12"/>
      <c r="R9" s="12"/>
      <c r="S9" s="12"/>
      <c r="T9" s="12"/>
      <c r="U9" s="12"/>
      <c r="V9" s="12"/>
      <c r="W9" s="12"/>
      <c r="X9" s="12"/>
      <c r="Y9" s="12"/>
      <c r="Z9" s="12"/>
    </row>
    <row r="10" spans="1:28" s="11" customFormat="1" ht="18.75" x14ac:dyDescent="0.2">
      <c r="A10" s="225" t="s">
        <v>7</v>
      </c>
      <c r="B10" s="225"/>
      <c r="C10" s="225"/>
      <c r="D10" s="225"/>
      <c r="E10" s="225"/>
      <c r="F10" s="225"/>
      <c r="G10" s="225"/>
      <c r="H10" s="225"/>
      <c r="I10" s="225"/>
      <c r="J10" s="225"/>
      <c r="K10" s="225"/>
      <c r="L10" s="225"/>
      <c r="M10" s="225"/>
      <c r="N10" s="225"/>
      <c r="O10" s="225"/>
      <c r="P10" s="12"/>
      <c r="Q10" s="12"/>
      <c r="R10" s="12"/>
      <c r="S10" s="12"/>
      <c r="T10" s="12"/>
      <c r="U10" s="12"/>
      <c r="V10" s="12"/>
      <c r="W10" s="12"/>
      <c r="X10" s="12"/>
      <c r="Y10" s="12"/>
      <c r="Z10" s="12"/>
    </row>
    <row r="11" spans="1:28" s="8" customFormat="1" ht="15.75" customHeight="1" x14ac:dyDescent="0.2">
      <c r="A11" s="235"/>
      <c r="B11" s="235"/>
      <c r="C11" s="235"/>
      <c r="D11" s="235"/>
      <c r="E11" s="235"/>
      <c r="F11" s="235"/>
      <c r="G11" s="235"/>
      <c r="H11" s="235"/>
      <c r="I11" s="235"/>
      <c r="J11" s="235"/>
      <c r="K11" s="235"/>
      <c r="L11" s="235"/>
      <c r="M11" s="235"/>
      <c r="N11" s="235"/>
      <c r="O11" s="235"/>
      <c r="P11" s="9"/>
      <c r="Q11" s="9"/>
      <c r="R11" s="9"/>
      <c r="S11" s="9"/>
      <c r="T11" s="9"/>
      <c r="U11" s="9"/>
      <c r="V11" s="9"/>
      <c r="W11" s="9"/>
      <c r="X11" s="9"/>
      <c r="Y11" s="9"/>
      <c r="Z11" s="9"/>
    </row>
    <row r="12" spans="1:28" s="2" customFormat="1" ht="18.75" x14ac:dyDescent="0.2">
      <c r="A12" s="227" t="str">
        <f>'1. паспорт описание'!A12:D12</f>
        <v>Обеспечение надежности электроснабжения путем выноса ВЛ 10кВ с частных территорий</v>
      </c>
      <c r="B12" s="227"/>
      <c r="C12" s="227"/>
      <c r="D12" s="227"/>
      <c r="E12" s="227"/>
      <c r="F12" s="227"/>
      <c r="G12" s="227"/>
      <c r="H12" s="227"/>
      <c r="I12" s="227"/>
      <c r="J12" s="227"/>
      <c r="K12" s="227"/>
      <c r="L12" s="227"/>
      <c r="M12" s="227"/>
      <c r="N12" s="227"/>
      <c r="O12" s="227"/>
      <c r="P12" s="7"/>
      <c r="Q12" s="7"/>
      <c r="R12" s="7"/>
      <c r="S12" s="7"/>
      <c r="T12" s="7"/>
      <c r="U12" s="7"/>
      <c r="V12" s="7"/>
      <c r="W12" s="7"/>
      <c r="X12" s="7"/>
      <c r="Y12" s="7"/>
      <c r="Z12" s="7"/>
    </row>
    <row r="13" spans="1:28" s="2" customFormat="1" ht="15" customHeight="1" x14ac:dyDescent="0.2">
      <c r="A13" s="225" t="s">
        <v>6</v>
      </c>
      <c r="B13" s="225"/>
      <c r="C13" s="225"/>
      <c r="D13" s="225"/>
      <c r="E13" s="225"/>
      <c r="F13" s="225"/>
      <c r="G13" s="225"/>
      <c r="H13" s="225"/>
      <c r="I13" s="225"/>
      <c r="J13" s="225"/>
      <c r="K13" s="225"/>
      <c r="L13" s="225"/>
      <c r="M13" s="225"/>
      <c r="N13" s="225"/>
      <c r="O13" s="225"/>
      <c r="P13" s="5"/>
      <c r="Q13" s="5"/>
      <c r="R13" s="5"/>
      <c r="S13" s="5"/>
      <c r="T13" s="5"/>
      <c r="U13" s="5"/>
      <c r="V13" s="5"/>
      <c r="W13" s="5"/>
      <c r="X13" s="5"/>
      <c r="Y13" s="5"/>
      <c r="Z13" s="5"/>
    </row>
    <row r="14" spans="1:28" s="2" customFormat="1" ht="15" customHeight="1" x14ac:dyDescent="0.2">
      <c r="A14" s="233"/>
      <c r="B14" s="233"/>
      <c r="C14" s="233"/>
      <c r="D14" s="233"/>
      <c r="E14" s="233"/>
      <c r="F14" s="233"/>
      <c r="G14" s="233"/>
      <c r="H14" s="233"/>
      <c r="I14" s="233"/>
      <c r="J14" s="233"/>
      <c r="K14" s="233"/>
      <c r="L14" s="233"/>
      <c r="M14" s="233"/>
      <c r="N14" s="233"/>
      <c r="O14" s="233"/>
      <c r="P14" s="3"/>
      <c r="Q14" s="3"/>
      <c r="R14" s="3"/>
      <c r="S14" s="3"/>
      <c r="T14" s="3"/>
      <c r="U14" s="3"/>
      <c r="V14" s="3"/>
      <c r="W14" s="3"/>
    </row>
    <row r="15" spans="1:28" s="2" customFormat="1" ht="91.5" customHeight="1" x14ac:dyDescent="0.2">
      <c r="A15" s="270" t="s">
        <v>125</v>
      </c>
      <c r="B15" s="270"/>
      <c r="C15" s="270"/>
      <c r="D15" s="270"/>
      <c r="E15" s="270"/>
      <c r="F15" s="270"/>
      <c r="G15" s="270"/>
      <c r="H15" s="270"/>
      <c r="I15" s="270"/>
      <c r="J15" s="270"/>
      <c r="K15" s="270"/>
      <c r="L15" s="270"/>
      <c r="M15" s="270"/>
      <c r="N15" s="270"/>
      <c r="O15" s="270"/>
      <c r="P15" s="6"/>
      <c r="Q15" s="6"/>
      <c r="R15" s="6"/>
      <c r="S15" s="6"/>
      <c r="T15" s="6"/>
      <c r="U15" s="6"/>
      <c r="V15" s="6"/>
      <c r="W15" s="6"/>
      <c r="X15" s="6"/>
      <c r="Y15" s="6"/>
      <c r="Z15" s="6"/>
    </row>
    <row r="16" spans="1:28" s="2" customFormat="1" ht="78" customHeight="1" x14ac:dyDescent="0.2">
      <c r="A16" s="232" t="s">
        <v>5</v>
      </c>
      <c r="B16" s="230" t="s">
        <v>141</v>
      </c>
      <c r="C16" s="232" t="s">
        <v>35</v>
      </c>
      <c r="D16" s="232" t="s">
        <v>24</v>
      </c>
      <c r="E16" s="266" t="s">
        <v>34</v>
      </c>
      <c r="F16" s="267"/>
      <c r="G16" s="267"/>
      <c r="H16" s="267"/>
      <c r="I16" s="268"/>
      <c r="J16" s="232" t="s">
        <v>33</v>
      </c>
      <c r="K16" s="232"/>
      <c r="L16" s="232"/>
      <c r="M16" s="232"/>
      <c r="N16" s="232"/>
      <c r="O16" s="232"/>
      <c r="P16" s="3"/>
      <c r="Q16" s="3"/>
      <c r="R16" s="3"/>
      <c r="S16" s="3"/>
      <c r="T16" s="3"/>
      <c r="U16" s="3"/>
      <c r="V16" s="3"/>
      <c r="W16" s="3"/>
    </row>
    <row r="17" spans="1:26" s="2" customFormat="1" ht="51" customHeight="1" x14ac:dyDescent="0.2">
      <c r="A17" s="232"/>
      <c r="B17" s="231"/>
      <c r="C17" s="232"/>
      <c r="D17" s="232"/>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8" t="s">
        <v>18</v>
      </c>
      <c r="B19" s="126" t="s">
        <v>145</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69" t="s">
        <v>160</v>
      </c>
      <c r="B21" s="269"/>
      <c r="C21" s="269"/>
      <c r="D21" s="269"/>
      <c r="E21" s="269"/>
      <c r="F21" s="269"/>
      <c r="G21" s="269"/>
      <c r="H21" s="269"/>
      <c r="I21" s="269"/>
      <c r="J21" s="269"/>
      <c r="K21" s="269"/>
      <c r="L21" s="269"/>
      <c r="M21" s="269"/>
      <c r="N21" s="269"/>
      <c r="O21" s="269"/>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tabSelected="1" view="pageBreakPreview" topLeftCell="A2" zoomScale="80" zoomScaleNormal="82" zoomScaleSheetLayoutView="80" workbookViewId="0">
      <selection activeCell="B14" sqref="B1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4.710937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4.710937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4.710937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4.710937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4.710937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4.710937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4.710937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4.710937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4.710937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4.710937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4.710937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4.710937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4.710937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4.710937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4.710937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4.710937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4.710937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4.710937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4.710937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4.710937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4.710937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4.710937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4.710937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4.710937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4.710937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4.710937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4.710937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4.710937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4.710937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4.710937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4.710937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4.710937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4.710937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4.710937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4.710937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4.710937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4.710937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4.710937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4.710937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4.710937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4.710937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4.710937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4.710937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4.710937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4.710937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4.710937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4.710937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4.710937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4.710937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4.710937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4.710937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4.710937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4.710937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4.710937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4.710937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4.710937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4.710937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4.710937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4.710937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4.710937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4.710937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4.710937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4.710937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4.7109375" style="142" customWidth="1"/>
    <col min="16140" max="16142" width="9.85546875" style="142" bestFit="1" customWidth="1"/>
    <col min="16143" max="16143" width="10.85546875" style="142" customWidth="1"/>
    <col min="16144" max="16384" width="9.140625" style="142"/>
  </cols>
  <sheetData>
    <row r="1" spans="1:21" x14ac:dyDescent="0.25">
      <c r="A1" s="142" t="s">
        <v>203</v>
      </c>
      <c r="O1" s="143"/>
    </row>
    <row r="2" spans="1:21" x14ac:dyDescent="0.25">
      <c r="A2" s="273" t="s">
        <v>204</v>
      </c>
      <c r="B2" s="273"/>
      <c r="C2" s="273"/>
      <c r="D2" s="273"/>
      <c r="E2" s="273"/>
      <c r="F2" s="273"/>
      <c r="G2" s="273"/>
      <c r="H2" s="273"/>
      <c r="I2" s="273"/>
      <c r="J2" s="273"/>
      <c r="K2" s="273"/>
      <c r="L2" s="273"/>
      <c r="M2" s="273"/>
      <c r="N2" s="273"/>
      <c r="O2" s="273"/>
      <c r="P2" s="273"/>
      <c r="Q2" s="273"/>
      <c r="R2" s="273"/>
      <c r="S2" s="273"/>
      <c r="T2" s="273"/>
      <c r="U2" s="273"/>
    </row>
    <row r="3" spans="1:21" x14ac:dyDescent="0.25">
      <c r="A3" s="144" t="s">
        <v>248</v>
      </c>
      <c r="O3" s="143"/>
    </row>
    <row r="4" spans="1:21" ht="19.5" customHeight="1" x14ac:dyDescent="0.25">
      <c r="A4" s="223" t="str">
        <f>'1. паспорт описание'!A9:D9</f>
        <v>О_0000500011</v>
      </c>
      <c r="C4" s="145"/>
      <c r="O4" s="143"/>
    </row>
    <row r="5" spans="1:21" ht="34.5" customHeight="1" x14ac:dyDescent="0.25">
      <c r="A5" s="274" t="str">
        <f>"Финансовая модель по проекту инвестиционной программы"</f>
        <v>Финансовая модель по проекту инвестиционной программы</v>
      </c>
      <c r="B5" s="274"/>
      <c r="C5" s="274"/>
      <c r="D5" s="274"/>
      <c r="E5" s="274"/>
      <c r="F5" s="274"/>
      <c r="G5" s="274"/>
      <c r="H5" s="274"/>
      <c r="I5" s="274"/>
      <c r="J5" s="274"/>
      <c r="K5" s="274"/>
      <c r="L5" s="274"/>
      <c r="M5" s="274"/>
      <c r="N5" s="274"/>
      <c r="O5" s="274"/>
    </row>
    <row r="6" spans="1:21" ht="24.75" customHeight="1" x14ac:dyDescent="0.25">
      <c r="A6" s="275" t="str">
        <f>'1. паспорт описание'!A12:D12</f>
        <v>Обеспечение надежности электроснабжения путем выноса ВЛ 10кВ с частных территорий</v>
      </c>
      <c r="B6" s="275"/>
      <c r="C6" s="275"/>
      <c r="D6" s="275"/>
      <c r="E6" s="275"/>
      <c r="F6" s="275"/>
      <c r="G6" s="275"/>
      <c r="H6" s="275"/>
      <c r="I6" s="275"/>
      <c r="J6" s="275"/>
      <c r="K6" s="275"/>
      <c r="L6" s="275"/>
      <c r="M6" s="275"/>
      <c r="N6" s="275"/>
      <c r="O6" s="275"/>
    </row>
    <row r="7" spans="1:21" ht="30.75" hidden="1" customHeight="1" x14ac:dyDescent="0.25">
      <c r="A7" s="146"/>
      <c r="B7" s="146"/>
      <c r="C7" s="146"/>
      <c r="D7" s="146"/>
      <c r="E7" s="146"/>
      <c r="F7" s="146"/>
      <c r="G7" s="146"/>
      <c r="H7" s="146"/>
      <c r="I7" s="146"/>
      <c r="J7" s="146"/>
      <c r="K7" s="146"/>
      <c r="L7" s="146"/>
      <c r="M7" s="146"/>
      <c r="N7" s="146"/>
      <c r="O7" s="146"/>
    </row>
    <row r="8" spans="1:21" x14ac:dyDescent="0.25">
      <c r="A8" s="147"/>
    </row>
    <row r="9" spans="1:21" ht="16.5" thickBot="1" x14ac:dyDescent="0.3">
      <c r="A9" s="148" t="s">
        <v>101</v>
      </c>
      <c r="B9" s="148" t="s">
        <v>0</v>
      </c>
      <c r="C9" s="148"/>
      <c r="D9" s="148"/>
      <c r="E9" s="148"/>
      <c r="F9" s="148"/>
      <c r="H9" s="149"/>
      <c r="I9" s="150"/>
      <c r="J9" s="150"/>
      <c r="K9" s="150"/>
      <c r="L9" s="150"/>
    </row>
    <row r="10" spans="1:21" ht="23.25" customHeight="1" x14ac:dyDescent="0.25">
      <c r="A10" s="151" t="s">
        <v>205</v>
      </c>
      <c r="B10" s="152">
        <f>SUM(B12:B14)</f>
        <v>1273.8983949999999</v>
      </c>
      <c r="C10" s="148"/>
      <c r="D10" s="148"/>
      <c r="E10" s="148"/>
      <c r="F10" s="148"/>
      <c r="H10" s="149"/>
      <c r="I10" s="150"/>
      <c r="J10" s="150"/>
      <c r="K10" s="150"/>
      <c r="L10" s="150"/>
    </row>
    <row r="11" spans="1:21" ht="21" customHeight="1" x14ac:dyDescent="0.25">
      <c r="A11" s="153" t="s">
        <v>206</v>
      </c>
      <c r="B11" s="154"/>
      <c r="C11" s="145"/>
      <c r="D11" s="145"/>
      <c r="E11" s="145"/>
      <c r="F11" s="145"/>
    </row>
    <row r="12" spans="1:21" ht="44.25" hidden="1" customHeight="1" x14ac:dyDescent="0.25">
      <c r="A12" s="155" t="s">
        <v>207</v>
      </c>
      <c r="B12" s="154"/>
      <c r="C12" s="145"/>
      <c r="D12" s="145"/>
      <c r="E12" s="145"/>
      <c r="F12" s="145"/>
      <c r="H12" s="156"/>
    </row>
    <row r="13" spans="1:21" ht="56.25" customHeight="1" x14ac:dyDescent="0.25">
      <c r="A13" s="155"/>
      <c r="B13" s="154"/>
      <c r="C13" s="145"/>
      <c r="D13" s="157"/>
      <c r="E13" s="145"/>
      <c r="F13" s="145"/>
      <c r="H13" s="271"/>
      <c r="I13" s="271"/>
      <c r="J13" s="158"/>
      <c r="K13" s="159"/>
    </row>
    <row r="14" spans="1:21" ht="38.25" customHeight="1" x14ac:dyDescent="0.25">
      <c r="A14" s="306" t="s">
        <v>250</v>
      </c>
      <c r="B14" s="154">
        <v>1273.8983949999999</v>
      </c>
      <c r="C14" s="145"/>
      <c r="D14" s="160"/>
      <c r="E14" s="161"/>
      <c r="F14" s="161"/>
      <c r="H14" s="271"/>
      <c r="I14" s="271"/>
      <c r="J14" s="158"/>
      <c r="K14" s="159"/>
    </row>
    <row r="15" spans="1:21" ht="37.5" customHeight="1" x14ac:dyDescent="0.25">
      <c r="A15" s="162" t="s">
        <v>208</v>
      </c>
      <c r="B15" s="163">
        <v>0</v>
      </c>
      <c r="C15" s="145"/>
      <c r="D15" s="145"/>
      <c r="E15" s="145"/>
      <c r="F15" s="145"/>
      <c r="H15" s="271"/>
      <c r="I15" s="271"/>
      <c r="J15" s="158"/>
      <c r="K15" s="164"/>
    </row>
    <row r="16" spans="1:21" ht="25.5" customHeight="1" x14ac:dyDescent="0.25">
      <c r="A16" s="162" t="s">
        <v>209</v>
      </c>
      <c r="B16" s="165"/>
      <c r="C16" s="145"/>
      <c r="D16" s="145"/>
      <c r="E16" s="145"/>
      <c r="F16" s="145"/>
      <c r="H16" s="271"/>
      <c r="I16" s="271"/>
      <c r="J16" s="158"/>
      <c r="K16" s="166"/>
    </row>
    <row r="17" spans="1:18" x14ac:dyDescent="0.25">
      <c r="A17" s="162" t="s">
        <v>210</v>
      </c>
      <c r="B17" s="167">
        <v>15</v>
      </c>
      <c r="C17" s="145"/>
      <c r="D17" s="145"/>
      <c r="E17" s="145"/>
      <c r="F17" s="145"/>
      <c r="H17" s="158"/>
      <c r="I17" s="158"/>
      <c r="J17" s="158"/>
      <c r="K17" s="158"/>
    </row>
    <row r="18" spans="1:18" ht="27" customHeight="1" x14ac:dyDescent="0.25">
      <c r="A18" s="162" t="s">
        <v>211</v>
      </c>
      <c r="B18" s="167">
        <v>15</v>
      </c>
      <c r="C18" s="145"/>
      <c r="D18" s="145"/>
      <c r="E18" s="145"/>
      <c r="F18" s="145"/>
      <c r="H18" s="168"/>
      <c r="I18" s="158"/>
      <c r="J18" s="158"/>
      <c r="K18" s="158"/>
      <c r="N18" s="158"/>
      <c r="O18" s="158"/>
      <c r="R18" s="169"/>
    </row>
    <row r="19" spans="1:18" ht="39.75" hidden="1" customHeight="1" outlineLevel="1" thickBot="1" x14ac:dyDescent="0.3">
      <c r="A19" s="170" t="s">
        <v>212</v>
      </c>
      <c r="B19" s="171"/>
      <c r="C19" s="145"/>
      <c r="D19" s="145"/>
      <c r="E19" s="145"/>
      <c r="F19" s="145"/>
      <c r="H19" s="271"/>
      <c r="I19" s="271"/>
      <c r="J19" s="158"/>
      <c r="K19" s="159"/>
      <c r="N19" s="158"/>
      <c r="O19" s="158"/>
    </row>
    <row r="20" spans="1:18" hidden="1" outlineLevel="1" x14ac:dyDescent="0.25">
      <c r="A20" s="151" t="s">
        <v>213</v>
      </c>
      <c r="B20" s="172"/>
      <c r="C20" s="145"/>
      <c r="D20" s="145"/>
      <c r="E20" s="145"/>
      <c r="F20" s="145"/>
      <c r="H20" s="271"/>
      <c r="I20" s="271"/>
      <c r="J20" s="158"/>
      <c r="K20" s="159"/>
      <c r="N20" s="158"/>
      <c r="O20" s="158"/>
    </row>
    <row r="21" spans="1:18" ht="33" hidden="1" customHeight="1" outlineLevel="1" x14ac:dyDescent="0.25">
      <c r="A21" s="162" t="s">
        <v>214</v>
      </c>
      <c r="B21" s="173">
        <v>4</v>
      </c>
      <c r="C21" s="145"/>
      <c r="D21" s="145"/>
      <c r="E21" s="145"/>
      <c r="F21" s="145"/>
      <c r="H21" s="272"/>
      <c r="I21" s="272"/>
      <c r="J21" s="158"/>
      <c r="K21" s="164"/>
      <c r="N21" s="158"/>
      <c r="O21" s="158"/>
    </row>
    <row r="22" spans="1:18" hidden="1" outlineLevel="1" x14ac:dyDescent="0.25">
      <c r="A22" s="162" t="s">
        <v>100</v>
      </c>
      <c r="B22" s="173">
        <v>4</v>
      </c>
      <c r="C22" s="145"/>
      <c r="D22" s="145"/>
      <c r="E22" s="145"/>
      <c r="F22" s="145"/>
      <c r="H22" s="271"/>
      <c r="I22" s="271"/>
      <c r="J22" s="158"/>
      <c r="K22" s="166"/>
      <c r="N22" s="158"/>
      <c r="O22" s="158"/>
    </row>
    <row r="23" spans="1:18" hidden="1" outlineLevel="1" x14ac:dyDescent="0.25">
      <c r="A23" s="174" t="s">
        <v>215</v>
      </c>
      <c r="B23" s="175"/>
      <c r="C23" s="145"/>
      <c r="D23" s="145"/>
      <c r="E23" s="145"/>
      <c r="F23" s="145"/>
      <c r="H23" s="158"/>
      <c r="I23" s="158"/>
      <c r="J23" s="158"/>
      <c r="K23" s="158"/>
      <c r="N23" s="158"/>
      <c r="O23" s="158"/>
    </row>
    <row r="24" spans="1:18" hidden="1" outlineLevel="1" x14ac:dyDescent="0.25">
      <c r="A24" s="162" t="s">
        <v>216</v>
      </c>
      <c r="B24" s="173">
        <v>12</v>
      </c>
      <c r="C24" s="145"/>
      <c r="D24" s="145"/>
      <c r="E24" s="145"/>
      <c r="F24" s="145"/>
      <c r="H24" s="158"/>
      <c r="I24" s="158"/>
      <c r="J24" s="158"/>
      <c r="K24" s="158"/>
    </row>
    <row r="25" spans="1:18" hidden="1" outlineLevel="1" x14ac:dyDescent="0.25">
      <c r="A25" s="162" t="s">
        <v>217</v>
      </c>
      <c r="B25" s="173">
        <v>12</v>
      </c>
      <c r="C25" s="145"/>
      <c r="D25" s="145"/>
      <c r="E25" s="145"/>
      <c r="F25" s="145"/>
    </row>
    <row r="26" spans="1:18" hidden="1" outlineLevel="1" x14ac:dyDescent="0.25">
      <c r="A26" s="176" t="s">
        <v>218</v>
      </c>
      <c r="B26" s="177"/>
      <c r="C26" s="145"/>
      <c r="D26" s="145"/>
      <c r="E26" s="145"/>
      <c r="F26" s="145"/>
    </row>
    <row r="27" spans="1:18" hidden="1" outlineLevel="1" x14ac:dyDescent="0.25">
      <c r="A27" s="178" t="s">
        <v>219</v>
      </c>
      <c r="B27" s="163">
        <f>'[76]2025'!$F$32</f>
        <v>0.03</v>
      </c>
      <c r="C27" s="179"/>
      <c r="D27" s="180"/>
      <c r="E27" s="145"/>
      <c r="F27" s="145"/>
    </row>
    <row r="28" spans="1:18" hidden="1" outlineLevel="1" x14ac:dyDescent="0.25">
      <c r="A28" s="176" t="s">
        <v>220</v>
      </c>
      <c r="B28" s="177"/>
      <c r="C28" s="179"/>
      <c r="D28" s="180"/>
      <c r="E28" s="145"/>
      <c r="F28" s="145"/>
    </row>
    <row r="29" spans="1:18" hidden="1" outlineLevel="1" x14ac:dyDescent="0.25">
      <c r="A29" s="176" t="s">
        <v>221</v>
      </c>
      <c r="B29" s="177"/>
      <c r="C29" s="179"/>
      <c r="D29" s="180"/>
      <c r="E29" s="145"/>
      <c r="F29" s="145"/>
    </row>
    <row r="30" spans="1:18" hidden="1" outlineLevel="1" x14ac:dyDescent="0.25">
      <c r="A30" s="178" t="s">
        <v>222</v>
      </c>
      <c r="B30" s="163">
        <f>'[76]2025'!$F$30+'[76]2025'!$F$31</f>
        <v>3.9619999999999997</v>
      </c>
      <c r="C30" s="181"/>
      <c r="D30" s="181"/>
      <c r="E30" s="145"/>
      <c r="F30" s="145"/>
    </row>
    <row r="31" spans="1:18" hidden="1" outlineLevel="1" x14ac:dyDescent="0.25">
      <c r="A31" s="176" t="s">
        <v>223</v>
      </c>
      <c r="B31" s="173">
        <v>12</v>
      </c>
      <c r="C31" s="179"/>
      <c r="D31" s="145"/>
      <c r="E31" s="145"/>
      <c r="F31" s="145"/>
    </row>
    <row r="32" spans="1:18" hidden="1" outlineLevel="1" x14ac:dyDescent="0.25">
      <c r="A32" s="176" t="s">
        <v>224</v>
      </c>
      <c r="B32" s="173">
        <v>12</v>
      </c>
      <c r="C32" s="179"/>
      <c r="D32" s="145"/>
      <c r="E32" s="145"/>
      <c r="F32" s="145"/>
    </row>
    <row r="33" spans="1:27" hidden="1" outlineLevel="1" x14ac:dyDescent="0.25">
      <c r="A33" s="176" t="s">
        <v>225</v>
      </c>
      <c r="B33" s="173">
        <v>4</v>
      </c>
      <c r="C33" s="157"/>
      <c r="D33" s="145"/>
      <c r="E33" s="145"/>
      <c r="F33" s="145"/>
    </row>
    <row r="34" spans="1:27" collapsed="1" x14ac:dyDescent="0.25">
      <c r="A34" s="176" t="s">
        <v>226</v>
      </c>
      <c r="B34" s="173">
        <v>4</v>
      </c>
      <c r="C34" s="157"/>
      <c r="D34" s="145"/>
      <c r="E34" s="145"/>
      <c r="F34" s="145"/>
    </row>
    <row r="35" spans="1:27" outlineLevel="1" x14ac:dyDescent="0.25">
      <c r="A35" s="176" t="s">
        <v>227</v>
      </c>
      <c r="B35" s="173">
        <v>25</v>
      </c>
      <c r="C35" s="182"/>
      <c r="D35" s="182"/>
      <c r="E35" s="182"/>
      <c r="F35" s="182"/>
    </row>
    <row r="36" spans="1:27" ht="16.5" outlineLevel="1" thickBot="1" x14ac:dyDescent="0.3">
      <c r="A36" s="176" t="s">
        <v>228</v>
      </c>
      <c r="B36" s="183">
        <v>25</v>
      </c>
      <c r="C36" s="184"/>
      <c r="D36" s="145"/>
      <c r="E36" s="185"/>
      <c r="F36" s="145"/>
    </row>
    <row r="37" spans="1:27" x14ac:dyDescent="0.25">
      <c r="A37" s="151" t="str">
        <f>A50</f>
        <v>Оплата труда с отчислениями</v>
      </c>
      <c r="B37" s="186">
        <f>'[76]2025'!$S$29</f>
        <v>143.50937238961751</v>
      </c>
      <c r="C37" s="145"/>
      <c r="D37" s="157"/>
      <c r="E37" s="145"/>
      <c r="F37" s="145"/>
    </row>
    <row r="38" spans="1:27" x14ac:dyDescent="0.25">
      <c r="A38" s="162" t="str">
        <f>A51</f>
        <v>Вспомогательные материалы</v>
      </c>
      <c r="B38" s="187"/>
      <c r="C38" s="182"/>
      <c r="D38" s="182"/>
      <c r="E38" s="182"/>
      <c r="F38" s="182"/>
    </row>
    <row r="39" spans="1:27" ht="32.25" thickBot="1" x14ac:dyDescent="0.3">
      <c r="A39" s="188" t="str">
        <f>A52</f>
        <v>Прочие расходы (без амортизации, арендной платы + транспортные расходы)</v>
      </c>
      <c r="B39" s="183"/>
      <c r="C39" s="182"/>
      <c r="D39" s="182"/>
      <c r="E39" s="182"/>
      <c r="F39" s="182"/>
    </row>
    <row r="40" spans="1:27" s="147" customFormat="1" x14ac:dyDescent="0.25">
      <c r="A40" s="189" t="s">
        <v>99</v>
      </c>
      <c r="B40" s="190">
        <v>1</v>
      </c>
      <c r="C40" s="190">
        <f t="shared" ref="C40:U40" si="0">B40+1</f>
        <v>2</v>
      </c>
      <c r="D40" s="190">
        <f t="shared" si="0"/>
        <v>3</v>
      </c>
      <c r="E40" s="190">
        <f t="shared" si="0"/>
        <v>4</v>
      </c>
      <c r="F40" s="190">
        <f t="shared" si="0"/>
        <v>5</v>
      </c>
      <c r="G40" s="190">
        <f t="shared" si="0"/>
        <v>6</v>
      </c>
      <c r="H40" s="190">
        <f t="shared" si="0"/>
        <v>7</v>
      </c>
      <c r="I40" s="190">
        <f t="shared" si="0"/>
        <v>8</v>
      </c>
      <c r="J40" s="190">
        <f t="shared" si="0"/>
        <v>9</v>
      </c>
      <c r="K40" s="190">
        <f t="shared" si="0"/>
        <v>10</v>
      </c>
      <c r="L40" s="190">
        <f t="shared" si="0"/>
        <v>11</v>
      </c>
      <c r="M40" s="190">
        <f t="shared" si="0"/>
        <v>12</v>
      </c>
      <c r="N40" s="190">
        <f t="shared" si="0"/>
        <v>13</v>
      </c>
      <c r="O40" s="190">
        <f t="shared" si="0"/>
        <v>14</v>
      </c>
      <c r="P40" s="190">
        <f t="shared" si="0"/>
        <v>15</v>
      </c>
      <c r="Q40" s="190">
        <f t="shared" si="0"/>
        <v>16</v>
      </c>
      <c r="R40" s="190">
        <f t="shared" si="0"/>
        <v>17</v>
      </c>
      <c r="S40" s="190">
        <f t="shared" si="0"/>
        <v>18</v>
      </c>
      <c r="T40" s="190">
        <f t="shared" si="0"/>
        <v>19</v>
      </c>
      <c r="U40" s="191">
        <f t="shared" si="0"/>
        <v>20</v>
      </c>
    </row>
    <row r="41" spans="1:27" x14ac:dyDescent="0.25">
      <c r="A41" s="192" t="s">
        <v>98</v>
      </c>
      <c r="B41" s="193">
        <v>0.04</v>
      </c>
      <c r="C41" s="193">
        <v>0.04</v>
      </c>
      <c r="D41" s="193">
        <v>0.04</v>
      </c>
      <c r="E41" s="193">
        <v>0.04</v>
      </c>
      <c r="F41" s="193">
        <v>0.04</v>
      </c>
      <c r="G41" s="193">
        <v>0.04</v>
      </c>
      <c r="H41" s="193">
        <v>0.04</v>
      </c>
      <c r="I41" s="193">
        <v>0.04</v>
      </c>
      <c r="J41" s="193">
        <v>0.04</v>
      </c>
      <c r="K41" s="193">
        <v>0.04</v>
      </c>
      <c r="L41" s="193">
        <v>0.04</v>
      </c>
      <c r="M41" s="193">
        <v>0.04</v>
      </c>
      <c r="N41" s="193">
        <v>0.04</v>
      </c>
      <c r="O41" s="193">
        <v>0.04</v>
      </c>
      <c r="P41" s="193">
        <v>0.04</v>
      </c>
      <c r="Q41" s="193">
        <v>0.04</v>
      </c>
      <c r="R41" s="193">
        <v>0.04</v>
      </c>
      <c r="S41" s="193">
        <v>0.04</v>
      </c>
      <c r="T41" s="193">
        <v>0.04</v>
      </c>
      <c r="U41" s="194">
        <v>0.04</v>
      </c>
    </row>
    <row r="42" spans="1:27" ht="16.5" thickBot="1" x14ac:dyDescent="0.3">
      <c r="A42" s="192" t="s">
        <v>97</v>
      </c>
      <c r="B42" s="193">
        <v>0.04</v>
      </c>
      <c r="C42" s="193">
        <f t="shared" ref="C42:U42" si="1">(1+B42)*(1+C41)-1</f>
        <v>8.1600000000000117E-2</v>
      </c>
      <c r="D42" s="193">
        <f t="shared" si="1"/>
        <v>0.12486400000000009</v>
      </c>
      <c r="E42" s="193">
        <f t="shared" si="1"/>
        <v>0.16985856000000021</v>
      </c>
      <c r="F42" s="193">
        <f t="shared" si="1"/>
        <v>0.21665290240000035</v>
      </c>
      <c r="G42" s="193">
        <f t="shared" si="1"/>
        <v>0.26531901849600037</v>
      </c>
      <c r="H42" s="193">
        <f t="shared" si="1"/>
        <v>0.31593177923584048</v>
      </c>
      <c r="I42" s="193">
        <f t="shared" si="1"/>
        <v>0.3685690504052741</v>
      </c>
      <c r="J42" s="193">
        <f t="shared" si="1"/>
        <v>0.42331181242148519</v>
      </c>
      <c r="K42" s="193">
        <f t="shared" si="1"/>
        <v>0.48024428491834459</v>
      </c>
      <c r="L42" s="193">
        <f t="shared" si="1"/>
        <v>0.53945405631507848</v>
      </c>
      <c r="M42" s="193">
        <f t="shared" si="1"/>
        <v>0.60103221856768174</v>
      </c>
      <c r="N42" s="193">
        <f t="shared" si="1"/>
        <v>0.66507350731038906</v>
      </c>
      <c r="O42" s="193">
        <f t="shared" si="1"/>
        <v>0.73167644760280459</v>
      </c>
      <c r="P42" s="193">
        <f t="shared" si="1"/>
        <v>0.80094350550691673</v>
      </c>
      <c r="Q42" s="193">
        <f t="shared" si="1"/>
        <v>0.87298124572719349</v>
      </c>
      <c r="R42" s="193">
        <f t="shared" si="1"/>
        <v>0.94790049555628131</v>
      </c>
      <c r="S42" s="193">
        <f t="shared" si="1"/>
        <v>1.0258165153785326</v>
      </c>
      <c r="T42" s="193">
        <f t="shared" si="1"/>
        <v>1.1068491759936738</v>
      </c>
      <c r="U42" s="194">
        <f t="shared" si="1"/>
        <v>1.1911231430334208</v>
      </c>
      <c r="V42" s="195"/>
      <c r="W42" s="195"/>
      <c r="X42" s="195"/>
      <c r="Y42" s="195"/>
      <c r="Z42" s="195"/>
      <c r="AA42" s="195"/>
    </row>
    <row r="43" spans="1:27" x14ac:dyDescent="0.25">
      <c r="A43" s="189" t="s">
        <v>99</v>
      </c>
      <c r="B43" s="190">
        <v>1</v>
      </c>
      <c r="C43" s="190">
        <f t="shared" ref="C43:U43" si="2">B43+1</f>
        <v>2</v>
      </c>
      <c r="D43" s="190">
        <f t="shared" si="2"/>
        <v>3</v>
      </c>
      <c r="E43" s="190">
        <f t="shared" si="2"/>
        <v>4</v>
      </c>
      <c r="F43" s="190">
        <f t="shared" si="2"/>
        <v>5</v>
      </c>
      <c r="G43" s="190">
        <f t="shared" si="2"/>
        <v>6</v>
      </c>
      <c r="H43" s="190">
        <f t="shared" si="2"/>
        <v>7</v>
      </c>
      <c r="I43" s="190">
        <f t="shared" si="2"/>
        <v>8</v>
      </c>
      <c r="J43" s="190">
        <f t="shared" si="2"/>
        <v>9</v>
      </c>
      <c r="K43" s="190">
        <f t="shared" si="2"/>
        <v>10</v>
      </c>
      <c r="L43" s="190">
        <f t="shared" si="2"/>
        <v>11</v>
      </c>
      <c r="M43" s="190">
        <f t="shared" si="2"/>
        <v>12</v>
      </c>
      <c r="N43" s="190">
        <f t="shared" si="2"/>
        <v>13</v>
      </c>
      <c r="O43" s="190">
        <f t="shared" si="2"/>
        <v>14</v>
      </c>
      <c r="P43" s="190">
        <f t="shared" si="2"/>
        <v>15</v>
      </c>
      <c r="Q43" s="190">
        <f t="shared" si="2"/>
        <v>16</v>
      </c>
      <c r="R43" s="190">
        <f t="shared" si="2"/>
        <v>17</v>
      </c>
      <c r="S43" s="190">
        <f t="shared" si="2"/>
        <v>18</v>
      </c>
      <c r="T43" s="190">
        <f t="shared" si="2"/>
        <v>19</v>
      </c>
      <c r="U43" s="191">
        <f t="shared" si="2"/>
        <v>20</v>
      </c>
      <c r="V43" s="195"/>
      <c r="W43" s="195"/>
      <c r="X43" s="195"/>
      <c r="Y43" s="195"/>
      <c r="Z43" s="195"/>
      <c r="AA43" s="195"/>
    </row>
    <row r="44" spans="1:27" hidden="1" outlineLevel="1" x14ac:dyDescent="0.25">
      <c r="A44" s="196" t="s">
        <v>229</v>
      </c>
      <c r="B44" s="197">
        <f t="shared" ref="B44:U44" si="3">SUM(B45:B52)</f>
        <v>0</v>
      </c>
      <c r="C44" s="197">
        <f t="shared" si="3"/>
        <v>-143.50937238961751</v>
      </c>
      <c r="D44" s="197">
        <f t="shared" si="3"/>
        <v>-161.42852666367472</v>
      </c>
      <c r="E44" s="197">
        <f t="shared" si="3"/>
        <v>-167.88566773022174</v>
      </c>
      <c r="F44" s="197">
        <f t="shared" si="3"/>
        <v>-174.60109443943063</v>
      </c>
      <c r="G44" s="197">
        <f t="shared" si="3"/>
        <v>-181.58513821700785</v>
      </c>
      <c r="H44" s="197">
        <f t="shared" si="3"/>
        <v>-188.84854374568818</v>
      </c>
      <c r="I44" s="197">
        <f t="shared" si="3"/>
        <v>-196.40248549551569</v>
      </c>
      <c r="J44" s="197">
        <f t="shared" si="3"/>
        <v>-204.25858491533634</v>
      </c>
      <c r="K44" s="197">
        <f t="shared" si="3"/>
        <v>-212.42892831194979</v>
      </c>
      <c r="L44" s="197">
        <f t="shared" si="3"/>
        <v>-220.9260854444278</v>
      </c>
      <c r="M44" s="197">
        <f t="shared" si="3"/>
        <v>-229.76312886220492</v>
      </c>
      <c r="N44" s="197">
        <f t="shared" si="3"/>
        <v>-238.95365401669315</v>
      </c>
      <c r="O44" s="197">
        <f t="shared" si="3"/>
        <v>-248.51180017736087</v>
      </c>
      <c r="P44" s="197">
        <f t="shared" si="3"/>
        <v>-258.4522721844553</v>
      </c>
      <c r="Q44" s="197">
        <f t="shared" si="3"/>
        <v>-268.7903630718335</v>
      </c>
      <c r="R44" s="197">
        <f t="shared" si="3"/>
        <v>-279.54197759470685</v>
      </c>
      <c r="S44" s="197">
        <f t="shared" si="3"/>
        <v>-290.72365669849512</v>
      </c>
      <c r="T44" s="197">
        <f t="shared" si="3"/>
        <v>-302.35260296643492</v>
      </c>
      <c r="U44" s="197">
        <f t="shared" si="3"/>
        <v>-314.44670708509233</v>
      </c>
    </row>
    <row r="45" spans="1:27" ht="16.5" hidden="1" customHeight="1" outlineLevel="1" x14ac:dyDescent="0.25">
      <c r="A45" s="198" t="str">
        <f>A20</f>
        <v>Затраты на текущий ремонт ТП, т.руб. без НДС</v>
      </c>
      <c r="B45" s="199">
        <f t="shared" ref="B45:U45" si="4">-IF(B$40/$B$22-INT(B40/$B$22)&lt;&gt;0,0,$B$20*(1+B$42)*$B$19)</f>
        <v>0</v>
      </c>
      <c r="C45" s="199">
        <f t="shared" si="4"/>
        <v>0</v>
      </c>
      <c r="D45" s="199">
        <f t="shared" si="4"/>
        <v>0</v>
      </c>
      <c r="E45" s="199">
        <f t="shared" si="4"/>
        <v>0</v>
      </c>
      <c r="F45" s="199">
        <f t="shared" si="4"/>
        <v>0</v>
      </c>
      <c r="G45" s="199">
        <f t="shared" si="4"/>
        <v>0</v>
      </c>
      <c r="H45" s="199">
        <f t="shared" si="4"/>
        <v>0</v>
      </c>
      <c r="I45" s="199">
        <f t="shared" si="4"/>
        <v>0</v>
      </c>
      <c r="J45" s="199">
        <f t="shared" si="4"/>
        <v>0</v>
      </c>
      <c r="K45" s="199">
        <f t="shared" si="4"/>
        <v>0</v>
      </c>
      <c r="L45" s="199">
        <f t="shared" si="4"/>
        <v>0</v>
      </c>
      <c r="M45" s="199">
        <f t="shared" si="4"/>
        <v>0</v>
      </c>
      <c r="N45" s="199">
        <f t="shared" si="4"/>
        <v>0</v>
      </c>
      <c r="O45" s="199">
        <f t="shared" si="4"/>
        <v>0</v>
      </c>
      <c r="P45" s="199">
        <f t="shared" si="4"/>
        <v>0</v>
      </c>
      <c r="Q45" s="199">
        <f t="shared" si="4"/>
        <v>0</v>
      </c>
      <c r="R45" s="199">
        <f t="shared" si="4"/>
        <v>0</v>
      </c>
      <c r="S45" s="199">
        <f t="shared" si="4"/>
        <v>0</v>
      </c>
      <c r="T45" s="199">
        <f t="shared" si="4"/>
        <v>0</v>
      </c>
      <c r="U45" s="200">
        <f t="shared" si="4"/>
        <v>0</v>
      </c>
    </row>
    <row r="46" spans="1:27" ht="16.5" hidden="1" customHeight="1" outlineLevel="1" x14ac:dyDescent="0.25">
      <c r="A46" s="198" t="str">
        <f>A23</f>
        <v>Затраты на капитальный ремонт ТП, т.руб. без НДС</v>
      </c>
      <c r="B46" s="199">
        <f t="shared" ref="B46:U46" si="5">-IF(B$40/$B$25-INT(B40/$B$25)&lt;&gt;0,0,$B$23*(1+B$42)*$B$19)</f>
        <v>0</v>
      </c>
      <c r="C46" s="199">
        <f t="shared" si="5"/>
        <v>0</v>
      </c>
      <c r="D46" s="199">
        <f t="shared" si="5"/>
        <v>0</v>
      </c>
      <c r="E46" s="199">
        <f t="shared" si="5"/>
        <v>0</v>
      </c>
      <c r="F46" s="199">
        <f t="shared" si="5"/>
        <v>0</v>
      </c>
      <c r="G46" s="199">
        <f t="shared" si="5"/>
        <v>0</v>
      </c>
      <c r="H46" s="199">
        <f t="shared" si="5"/>
        <v>0</v>
      </c>
      <c r="I46" s="199">
        <f t="shared" si="5"/>
        <v>0</v>
      </c>
      <c r="J46" s="199">
        <f t="shared" si="5"/>
        <v>0</v>
      </c>
      <c r="K46" s="199">
        <f t="shared" si="5"/>
        <v>0</v>
      </c>
      <c r="L46" s="199">
        <f t="shared" si="5"/>
        <v>0</v>
      </c>
      <c r="M46" s="199">
        <f t="shared" si="5"/>
        <v>0</v>
      </c>
      <c r="N46" s="199">
        <f t="shared" si="5"/>
        <v>0</v>
      </c>
      <c r="O46" s="199">
        <f t="shared" si="5"/>
        <v>0</v>
      </c>
      <c r="P46" s="199">
        <f t="shared" si="5"/>
        <v>0</v>
      </c>
      <c r="Q46" s="199">
        <f t="shared" si="5"/>
        <v>0</v>
      </c>
      <c r="R46" s="199">
        <f t="shared" si="5"/>
        <v>0</v>
      </c>
      <c r="S46" s="199">
        <f t="shared" si="5"/>
        <v>0</v>
      </c>
      <c r="T46" s="199">
        <f t="shared" si="5"/>
        <v>0</v>
      </c>
      <c r="U46" s="200">
        <f t="shared" si="5"/>
        <v>0</v>
      </c>
    </row>
    <row r="47" spans="1:27" ht="16.5" hidden="1" customHeight="1" outlineLevel="1" x14ac:dyDescent="0.25">
      <c r="A47" s="198" t="str">
        <f>A26</f>
        <v>Затраты на капитальный ремонт 1 км КЛ т.руб. без НДС</v>
      </c>
      <c r="B47" s="199">
        <f t="shared" ref="B47:U47" si="6">-IF(B$40/$B$36-INT(B40/$B$36)&lt;&gt;0,0,$B$26*(1+B$42)*$B$27)</f>
        <v>0</v>
      </c>
      <c r="C47" s="199">
        <f t="shared" si="6"/>
        <v>0</v>
      </c>
      <c r="D47" s="199">
        <f t="shared" si="6"/>
        <v>0</v>
      </c>
      <c r="E47" s="199">
        <f t="shared" si="6"/>
        <v>0</v>
      </c>
      <c r="F47" s="199">
        <f t="shared" si="6"/>
        <v>0</v>
      </c>
      <c r="G47" s="199">
        <f t="shared" si="6"/>
        <v>0</v>
      </c>
      <c r="H47" s="199">
        <f t="shared" si="6"/>
        <v>0</v>
      </c>
      <c r="I47" s="199">
        <f t="shared" si="6"/>
        <v>0</v>
      </c>
      <c r="J47" s="199">
        <f t="shared" si="6"/>
        <v>0</v>
      </c>
      <c r="K47" s="199">
        <f t="shared" si="6"/>
        <v>0</v>
      </c>
      <c r="L47" s="199">
        <f t="shared" si="6"/>
        <v>0</v>
      </c>
      <c r="M47" s="199">
        <f t="shared" si="6"/>
        <v>0</v>
      </c>
      <c r="N47" s="199">
        <f t="shared" si="6"/>
        <v>0</v>
      </c>
      <c r="O47" s="199">
        <f t="shared" si="6"/>
        <v>0</v>
      </c>
      <c r="P47" s="199">
        <f t="shared" si="6"/>
        <v>0</v>
      </c>
      <c r="Q47" s="199">
        <f t="shared" si="6"/>
        <v>0</v>
      </c>
      <c r="R47" s="199">
        <f t="shared" si="6"/>
        <v>0</v>
      </c>
      <c r="S47" s="199">
        <f t="shared" si="6"/>
        <v>0</v>
      </c>
      <c r="T47" s="199">
        <f t="shared" si="6"/>
        <v>0</v>
      </c>
      <c r="U47" s="200">
        <f t="shared" si="6"/>
        <v>0</v>
      </c>
    </row>
    <row r="48" spans="1:27" hidden="1" outlineLevel="1" x14ac:dyDescent="0.25">
      <c r="A48" s="198" t="s">
        <v>230</v>
      </c>
      <c r="B48" s="199">
        <f t="shared" ref="B48:U48" si="7">-IF(B$40/$B$32-INT(B40/$B$32)&lt;&gt;0,0,$B$28*(1+B$42)*$B$30)</f>
        <v>0</v>
      </c>
      <c r="C48" s="199">
        <f t="shared" si="7"/>
        <v>0</v>
      </c>
      <c r="D48" s="199">
        <f t="shared" si="7"/>
        <v>0</v>
      </c>
      <c r="E48" s="199">
        <f t="shared" si="7"/>
        <v>0</v>
      </c>
      <c r="F48" s="199">
        <f t="shared" si="7"/>
        <v>0</v>
      </c>
      <c r="G48" s="199">
        <f t="shared" si="7"/>
        <v>0</v>
      </c>
      <c r="H48" s="199">
        <f t="shared" si="7"/>
        <v>0</v>
      </c>
      <c r="I48" s="199">
        <f t="shared" si="7"/>
        <v>0</v>
      </c>
      <c r="J48" s="199">
        <f t="shared" si="7"/>
        <v>0</v>
      </c>
      <c r="K48" s="199">
        <f t="shared" si="7"/>
        <v>0</v>
      </c>
      <c r="L48" s="199">
        <f t="shared" si="7"/>
        <v>0</v>
      </c>
      <c r="M48" s="199">
        <f t="shared" si="7"/>
        <v>0</v>
      </c>
      <c r="N48" s="199">
        <f t="shared" si="7"/>
        <v>0</v>
      </c>
      <c r="O48" s="199">
        <f t="shared" si="7"/>
        <v>0</v>
      </c>
      <c r="P48" s="199">
        <f t="shared" si="7"/>
        <v>0</v>
      </c>
      <c r="Q48" s="199">
        <f t="shared" si="7"/>
        <v>0</v>
      </c>
      <c r="R48" s="199">
        <f t="shared" si="7"/>
        <v>0</v>
      </c>
      <c r="S48" s="199">
        <f t="shared" si="7"/>
        <v>0</v>
      </c>
      <c r="T48" s="199">
        <f t="shared" si="7"/>
        <v>0</v>
      </c>
      <c r="U48" s="200">
        <f t="shared" si="7"/>
        <v>0</v>
      </c>
    </row>
    <row r="49" spans="1:27" hidden="1" outlineLevel="1" x14ac:dyDescent="0.25">
      <c r="A49" s="198" t="s">
        <v>231</v>
      </c>
      <c r="B49" s="199">
        <f t="shared" ref="B49:U49" si="8">-IF(B$40/$B$34-INT(B40/$B$34)&lt;&gt;0,0,$B$29*(1+B$42)*$B$30)</f>
        <v>0</v>
      </c>
      <c r="C49" s="199">
        <f t="shared" si="8"/>
        <v>0</v>
      </c>
      <c r="D49" s="199">
        <f t="shared" si="8"/>
        <v>0</v>
      </c>
      <c r="E49" s="199">
        <f t="shared" si="8"/>
        <v>0</v>
      </c>
      <c r="F49" s="199">
        <f t="shared" si="8"/>
        <v>0</v>
      </c>
      <c r="G49" s="199">
        <f t="shared" si="8"/>
        <v>0</v>
      </c>
      <c r="H49" s="199">
        <f t="shared" si="8"/>
        <v>0</v>
      </c>
      <c r="I49" s="199">
        <f t="shared" si="8"/>
        <v>0</v>
      </c>
      <c r="J49" s="199">
        <f t="shared" si="8"/>
        <v>0</v>
      </c>
      <c r="K49" s="199">
        <f t="shared" si="8"/>
        <v>0</v>
      </c>
      <c r="L49" s="199">
        <f t="shared" si="8"/>
        <v>0</v>
      </c>
      <c r="M49" s="199">
        <f t="shared" si="8"/>
        <v>0</v>
      </c>
      <c r="N49" s="199">
        <f t="shared" si="8"/>
        <v>0</v>
      </c>
      <c r="O49" s="199">
        <f t="shared" si="8"/>
        <v>0</v>
      </c>
      <c r="P49" s="199">
        <f t="shared" si="8"/>
        <v>0</v>
      </c>
      <c r="Q49" s="199">
        <f t="shared" si="8"/>
        <v>0</v>
      </c>
      <c r="R49" s="199">
        <f t="shared" si="8"/>
        <v>0</v>
      </c>
      <c r="S49" s="199">
        <f t="shared" si="8"/>
        <v>0</v>
      </c>
      <c r="T49" s="199">
        <f t="shared" si="8"/>
        <v>0</v>
      </c>
      <c r="U49" s="200">
        <f t="shared" si="8"/>
        <v>0</v>
      </c>
    </row>
    <row r="50" spans="1:27" collapsed="1" x14ac:dyDescent="0.25">
      <c r="A50" s="198" t="s">
        <v>232</v>
      </c>
      <c r="B50" s="199"/>
      <c r="C50" s="199">
        <f>-$B$37</f>
        <v>-143.50937238961751</v>
      </c>
      <c r="D50" s="199">
        <f t="shared" ref="D50:U50" si="9">-$B$37*(1+D42)</f>
        <v>-161.42852666367472</v>
      </c>
      <c r="E50" s="199">
        <f t="shared" si="9"/>
        <v>-167.88566773022174</v>
      </c>
      <c r="F50" s="199">
        <f t="shared" si="9"/>
        <v>-174.60109443943063</v>
      </c>
      <c r="G50" s="199">
        <f t="shared" si="9"/>
        <v>-181.58513821700785</v>
      </c>
      <c r="H50" s="199">
        <f t="shared" si="9"/>
        <v>-188.84854374568818</v>
      </c>
      <c r="I50" s="199">
        <f t="shared" si="9"/>
        <v>-196.40248549551569</v>
      </c>
      <c r="J50" s="199">
        <f t="shared" si="9"/>
        <v>-204.25858491533634</v>
      </c>
      <c r="K50" s="199">
        <f t="shared" si="9"/>
        <v>-212.42892831194979</v>
      </c>
      <c r="L50" s="199">
        <f t="shared" si="9"/>
        <v>-220.9260854444278</v>
      </c>
      <c r="M50" s="199">
        <f t="shared" si="9"/>
        <v>-229.76312886220492</v>
      </c>
      <c r="N50" s="199">
        <f t="shared" si="9"/>
        <v>-238.95365401669315</v>
      </c>
      <c r="O50" s="199">
        <f t="shared" si="9"/>
        <v>-248.51180017736087</v>
      </c>
      <c r="P50" s="199">
        <f t="shared" si="9"/>
        <v>-258.4522721844553</v>
      </c>
      <c r="Q50" s="199">
        <f t="shared" si="9"/>
        <v>-268.7903630718335</v>
      </c>
      <c r="R50" s="199">
        <f t="shared" si="9"/>
        <v>-279.54197759470685</v>
      </c>
      <c r="S50" s="199">
        <f t="shared" si="9"/>
        <v>-290.72365669849512</v>
      </c>
      <c r="T50" s="199">
        <f t="shared" si="9"/>
        <v>-302.35260296643492</v>
      </c>
      <c r="U50" s="200">
        <f t="shared" si="9"/>
        <v>-314.44670708509233</v>
      </c>
    </row>
    <row r="51" spans="1:27" s="147" customFormat="1" x14ac:dyDescent="0.25">
      <c r="A51" s="198" t="s">
        <v>233</v>
      </c>
      <c r="B51" s="199"/>
      <c r="C51" s="199">
        <f t="shared" ref="C51:U51" si="10">-$B$38*(1+C42)*$B$19</f>
        <v>0</v>
      </c>
      <c r="D51" s="199">
        <f t="shared" si="10"/>
        <v>0</v>
      </c>
      <c r="E51" s="199">
        <f t="shared" si="10"/>
        <v>0</v>
      </c>
      <c r="F51" s="199">
        <f t="shared" si="10"/>
        <v>0</v>
      </c>
      <c r="G51" s="199">
        <f t="shared" si="10"/>
        <v>0</v>
      </c>
      <c r="H51" s="199">
        <f t="shared" si="10"/>
        <v>0</v>
      </c>
      <c r="I51" s="199">
        <f t="shared" si="10"/>
        <v>0</v>
      </c>
      <c r="J51" s="199">
        <f t="shared" si="10"/>
        <v>0</v>
      </c>
      <c r="K51" s="199">
        <f t="shared" si="10"/>
        <v>0</v>
      </c>
      <c r="L51" s="199">
        <f t="shared" si="10"/>
        <v>0</v>
      </c>
      <c r="M51" s="199">
        <f t="shared" si="10"/>
        <v>0</v>
      </c>
      <c r="N51" s="199">
        <f t="shared" si="10"/>
        <v>0</v>
      </c>
      <c r="O51" s="199">
        <f t="shared" si="10"/>
        <v>0</v>
      </c>
      <c r="P51" s="199">
        <f t="shared" si="10"/>
        <v>0</v>
      </c>
      <c r="Q51" s="199">
        <f t="shared" si="10"/>
        <v>0</v>
      </c>
      <c r="R51" s="199">
        <f t="shared" si="10"/>
        <v>0</v>
      </c>
      <c r="S51" s="199">
        <f t="shared" si="10"/>
        <v>0</v>
      </c>
      <c r="T51" s="199">
        <f t="shared" si="10"/>
        <v>0</v>
      </c>
      <c r="U51" s="200">
        <f t="shared" si="10"/>
        <v>0</v>
      </c>
    </row>
    <row r="52" spans="1:27" ht="31.5" x14ac:dyDescent="0.25">
      <c r="A52" s="201" t="s">
        <v>234</v>
      </c>
      <c r="B52" s="199"/>
      <c r="C52" s="199">
        <f t="shared" ref="C52:U52" si="11">-$B$39*(1+C42)*$B$19</f>
        <v>0</v>
      </c>
      <c r="D52" s="199">
        <f t="shared" si="11"/>
        <v>0</v>
      </c>
      <c r="E52" s="199">
        <f t="shared" si="11"/>
        <v>0</v>
      </c>
      <c r="F52" s="199">
        <f t="shared" si="11"/>
        <v>0</v>
      </c>
      <c r="G52" s="199">
        <f t="shared" si="11"/>
        <v>0</v>
      </c>
      <c r="H52" s="199">
        <f t="shared" si="11"/>
        <v>0</v>
      </c>
      <c r="I52" s="199">
        <f t="shared" si="11"/>
        <v>0</v>
      </c>
      <c r="J52" s="199">
        <f t="shared" si="11"/>
        <v>0</v>
      </c>
      <c r="K52" s="199">
        <f t="shared" si="11"/>
        <v>0</v>
      </c>
      <c r="L52" s="199">
        <f t="shared" si="11"/>
        <v>0</v>
      </c>
      <c r="M52" s="199">
        <f t="shared" si="11"/>
        <v>0</v>
      </c>
      <c r="N52" s="199">
        <f t="shared" si="11"/>
        <v>0</v>
      </c>
      <c r="O52" s="199">
        <f t="shared" si="11"/>
        <v>0</v>
      </c>
      <c r="P52" s="199">
        <f t="shared" si="11"/>
        <v>0</v>
      </c>
      <c r="Q52" s="199">
        <f t="shared" si="11"/>
        <v>0</v>
      </c>
      <c r="R52" s="199">
        <f t="shared" si="11"/>
        <v>0</v>
      </c>
      <c r="S52" s="199">
        <f t="shared" si="11"/>
        <v>0</v>
      </c>
      <c r="T52" s="199">
        <f t="shared" si="11"/>
        <v>0</v>
      </c>
      <c r="U52" s="200">
        <f t="shared" si="11"/>
        <v>0</v>
      </c>
    </row>
    <row r="53" spans="1:27" x14ac:dyDescent="0.25">
      <c r="A53" s="196" t="s">
        <v>235</v>
      </c>
      <c r="B53" s="197">
        <f>SUM(B54:B61)</f>
        <v>0</v>
      </c>
      <c r="C53" s="197">
        <f t="shared" ref="C53:U53" si="12">SUM(C54:C56)</f>
        <v>-84.926559666666662</v>
      </c>
      <c r="D53" s="197">
        <f t="shared" si="12"/>
        <v>-84.926559666666662</v>
      </c>
      <c r="E53" s="197">
        <f t="shared" si="12"/>
        <v>-84.926559666666662</v>
      </c>
      <c r="F53" s="197">
        <f t="shared" si="12"/>
        <v>-84.926559666666662</v>
      </c>
      <c r="G53" s="197">
        <f t="shared" si="12"/>
        <v>-84.926559666666662</v>
      </c>
      <c r="H53" s="197">
        <f t="shared" si="12"/>
        <v>-84.926559666666662</v>
      </c>
      <c r="I53" s="197">
        <f t="shared" si="12"/>
        <v>-84.926559666666662</v>
      </c>
      <c r="J53" s="197">
        <f t="shared" si="12"/>
        <v>-84.926559666666662</v>
      </c>
      <c r="K53" s="197">
        <f t="shared" si="12"/>
        <v>-84.926559666666662</v>
      </c>
      <c r="L53" s="197">
        <f t="shared" si="12"/>
        <v>-84.926559666666662</v>
      </c>
      <c r="M53" s="197">
        <f t="shared" si="12"/>
        <v>-84.926559666666662</v>
      </c>
      <c r="N53" s="197">
        <f t="shared" si="12"/>
        <v>-84.926559666666662</v>
      </c>
      <c r="O53" s="197">
        <f t="shared" si="12"/>
        <v>-84.926559666666662</v>
      </c>
      <c r="P53" s="197">
        <f t="shared" si="12"/>
        <v>-84.926559666666662</v>
      </c>
      <c r="Q53" s="197">
        <f t="shared" si="12"/>
        <v>-84.926559666666662</v>
      </c>
      <c r="R53" s="197">
        <f t="shared" si="12"/>
        <v>0</v>
      </c>
      <c r="S53" s="197">
        <f t="shared" si="12"/>
        <v>0</v>
      </c>
      <c r="T53" s="197">
        <f t="shared" si="12"/>
        <v>0</v>
      </c>
      <c r="U53" s="197">
        <f t="shared" si="12"/>
        <v>0</v>
      </c>
    </row>
    <row r="54" spans="1:27" s="147" customFormat="1" ht="15" customHeight="1" x14ac:dyDescent="0.25">
      <c r="A54" s="198" t="s">
        <v>96</v>
      </c>
      <c r="B54" s="199"/>
      <c r="C54" s="199"/>
      <c r="D54" s="199"/>
      <c r="E54" s="199"/>
      <c r="F54" s="199"/>
      <c r="G54" s="199"/>
      <c r="H54" s="199"/>
      <c r="I54" s="199"/>
      <c r="J54" s="199"/>
      <c r="K54" s="199"/>
      <c r="L54" s="199"/>
      <c r="M54" s="199"/>
      <c r="N54" s="199"/>
      <c r="O54" s="199"/>
      <c r="P54" s="199"/>
      <c r="Q54" s="199"/>
      <c r="R54" s="199"/>
      <c r="S54" s="199"/>
      <c r="T54" s="199"/>
      <c r="U54" s="200"/>
    </row>
    <row r="55" spans="1:27" x14ac:dyDescent="0.25">
      <c r="A55" s="198" t="s">
        <v>236</v>
      </c>
      <c r="B55" s="199"/>
      <c r="C55" s="199">
        <f t="shared" ref="C55:U55" si="13">IF(C43&lt;$B$16+2,-($B$12+$B$15)/$B$16,0)</f>
        <v>0</v>
      </c>
      <c r="D55" s="199">
        <f t="shared" si="13"/>
        <v>0</v>
      </c>
      <c r="E55" s="199">
        <f t="shared" si="13"/>
        <v>0</v>
      </c>
      <c r="F55" s="199">
        <f t="shared" si="13"/>
        <v>0</v>
      </c>
      <c r="G55" s="199">
        <f t="shared" si="13"/>
        <v>0</v>
      </c>
      <c r="H55" s="199">
        <f t="shared" si="13"/>
        <v>0</v>
      </c>
      <c r="I55" s="199">
        <f t="shared" si="13"/>
        <v>0</v>
      </c>
      <c r="J55" s="199">
        <f t="shared" si="13"/>
        <v>0</v>
      </c>
      <c r="K55" s="199">
        <f t="shared" si="13"/>
        <v>0</v>
      </c>
      <c r="L55" s="199">
        <f t="shared" si="13"/>
        <v>0</v>
      </c>
      <c r="M55" s="199">
        <f t="shared" si="13"/>
        <v>0</v>
      </c>
      <c r="N55" s="199">
        <f t="shared" si="13"/>
        <v>0</v>
      </c>
      <c r="O55" s="199">
        <f t="shared" si="13"/>
        <v>0</v>
      </c>
      <c r="P55" s="199">
        <f t="shared" si="13"/>
        <v>0</v>
      </c>
      <c r="Q55" s="199">
        <f t="shared" si="13"/>
        <v>0</v>
      </c>
      <c r="R55" s="199">
        <f t="shared" si="13"/>
        <v>0</v>
      </c>
      <c r="S55" s="199">
        <f t="shared" si="13"/>
        <v>0</v>
      </c>
      <c r="T55" s="199">
        <f t="shared" si="13"/>
        <v>0</v>
      </c>
      <c r="U55" s="199">
        <f t="shared" si="13"/>
        <v>0</v>
      </c>
    </row>
    <row r="56" spans="1:27" s="147" customFormat="1" x14ac:dyDescent="0.25">
      <c r="A56" s="198" t="s">
        <v>237</v>
      </c>
      <c r="B56" s="199"/>
      <c r="C56" s="199">
        <f>IF(C43&lt;$B$17+2,-($B$13)/$B$17-($B$14)/$B$18,0)</f>
        <v>-84.926559666666662</v>
      </c>
      <c r="D56" s="199">
        <f t="shared" ref="D56:U56" si="14">IF(D43&lt;$B$17+2,-($B$13)/$B$17-($B$14)/$B$18,0)</f>
        <v>-84.926559666666662</v>
      </c>
      <c r="E56" s="199">
        <f t="shared" si="14"/>
        <v>-84.926559666666662</v>
      </c>
      <c r="F56" s="199">
        <f t="shared" si="14"/>
        <v>-84.926559666666662</v>
      </c>
      <c r="G56" s="199">
        <f t="shared" si="14"/>
        <v>-84.926559666666662</v>
      </c>
      <c r="H56" s="199">
        <f t="shared" si="14"/>
        <v>-84.926559666666662</v>
      </c>
      <c r="I56" s="199">
        <f t="shared" si="14"/>
        <v>-84.926559666666662</v>
      </c>
      <c r="J56" s="199">
        <f t="shared" si="14"/>
        <v>-84.926559666666662</v>
      </c>
      <c r="K56" s="199">
        <f t="shared" si="14"/>
        <v>-84.926559666666662</v>
      </c>
      <c r="L56" s="199">
        <f t="shared" si="14"/>
        <v>-84.926559666666662</v>
      </c>
      <c r="M56" s="199">
        <f t="shared" si="14"/>
        <v>-84.926559666666662</v>
      </c>
      <c r="N56" s="199">
        <f t="shared" si="14"/>
        <v>-84.926559666666662</v>
      </c>
      <c r="O56" s="199">
        <f t="shared" si="14"/>
        <v>-84.926559666666662</v>
      </c>
      <c r="P56" s="199">
        <f t="shared" si="14"/>
        <v>-84.926559666666662</v>
      </c>
      <c r="Q56" s="199">
        <f t="shared" si="14"/>
        <v>-84.926559666666662</v>
      </c>
      <c r="R56" s="199">
        <f t="shared" si="14"/>
        <v>0</v>
      </c>
      <c r="S56" s="199">
        <f t="shared" si="14"/>
        <v>0</v>
      </c>
      <c r="T56" s="199">
        <f t="shared" si="14"/>
        <v>0</v>
      </c>
      <c r="U56" s="199">
        <f t="shared" si="14"/>
        <v>0</v>
      </c>
    </row>
    <row r="57" spans="1:27" s="147" customFormat="1" ht="15" thickBot="1" x14ac:dyDescent="0.3">
      <c r="A57" s="202"/>
      <c r="B57" s="203"/>
      <c r="C57" s="203"/>
      <c r="D57" s="203"/>
      <c r="E57" s="203"/>
      <c r="F57" s="203"/>
      <c r="G57" s="203"/>
      <c r="H57" s="203"/>
      <c r="I57" s="203"/>
      <c r="J57" s="203"/>
      <c r="K57" s="203"/>
      <c r="L57" s="203"/>
      <c r="M57" s="203"/>
      <c r="N57" s="203"/>
      <c r="O57" s="203"/>
      <c r="P57" s="203"/>
      <c r="Q57" s="203"/>
      <c r="R57" s="203"/>
      <c r="S57" s="203"/>
      <c r="T57" s="203"/>
      <c r="U57" s="203"/>
      <c r="V57" s="204"/>
      <c r="W57" s="204"/>
      <c r="X57" s="204"/>
      <c r="Y57" s="204"/>
      <c r="Z57" s="204"/>
      <c r="AA57" s="204"/>
    </row>
    <row r="58" spans="1:27" ht="16.5" thickBot="1" x14ac:dyDescent="0.3">
      <c r="A58" s="205" t="s">
        <v>238</v>
      </c>
      <c r="B58" s="206"/>
      <c r="C58" s="207">
        <v>2</v>
      </c>
      <c r="D58" s="207">
        <f t="shared" ref="D58:U58" si="15">C58+1</f>
        <v>3</v>
      </c>
      <c r="E58" s="207">
        <f t="shared" si="15"/>
        <v>4</v>
      </c>
      <c r="F58" s="207">
        <f t="shared" si="15"/>
        <v>5</v>
      </c>
      <c r="G58" s="207">
        <f t="shared" si="15"/>
        <v>6</v>
      </c>
      <c r="H58" s="207">
        <f t="shared" si="15"/>
        <v>7</v>
      </c>
      <c r="I58" s="207">
        <f t="shared" si="15"/>
        <v>8</v>
      </c>
      <c r="J58" s="207">
        <f t="shared" si="15"/>
        <v>9</v>
      </c>
      <c r="K58" s="207">
        <f t="shared" si="15"/>
        <v>10</v>
      </c>
      <c r="L58" s="207">
        <f t="shared" si="15"/>
        <v>11</v>
      </c>
      <c r="M58" s="207">
        <f t="shared" si="15"/>
        <v>12</v>
      </c>
      <c r="N58" s="207">
        <f t="shared" si="15"/>
        <v>13</v>
      </c>
      <c r="O58" s="207">
        <f t="shared" si="15"/>
        <v>14</v>
      </c>
      <c r="P58" s="207">
        <f t="shared" si="15"/>
        <v>15</v>
      </c>
      <c r="Q58" s="207">
        <f t="shared" si="15"/>
        <v>16</v>
      </c>
      <c r="R58" s="207">
        <f t="shared" si="15"/>
        <v>17</v>
      </c>
      <c r="S58" s="207">
        <f t="shared" si="15"/>
        <v>18</v>
      </c>
      <c r="T58" s="207">
        <f t="shared" si="15"/>
        <v>19</v>
      </c>
      <c r="U58" s="208">
        <f t="shared" si="15"/>
        <v>20</v>
      </c>
    </row>
    <row r="59" spans="1:27" x14ac:dyDescent="0.25">
      <c r="A59" s="209" t="s">
        <v>95</v>
      </c>
      <c r="B59" s="210" t="s">
        <v>239</v>
      </c>
      <c r="C59" s="211">
        <f t="shared" ref="C59:U59" si="16">-(C55+C56)</f>
        <v>84.926559666666662</v>
      </c>
      <c r="D59" s="211">
        <f t="shared" si="16"/>
        <v>84.926559666666662</v>
      </c>
      <c r="E59" s="211">
        <f t="shared" si="16"/>
        <v>84.926559666666662</v>
      </c>
      <c r="F59" s="211">
        <f t="shared" si="16"/>
        <v>84.926559666666662</v>
      </c>
      <c r="G59" s="211">
        <f t="shared" si="16"/>
        <v>84.926559666666662</v>
      </c>
      <c r="H59" s="211">
        <f t="shared" si="16"/>
        <v>84.926559666666662</v>
      </c>
      <c r="I59" s="211">
        <f t="shared" si="16"/>
        <v>84.926559666666662</v>
      </c>
      <c r="J59" s="211">
        <f t="shared" si="16"/>
        <v>84.926559666666662</v>
      </c>
      <c r="K59" s="211">
        <f t="shared" si="16"/>
        <v>84.926559666666662</v>
      </c>
      <c r="L59" s="211">
        <f t="shared" si="16"/>
        <v>84.926559666666662</v>
      </c>
      <c r="M59" s="211">
        <f t="shared" si="16"/>
        <v>84.926559666666662</v>
      </c>
      <c r="N59" s="211">
        <f t="shared" si="16"/>
        <v>84.926559666666662</v>
      </c>
      <c r="O59" s="211">
        <f t="shared" si="16"/>
        <v>84.926559666666662</v>
      </c>
      <c r="P59" s="211">
        <f t="shared" si="16"/>
        <v>84.926559666666662</v>
      </c>
      <c r="Q59" s="211">
        <f t="shared" si="16"/>
        <v>84.926559666666662</v>
      </c>
      <c r="R59" s="211">
        <f t="shared" si="16"/>
        <v>0</v>
      </c>
      <c r="S59" s="211">
        <f t="shared" si="16"/>
        <v>0</v>
      </c>
      <c r="T59" s="211">
        <f t="shared" si="16"/>
        <v>0</v>
      </c>
      <c r="U59" s="211">
        <f t="shared" si="16"/>
        <v>0</v>
      </c>
    </row>
    <row r="60" spans="1:27" x14ac:dyDescent="0.25">
      <c r="A60" s="192" t="s">
        <v>96</v>
      </c>
      <c r="B60" s="120" t="s">
        <v>239</v>
      </c>
      <c r="C60" s="212">
        <f t="shared" ref="C60:U60" si="17">-C54</f>
        <v>0</v>
      </c>
      <c r="D60" s="212">
        <f t="shared" si="17"/>
        <v>0</v>
      </c>
      <c r="E60" s="212">
        <f t="shared" si="17"/>
        <v>0</v>
      </c>
      <c r="F60" s="212">
        <f t="shared" si="17"/>
        <v>0</v>
      </c>
      <c r="G60" s="212">
        <f t="shared" si="17"/>
        <v>0</v>
      </c>
      <c r="H60" s="212">
        <f t="shared" si="17"/>
        <v>0</v>
      </c>
      <c r="I60" s="212">
        <f t="shared" si="17"/>
        <v>0</v>
      </c>
      <c r="J60" s="212">
        <f t="shared" si="17"/>
        <v>0</v>
      </c>
      <c r="K60" s="212">
        <f t="shared" si="17"/>
        <v>0</v>
      </c>
      <c r="L60" s="212">
        <f t="shared" si="17"/>
        <v>0</v>
      </c>
      <c r="M60" s="212">
        <f t="shared" si="17"/>
        <v>0</v>
      </c>
      <c r="N60" s="212">
        <f t="shared" si="17"/>
        <v>0</v>
      </c>
      <c r="O60" s="212">
        <f t="shared" si="17"/>
        <v>0</v>
      </c>
      <c r="P60" s="212">
        <f t="shared" si="17"/>
        <v>0</v>
      </c>
      <c r="Q60" s="212">
        <f t="shared" si="17"/>
        <v>0</v>
      </c>
      <c r="R60" s="212">
        <f t="shared" si="17"/>
        <v>0</v>
      </c>
      <c r="S60" s="212">
        <f t="shared" si="17"/>
        <v>0</v>
      </c>
      <c r="T60" s="212">
        <f t="shared" si="17"/>
        <v>0</v>
      </c>
      <c r="U60" s="213">
        <f t="shared" si="17"/>
        <v>0</v>
      </c>
    </row>
    <row r="61" spans="1:27" x14ac:dyDescent="0.25">
      <c r="A61" s="192" t="s">
        <v>240</v>
      </c>
      <c r="B61" s="120" t="s">
        <v>239</v>
      </c>
      <c r="C61" s="212">
        <f t="shared" ref="C61:U63" si="18">-C45</f>
        <v>0</v>
      </c>
      <c r="D61" s="212">
        <f t="shared" si="18"/>
        <v>0</v>
      </c>
      <c r="E61" s="212">
        <f t="shared" si="18"/>
        <v>0</v>
      </c>
      <c r="F61" s="212">
        <f t="shared" si="18"/>
        <v>0</v>
      </c>
      <c r="G61" s="212">
        <f t="shared" si="18"/>
        <v>0</v>
      </c>
      <c r="H61" s="212">
        <f t="shared" si="18"/>
        <v>0</v>
      </c>
      <c r="I61" s="212">
        <f t="shared" si="18"/>
        <v>0</v>
      </c>
      <c r="J61" s="212">
        <f t="shared" si="18"/>
        <v>0</v>
      </c>
      <c r="K61" s="212">
        <f t="shared" si="18"/>
        <v>0</v>
      </c>
      <c r="L61" s="212">
        <f t="shared" si="18"/>
        <v>0</v>
      </c>
      <c r="M61" s="212">
        <f t="shared" si="18"/>
        <v>0</v>
      </c>
      <c r="N61" s="212">
        <f t="shared" si="18"/>
        <v>0</v>
      </c>
      <c r="O61" s="212">
        <f t="shared" si="18"/>
        <v>0</v>
      </c>
      <c r="P61" s="212">
        <f t="shared" si="18"/>
        <v>0</v>
      </c>
      <c r="Q61" s="212">
        <f t="shared" si="18"/>
        <v>0</v>
      </c>
      <c r="R61" s="212">
        <f t="shared" si="18"/>
        <v>0</v>
      </c>
      <c r="S61" s="212">
        <f t="shared" si="18"/>
        <v>0</v>
      </c>
      <c r="T61" s="212">
        <f t="shared" si="18"/>
        <v>0</v>
      </c>
      <c r="U61" s="213">
        <f t="shared" si="18"/>
        <v>0</v>
      </c>
    </row>
    <row r="62" spans="1:27" x14ac:dyDescent="0.25">
      <c r="A62" s="192" t="s">
        <v>241</v>
      </c>
      <c r="B62" s="120" t="s">
        <v>239</v>
      </c>
      <c r="C62" s="212">
        <f t="shared" si="18"/>
        <v>0</v>
      </c>
      <c r="D62" s="212">
        <f t="shared" si="18"/>
        <v>0</v>
      </c>
      <c r="E62" s="212">
        <f t="shared" si="18"/>
        <v>0</v>
      </c>
      <c r="F62" s="212">
        <f t="shared" si="18"/>
        <v>0</v>
      </c>
      <c r="G62" s="212">
        <f t="shared" si="18"/>
        <v>0</v>
      </c>
      <c r="H62" s="212">
        <f t="shared" si="18"/>
        <v>0</v>
      </c>
      <c r="I62" s="212">
        <f t="shared" si="18"/>
        <v>0</v>
      </c>
      <c r="J62" s="212">
        <f t="shared" si="18"/>
        <v>0</v>
      </c>
      <c r="K62" s="212">
        <f t="shared" si="18"/>
        <v>0</v>
      </c>
      <c r="L62" s="212">
        <f t="shared" si="18"/>
        <v>0</v>
      </c>
      <c r="M62" s="212">
        <f t="shared" si="18"/>
        <v>0</v>
      </c>
      <c r="N62" s="212">
        <f t="shared" si="18"/>
        <v>0</v>
      </c>
      <c r="O62" s="212">
        <f t="shared" si="18"/>
        <v>0</v>
      </c>
      <c r="P62" s="212">
        <f t="shared" si="18"/>
        <v>0</v>
      </c>
      <c r="Q62" s="212">
        <f t="shared" si="18"/>
        <v>0</v>
      </c>
      <c r="R62" s="212">
        <f t="shared" si="18"/>
        <v>0</v>
      </c>
      <c r="S62" s="212">
        <f t="shared" si="18"/>
        <v>0</v>
      </c>
      <c r="T62" s="212">
        <f t="shared" si="18"/>
        <v>0</v>
      </c>
      <c r="U62" s="213">
        <f t="shared" si="18"/>
        <v>0</v>
      </c>
    </row>
    <row r="63" spans="1:27" x14ac:dyDescent="0.25">
      <c r="A63" s="192" t="s">
        <v>242</v>
      </c>
      <c r="B63" s="120" t="s">
        <v>239</v>
      </c>
      <c r="C63" s="212">
        <f t="shared" si="18"/>
        <v>0</v>
      </c>
      <c r="D63" s="212">
        <f t="shared" si="18"/>
        <v>0</v>
      </c>
      <c r="E63" s="212">
        <f t="shared" si="18"/>
        <v>0</v>
      </c>
      <c r="F63" s="212">
        <f t="shared" si="18"/>
        <v>0</v>
      </c>
      <c r="G63" s="212">
        <f t="shared" si="18"/>
        <v>0</v>
      </c>
      <c r="H63" s="212">
        <f t="shared" si="18"/>
        <v>0</v>
      </c>
      <c r="I63" s="212">
        <f t="shared" si="18"/>
        <v>0</v>
      </c>
      <c r="J63" s="212">
        <f t="shared" si="18"/>
        <v>0</v>
      </c>
      <c r="K63" s="212">
        <f t="shared" si="18"/>
        <v>0</v>
      </c>
      <c r="L63" s="212">
        <f t="shared" si="18"/>
        <v>0</v>
      </c>
      <c r="M63" s="212">
        <f t="shared" si="18"/>
        <v>0</v>
      </c>
      <c r="N63" s="212">
        <f t="shared" si="18"/>
        <v>0</v>
      </c>
      <c r="O63" s="212">
        <f t="shared" si="18"/>
        <v>0</v>
      </c>
      <c r="P63" s="212">
        <f t="shared" si="18"/>
        <v>0</v>
      </c>
      <c r="Q63" s="212">
        <f t="shared" si="18"/>
        <v>0</v>
      </c>
      <c r="R63" s="212">
        <f t="shared" si="18"/>
        <v>0</v>
      </c>
      <c r="S63" s="212">
        <f t="shared" si="18"/>
        <v>0</v>
      </c>
      <c r="T63" s="212">
        <f t="shared" si="18"/>
        <v>0</v>
      </c>
      <c r="U63" s="213">
        <f t="shared" si="18"/>
        <v>0</v>
      </c>
    </row>
    <row r="64" spans="1:27" x14ac:dyDescent="0.25">
      <c r="A64" s="192" t="s">
        <v>243</v>
      </c>
      <c r="B64" s="120" t="s">
        <v>239</v>
      </c>
      <c r="C64" s="212"/>
      <c r="D64" s="212"/>
      <c r="E64" s="212"/>
      <c r="F64" s="212"/>
      <c r="G64" s="212"/>
      <c r="H64" s="212"/>
      <c r="I64" s="212"/>
      <c r="J64" s="212"/>
      <c r="K64" s="212"/>
      <c r="L64" s="212"/>
      <c r="M64" s="212"/>
      <c r="N64" s="212"/>
      <c r="O64" s="212"/>
      <c r="P64" s="212"/>
      <c r="Q64" s="212"/>
      <c r="R64" s="212"/>
      <c r="S64" s="212"/>
      <c r="T64" s="212"/>
      <c r="U64" s="213"/>
    </row>
    <row r="65" spans="1:21" x14ac:dyDescent="0.25">
      <c r="A65" s="192" t="s">
        <v>244</v>
      </c>
      <c r="B65" s="120" t="s">
        <v>239</v>
      </c>
      <c r="C65" s="212"/>
      <c r="D65" s="212"/>
      <c r="E65" s="212"/>
      <c r="F65" s="212"/>
      <c r="G65" s="212"/>
      <c r="H65" s="212"/>
      <c r="I65" s="212"/>
      <c r="J65" s="212"/>
      <c r="K65" s="212"/>
      <c r="L65" s="212"/>
      <c r="M65" s="212"/>
      <c r="N65" s="212"/>
      <c r="O65" s="212"/>
      <c r="P65" s="212"/>
      <c r="Q65" s="212"/>
      <c r="R65" s="212"/>
      <c r="S65" s="212"/>
      <c r="T65" s="212"/>
      <c r="U65" s="213"/>
    </row>
    <row r="66" spans="1:21" x14ac:dyDescent="0.25">
      <c r="A66" s="192" t="s">
        <v>245</v>
      </c>
      <c r="B66" s="120" t="s">
        <v>239</v>
      </c>
      <c r="C66" s="212">
        <f t="shared" ref="C66:U68" si="19">-C48</f>
        <v>0</v>
      </c>
      <c r="D66" s="212">
        <f t="shared" si="19"/>
        <v>0</v>
      </c>
      <c r="E66" s="212">
        <f t="shared" si="19"/>
        <v>0</v>
      </c>
      <c r="F66" s="212">
        <f t="shared" si="19"/>
        <v>0</v>
      </c>
      <c r="G66" s="212">
        <f t="shared" si="19"/>
        <v>0</v>
      </c>
      <c r="H66" s="212">
        <f t="shared" si="19"/>
        <v>0</v>
      </c>
      <c r="I66" s="212">
        <f t="shared" si="19"/>
        <v>0</v>
      </c>
      <c r="J66" s="212">
        <f t="shared" si="19"/>
        <v>0</v>
      </c>
      <c r="K66" s="212">
        <f t="shared" si="19"/>
        <v>0</v>
      </c>
      <c r="L66" s="212">
        <f t="shared" si="19"/>
        <v>0</v>
      </c>
      <c r="M66" s="212">
        <f t="shared" si="19"/>
        <v>0</v>
      </c>
      <c r="N66" s="212">
        <f t="shared" si="19"/>
        <v>0</v>
      </c>
      <c r="O66" s="212">
        <f t="shared" si="19"/>
        <v>0</v>
      </c>
      <c r="P66" s="212">
        <f t="shared" si="19"/>
        <v>0</v>
      </c>
      <c r="Q66" s="212">
        <f t="shared" si="19"/>
        <v>0</v>
      </c>
      <c r="R66" s="212">
        <f t="shared" si="19"/>
        <v>0</v>
      </c>
      <c r="S66" s="212">
        <f t="shared" si="19"/>
        <v>0</v>
      </c>
      <c r="T66" s="212">
        <f t="shared" si="19"/>
        <v>0</v>
      </c>
      <c r="U66" s="213">
        <f t="shared" si="19"/>
        <v>0</v>
      </c>
    </row>
    <row r="67" spans="1:21" x14ac:dyDescent="0.25">
      <c r="A67" s="192" t="s">
        <v>246</v>
      </c>
      <c r="B67" s="120" t="s">
        <v>239</v>
      </c>
      <c r="C67" s="212">
        <f t="shared" si="19"/>
        <v>0</v>
      </c>
      <c r="D67" s="212">
        <f t="shared" si="19"/>
        <v>0</v>
      </c>
      <c r="E67" s="212">
        <f t="shared" si="19"/>
        <v>0</v>
      </c>
      <c r="F67" s="212">
        <f t="shared" si="19"/>
        <v>0</v>
      </c>
      <c r="G67" s="212">
        <f t="shared" si="19"/>
        <v>0</v>
      </c>
      <c r="H67" s="212">
        <f t="shared" si="19"/>
        <v>0</v>
      </c>
      <c r="I67" s="212">
        <f t="shared" si="19"/>
        <v>0</v>
      </c>
      <c r="J67" s="212">
        <f t="shared" si="19"/>
        <v>0</v>
      </c>
      <c r="K67" s="212">
        <f t="shared" si="19"/>
        <v>0</v>
      </c>
      <c r="L67" s="212">
        <f t="shared" si="19"/>
        <v>0</v>
      </c>
      <c r="M67" s="212">
        <f t="shared" si="19"/>
        <v>0</v>
      </c>
      <c r="N67" s="212">
        <f t="shared" si="19"/>
        <v>0</v>
      </c>
      <c r="O67" s="212">
        <f t="shared" si="19"/>
        <v>0</v>
      </c>
      <c r="P67" s="212">
        <f t="shared" si="19"/>
        <v>0</v>
      </c>
      <c r="Q67" s="212">
        <f t="shared" si="19"/>
        <v>0</v>
      </c>
      <c r="R67" s="212">
        <f t="shared" si="19"/>
        <v>0</v>
      </c>
      <c r="S67" s="212">
        <f t="shared" si="19"/>
        <v>0</v>
      </c>
      <c r="T67" s="212">
        <f t="shared" si="19"/>
        <v>0</v>
      </c>
      <c r="U67" s="213">
        <f t="shared" si="19"/>
        <v>0</v>
      </c>
    </row>
    <row r="68" spans="1:21" ht="16.5" thickBot="1" x14ac:dyDescent="0.3">
      <c r="A68" s="214" t="s">
        <v>232</v>
      </c>
      <c r="B68" s="215" t="s">
        <v>239</v>
      </c>
      <c r="C68" s="216">
        <f t="shared" si="19"/>
        <v>143.50937238961751</v>
      </c>
      <c r="D68" s="216">
        <f t="shared" si="19"/>
        <v>161.42852666367472</v>
      </c>
      <c r="E68" s="216">
        <f t="shared" si="19"/>
        <v>167.88566773022174</v>
      </c>
      <c r="F68" s="216">
        <f t="shared" si="19"/>
        <v>174.60109443943063</v>
      </c>
      <c r="G68" s="216">
        <f t="shared" si="19"/>
        <v>181.58513821700785</v>
      </c>
      <c r="H68" s="216">
        <f t="shared" si="19"/>
        <v>188.84854374568818</v>
      </c>
      <c r="I68" s="216">
        <f t="shared" si="19"/>
        <v>196.40248549551569</v>
      </c>
      <c r="J68" s="216">
        <f t="shared" si="19"/>
        <v>204.25858491533634</v>
      </c>
      <c r="K68" s="216">
        <f t="shared" si="19"/>
        <v>212.42892831194979</v>
      </c>
      <c r="L68" s="216">
        <f t="shared" si="19"/>
        <v>220.9260854444278</v>
      </c>
      <c r="M68" s="216">
        <f t="shared" si="19"/>
        <v>229.76312886220492</v>
      </c>
      <c r="N68" s="216">
        <f t="shared" si="19"/>
        <v>238.95365401669315</v>
      </c>
      <c r="O68" s="216">
        <f t="shared" si="19"/>
        <v>248.51180017736087</v>
      </c>
      <c r="P68" s="216">
        <f t="shared" si="19"/>
        <v>258.4522721844553</v>
      </c>
      <c r="Q68" s="216">
        <f t="shared" si="19"/>
        <v>268.7903630718335</v>
      </c>
      <c r="R68" s="216">
        <f t="shared" si="19"/>
        <v>279.54197759470685</v>
      </c>
      <c r="S68" s="216">
        <f t="shared" si="19"/>
        <v>290.72365669849512</v>
      </c>
      <c r="T68" s="216">
        <f t="shared" si="19"/>
        <v>302.35260296643492</v>
      </c>
      <c r="U68" s="217">
        <f t="shared" si="19"/>
        <v>314.44670708509233</v>
      </c>
    </row>
    <row r="69" spans="1:21" ht="16.5" thickBot="1" x14ac:dyDescent="0.3">
      <c r="A69" s="218" t="s">
        <v>247</v>
      </c>
      <c r="B69" s="219" t="s">
        <v>239</v>
      </c>
      <c r="C69" s="220">
        <f t="shared" ref="C69:U69" si="20">SUM(C59:C68)</f>
        <v>228.43593205628417</v>
      </c>
      <c r="D69" s="220">
        <f t="shared" si="20"/>
        <v>246.35508633034138</v>
      </c>
      <c r="E69" s="220">
        <f t="shared" si="20"/>
        <v>252.8122273968884</v>
      </c>
      <c r="F69" s="220">
        <f t="shared" si="20"/>
        <v>259.52765410609732</v>
      </c>
      <c r="G69" s="220">
        <f t="shared" si="20"/>
        <v>266.51169788367451</v>
      </c>
      <c r="H69" s="220">
        <f t="shared" si="20"/>
        <v>273.77510341235484</v>
      </c>
      <c r="I69" s="220">
        <f t="shared" si="20"/>
        <v>281.32904516218235</v>
      </c>
      <c r="J69" s="220">
        <f t="shared" si="20"/>
        <v>289.18514458200298</v>
      </c>
      <c r="K69" s="220">
        <f t="shared" si="20"/>
        <v>297.35548797861645</v>
      </c>
      <c r="L69" s="220">
        <f t="shared" si="20"/>
        <v>305.85264511109449</v>
      </c>
      <c r="M69" s="220">
        <f t="shared" si="20"/>
        <v>314.68968852887156</v>
      </c>
      <c r="N69" s="220">
        <f t="shared" si="20"/>
        <v>323.88021368335978</v>
      </c>
      <c r="O69" s="220">
        <f t="shared" si="20"/>
        <v>333.43835984402756</v>
      </c>
      <c r="P69" s="220">
        <f t="shared" si="20"/>
        <v>343.37883185112196</v>
      </c>
      <c r="Q69" s="220">
        <f t="shared" si="20"/>
        <v>353.71692273850016</v>
      </c>
      <c r="R69" s="220">
        <f t="shared" si="20"/>
        <v>279.54197759470685</v>
      </c>
      <c r="S69" s="220">
        <f t="shared" si="20"/>
        <v>290.72365669849512</v>
      </c>
      <c r="T69" s="220">
        <f t="shared" si="20"/>
        <v>302.35260296643492</v>
      </c>
      <c r="U69" s="221">
        <f t="shared" si="20"/>
        <v>314.44670708509233</v>
      </c>
    </row>
    <row r="71" spans="1:21" x14ac:dyDescent="0.25">
      <c r="C71" s="222">
        <f t="shared" ref="C71:U71" si="21">C44+C53</f>
        <v>-228.43593205628417</v>
      </c>
      <c r="D71" s="222">
        <f t="shared" si="21"/>
        <v>-246.35508633034138</v>
      </c>
      <c r="E71" s="222">
        <f t="shared" si="21"/>
        <v>-252.8122273968884</v>
      </c>
      <c r="F71" s="222">
        <f t="shared" si="21"/>
        <v>-259.52765410609732</v>
      </c>
      <c r="G71" s="222">
        <f t="shared" si="21"/>
        <v>-266.51169788367451</v>
      </c>
      <c r="H71" s="222">
        <f t="shared" si="21"/>
        <v>-273.77510341235484</v>
      </c>
      <c r="I71" s="222">
        <f t="shared" si="21"/>
        <v>-281.32904516218235</v>
      </c>
      <c r="J71" s="222">
        <f t="shared" si="21"/>
        <v>-289.18514458200298</v>
      </c>
      <c r="K71" s="222">
        <f t="shared" si="21"/>
        <v>-297.35548797861645</v>
      </c>
      <c r="L71" s="222">
        <f t="shared" si="21"/>
        <v>-305.85264511109449</v>
      </c>
      <c r="M71" s="222">
        <f t="shared" si="21"/>
        <v>-314.68968852887156</v>
      </c>
      <c r="N71" s="222">
        <f t="shared" si="21"/>
        <v>-323.88021368335978</v>
      </c>
      <c r="O71" s="222">
        <f t="shared" si="21"/>
        <v>-333.43835984402756</v>
      </c>
      <c r="P71" s="222">
        <f t="shared" si="21"/>
        <v>-343.37883185112196</v>
      </c>
      <c r="Q71" s="222">
        <f t="shared" si="21"/>
        <v>-353.71692273850016</v>
      </c>
      <c r="R71" s="222">
        <f t="shared" si="21"/>
        <v>-279.54197759470685</v>
      </c>
      <c r="S71" s="222">
        <f t="shared" si="21"/>
        <v>-290.72365669849512</v>
      </c>
      <c r="T71" s="222">
        <f t="shared" si="21"/>
        <v>-302.35260296643492</v>
      </c>
      <c r="U71" s="222">
        <f t="shared" si="21"/>
        <v>-314.44670708509233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4" sqref="E24"/>
    </sheetView>
  </sheetViews>
  <sheetFormatPr defaultRowHeight="15.75" x14ac:dyDescent="0.25"/>
  <cols>
    <col min="1" max="1" width="9.140625" style="51"/>
    <col min="2" max="2" width="44.85546875" style="51" customWidth="1"/>
    <col min="3" max="3" width="37.7109375" style="51" customWidth="1"/>
    <col min="4" max="4" width="12.42578125" style="51" customWidth="1"/>
    <col min="5" max="5" width="12.85546875" style="51" customWidth="1"/>
    <col min="6" max="6" width="14" style="51" customWidth="1"/>
    <col min="7" max="7" width="15.5703125" style="51" customWidth="1"/>
    <col min="8" max="8" width="64.85546875" style="51" customWidth="1"/>
    <col min="9" max="9" width="32.28515625" style="51" customWidth="1"/>
    <col min="10" max="249" width="9.140625" style="51"/>
    <col min="250" max="250" width="37.7109375" style="51" customWidth="1"/>
    <col min="251" max="251" width="9.140625" style="51"/>
    <col min="252" max="252" width="12.85546875" style="51" customWidth="1"/>
    <col min="253" max="254" width="0" style="51" hidden="1" customWidth="1"/>
    <col min="255" max="255" width="18.28515625" style="51" customWidth="1"/>
    <col min="256" max="256" width="64.85546875" style="51" customWidth="1"/>
    <col min="257" max="260" width="9.140625" style="51"/>
    <col min="261" max="261" width="14.85546875" style="51" customWidth="1"/>
    <col min="262" max="505" width="9.140625" style="51"/>
    <col min="506" max="506" width="37.7109375" style="51" customWidth="1"/>
    <col min="507" max="507" width="9.140625" style="51"/>
    <col min="508" max="508" width="12.85546875" style="51" customWidth="1"/>
    <col min="509" max="510" width="0" style="51" hidden="1" customWidth="1"/>
    <col min="511" max="511" width="18.28515625" style="51" customWidth="1"/>
    <col min="512" max="512" width="64.85546875" style="51" customWidth="1"/>
    <col min="513" max="516" width="9.140625" style="51"/>
    <col min="517" max="517" width="14.85546875" style="51" customWidth="1"/>
    <col min="518" max="761" width="9.140625" style="51"/>
    <col min="762" max="762" width="37.7109375" style="51" customWidth="1"/>
    <col min="763" max="763" width="9.140625" style="51"/>
    <col min="764" max="764" width="12.85546875" style="51" customWidth="1"/>
    <col min="765" max="766" width="0" style="51" hidden="1" customWidth="1"/>
    <col min="767" max="767" width="18.28515625" style="51" customWidth="1"/>
    <col min="768" max="768" width="64.85546875" style="51" customWidth="1"/>
    <col min="769" max="772" width="9.140625" style="51"/>
    <col min="773" max="773" width="14.85546875" style="51" customWidth="1"/>
    <col min="774" max="1017" width="9.140625" style="51"/>
    <col min="1018" max="1018" width="37.7109375" style="51" customWidth="1"/>
    <col min="1019" max="1019" width="9.140625" style="51"/>
    <col min="1020" max="1020" width="12.85546875" style="51" customWidth="1"/>
    <col min="1021" max="1022" width="0" style="51" hidden="1" customWidth="1"/>
    <col min="1023" max="1023" width="18.28515625" style="51" customWidth="1"/>
    <col min="1024" max="1024" width="64.85546875" style="51" customWidth="1"/>
    <col min="1025" max="1028" width="9.140625" style="51"/>
    <col min="1029" max="1029" width="14.85546875" style="51" customWidth="1"/>
    <col min="1030" max="1273" width="9.140625" style="51"/>
    <col min="1274" max="1274" width="37.7109375" style="51" customWidth="1"/>
    <col min="1275" max="1275" width="9.140625" style="51"/>
    <col min="1276" max="1276" width="12.85546875" style="51" customWidth="1"/>
    <col min="1277" max="1278" width="0" style="51" hidden="1" customWidth="1"/>
    <col min="1279" max="1279" width="18.28515625" style="51" customWidth="1"/>
    <col min="1280" max="1280" width="64.85546875" style="51" customWidth="1"/>
    <col min="1281" max="1284" width="9.140625" style="51"/>
    <col min="1285" max="1285" width="14.85546875" style="51" customWidth="1"/>
    <col min="1286" max="1529" width="9.140625" style="51"/>
    <col min="1530" max="1530" width="37.7109375" style="51" customWidth="1"/>
    <col min="1531" max="1531" width="9.140625" style="51"/>
    <col min="1532" max="1532" width="12.85546875" style="51" customWidth="1"/>
    <col min="1533" max="1534" width="0" style="51" hidden="1" customWidth="1"/>
    <col min="1535" max="1535" width="18.28515625" style="51" customWidth="1"/>
    <col min="1536" max="1536" width="64.85546875" style="51" customWidth="1"/>
    <col min="1537" max="1540" width="9.140625" style="51"/>
    <col min="1541" max="1541" width="14.85546875" style="51" customWidth="1"/>
    <col min="1542" max="1785" width="9.140625" style="51"/>
    <col min="1786" max="1786" width="37.7109375" style="51" customWidth="1"/>
    <col min="1787" max="1787" width="9.140625" style="51"/>
    <col min="1788" max="1788" width="12.85546875" style="51" customWidth="1"/>
    <col min="1789" max="1790" width="0" style="51" hidden="1" customWidth="1"/>
    <col min="1791" max="1791" width="18.28515625" style="51" customWidth="1"/>
    <col min="1792" max="1792" width="64.85546875" style="51" customWidth="1"/>
    <col min="1793" max="1796" width="9.140625" style="51"/>
    <col min="1797" max="1797" width="14.85546875" style="51" customWidth="1"/>
    <col min="1798" max="2041" width="9.140625" style="51"/>
    <col min="2042" max="2042" width="37.7109375" style="51" customWidth="1"/>
    <col min="2043" max="2043" width="9.140625" style="51"/>
    <col min="2044" max="2044" width="12.85546875" style="51" customWidth="1"/>
    <col min="2045" max="2046" width="0" style="51" hidden="1" customWidth="1"/>
    <col min="2047" max="2047" width="18.28515625" style="51" customWidth="1"/>
    <col min="2048" max="2048" width="64.85546875" style="51" customWidth="1"/>
    <col min="2049" max="2052" width="9.140625" style="51"/>
    <col min="2053" max="2053" width="14.85546875" style="51" customWidth="1"/>
    <col min="2054" max="2297" width="9.140625" style="51"/>
    <col min="2298" max="2298" width="37.7109375" style="51" customWidth="1"/>
    <col min="2299" max="2299" width="9.140625" style="51"/>
    <col min="2300" max="2300" width="12.85546875" style="51" customWidth="1"/>
    <col min="2301" max="2302" width="0" style="51" hidden="1" customWidth="1"/>
    <col min="2303" max="2303" width="18.28515625" style="51" customWidth="1"/>
    <col min="2304" max="2304" width="64.85546875" style="51" customWidth="1"/>
    <col min="2305" max="2308" width="9.140625" style="51"/>
    <col min="2309" max="2309" width="14.85546875" style="51" customWidth="1"/>
    <col min="2310" max="2553" width="9.140625" style="51"/>
    <col min="2554" max="2554" width="37.7109375" style="51" customWidth="1"/>
    <col min="2555" max="2555" width="9.140625" style="51"/>
    <col min="2556" max="2556" width="12.85546875" style="51" customWidth="1"/>
    <col min="2557" max="2558" width="0" style="51" hidden="1" customWidth="1"/>
    <col min="2559" max="2559" width="18.28515625" style="51" customWidth="1"/>
    <col min="2560" max="2560" width="64.85546875" style="51" customWidth="1"/>
    <col min="2561" max="2564" width="9.140625" style="51"/>
    <col min="2565" max="2565" width="14.85546875" style="51" customWidth="1"/>
    <col min="2566" max="2809" width="9.140625" style="51"/>
    <col min="2810" max="2810" width="37.7109375" style="51" customWidth="1"/>
    <col min="2811" max="2811" width="9.140625" style="51"/>
    <col min="2812" max="2812" width="12.85546875" style="51" customWidth="1"/>
    <col min="2813" max="2814" width="0" style="51" hidden="1" customWidth="1"/>
    <col min="2815" max="2815" width="18.28515625" style="51" customWidth="1"/>
    <col min="2816" max="2816" width="64.85546875" style="51" customWidth="1"/>
    <col min="2817" max="2820" width="9.140625" style="51"/>
    <col min="2821" max="2821" width="14.85546875" style="51" customWidth="1"/>
    <col min="2822" max="3065" width="9.140625" style="51"/>
    <col min="3066" max="3066" width="37.7109375" style="51" customWidth="1"/>
    <col min="3067" max="3067" width="9.140625" style="51"/>
    <col min="3068" max="3068" width="12.85546875" style="51" customWidth="1"/>
    <col min="3069" max="3070" width="0" style="51" hidden="1" customWidth="1"/>
    <col min="3071" max="3071" width="18.28515625" style="51" customWidth="1"/>
    <col min="3072" max="3072" width="64.85546875" style="51" customWidth="1"/>
    <col min="3073" max="3076" width="9.140625" style="51"/>
    <col min="3077" max="3077" width="14.85546875" style="51" customWidth="1"/>
    <col min="3078" max="3321" width="9.140625" style="51"/>
    <col min="3322" max="3322" width="37.7109375" style="51" customWidth="1"/>
    <col min="3323" max="3323" width="9.140625" style="51"/>
    <col min="3324" max="3324" width="12.85546875" style="51" customWidth="1"/>
    <col min="3325" max="3326" width="0" style="51" hidden="1" customWidth="1"/>
    <col min="3327" max="3327" width="18.28515625" style="51" customWidth="1"/>
    <col min="3328" max="3328" width="64.85546875" style="51" customWidth="1"/>
    <col min="3329" max="3332" width="9.140625" style="51"/>
    <col min="3333" max="3333" width="14.85546875" style="51" customWidth="1"/>
    <col min="3334" max="3577" width="9.140625" style="51"/>
    <col min="3578" max="3578" width="37.7109375" style="51" customWidth="1"/>
    <col min="3579" max="3579" width="9.140625" style="51"/>
    <col min="3580" max="3580" width="12.85546875" style="51" customWidth="1"/>
    <col min="3581" max="3582" width="0" style="51" hidden="1" customWidth="1"/>
    <col min="3583" max="3583" width="18.28515625" style="51" customWidth="1"/>
    <col min="3584" max="3584" width="64.85546875" style="51" customWidth="1"/>
    <col min="3585" max="3588" width="9.140625" style="51"/>
    <col min="3589" max="3589" width="14.85546875" style="51" customWidth="1"/>
    <col min="3590" max="3833" width="9.140625" style="51"/>
    <col min="3834" max="3834" width="37.7109375" style="51" customWidth="1"/>
    <col min="3835" max="3835" width="9.140625" style="51"/>
    <col min="3836" max="3836" width="12.85546875" style="51" customWidth="1"/>
    <col min="3837" max="3838" width="0" style="51" hidden="1" customWidth="1"/>
    <col min="3839" max="3839" width="18.28515625" style="51" customWidth="1"/>
    <col min="3840" max="3840" width="64.85546875" style="51" customWidth="1"/>
    <col min="3841" max="3844" width="9.140625" style="51"/>
    <col min="3845" max="3845" width="14.85546875" style="51" customWidth="1"/>
    <col min="3846" max="4089" width="9.140625" style="51"/>
    <col min="4090" max="4090" width="37.7109375" style="51" customWidth="1"/>
    <col min="4091" max="4091" width="9.140625" style="51"/>
    <col min="4092" max="4092" width="12.85546875" style="51" customWidth="1"/>
    <col min="4093" max="4094" width="0" style="51" hidden="1" customWidth="1"/>
    <col min="4095" max="4095" width="18.28515625" style="51" customWidth="1"/>
    <col min="4096" max="4096" width="64.85546875" style="51" customWidth="1"/>
    <col min="4097" max="4100" width="9.140625" style="51"/>
    <col min="4101" max="4101" width="14.85546875" style="51" customWidth="1"/>
    <col min="4102" max="4345" width="9.140625" style="51"/>
    <col min="4346" max="4346" width="37.7109375" style="51" customWidth="1"/>
    <col min="4347" max="4347" width="9.140625" style="51"/>
    <col min="4348" max="4348" width="12.85546875" style="51" customWidth="1"/>
    <col min="4349" max="4350" width="0" style="51" hidden="1" customWidth="1"/>
    <col min="4351" max="4351" width="18.28515625" style="51" customWidth="1"/>
    <col min="4352" max="4352" width="64.85546875" style="51" customWidth="1"/>
    <col min="4353" max="4356" width="9.140625" style="51"/>
    <col min="4357" max="4357" width="14.85546875" style="51" customWidth="1"/>
    <col min="4358" max="4601" width="9.140625" style="51"/>
    <col min="4602" max="4602" width="37.7109375" style="51" customWidth="1"/>
    <col min="4603" max="4603" width="9.140625" style="51"/>
    <col min="4604" max="4604" width="12.85546875" style="51" customWidth="1"/>
    <col min="4605" max="4606" width="0" style="51" hidden="1" customWidth="1"/>
    <col min="4607" max="4607" width="18.28515625" style="51" customWidth="1"/>
    <col min="4608" max="4608" width="64.85546875" style="51" customWidth="1"/>
    <col min="4609" max="4612" width="9.140625" style="51"/>
    <col min="4613" max="4613" width="14.85546875" style="51" customWidth="1"/>
    <col min="4614" max="4857" width="9.140625" style="51"/>
    <col min="4858" max="4858" width="37.7109375" style="51" customWidth="1"/>
    <col min="4859" max="4859" width="9.140625" style="51"/>
    <col min="4860" max="4860" width="12.85546875" style="51" customWidth="1"/>
    <col min="4861" max="4862" width="0" style="51" hidden="1" customWidth="1"/>
    <col min="4863" max="4863" width="18.28515625" style="51" customWidth="1"/>
    <col min="4864" max="4864" width="64.85546875" style="51" customWidth="1"/>
    <col min="4865" max="4868" width="9.140625" style="51"/>
    <col min="4869" max="4869" width="14.85546875" style="51" customWidth="1"/>
    <col min="4870" max="5113" width="9.140625" style="51"/>
    <col min="5114" max="5114" width="37.7109375" style="51" customWidth="1"/>
    <col min="5115" max="5115" width="9.140625" style="51"/>
    <col min="5116" max="5116" width="12.85546875" style="51" customWidth="1"/>
    <col min="5117" max="5118" width="0" style="51" hidden="1" customWidth="1"/>
    <col min="5119" max="5119" width="18.28515625" style="51" customWidth="1"/>
    <col min="5120" max="5120" width="64.85546875" style="51" customWidth="1"/>
    <col min="5121" max="5124" width="9.140625" style="51"/>
    <col min="5125" max="5125" width="14.85546875" style="51" customWidth="1"/>
    <col min="5126" max="5369" width="9.140625" style="51"/>
    <col min="5370" max="5370" width="37.7109375" style="51" customWidth="1"/>
    <col min="5371" max="5371" width="9.140625" style="51"/>
    <col min="5372" max="5372" width="12.85546875" style="51" customWidth="1"/>
    <col min="5373" max="5374" width="0" style="51" hidden="1" customWidth="1"/>
    <col min="5375" max="5375" width="18.28515625" style="51" customWidth="1"/>
    <col min="5376" max="5376" width="64.85546875" style="51" customWidth="1"/>
    <col min="5377" max="5380" width="9.140625" style="51"/>
    <col min="5381" max="5381" width="14.85546875" style="51" customWidth="1"/>
    <col min="5382" max="5625" width="9.140625" style="51"/>
    <col min="5626" max="5626" width="37.7109375" style="51" customWidth="1"/>
    <col min="5627" max="5627" width="9.140625" style="51"/>
    <col min="5628" max="5628" width="12.85546875" style="51" customWidth="1"/>
    <col min="5629" max="5630" width="0" style="51" hidden="1" customWidth="1"/>
    <col min="5631" max="5631" width="18.28515625" style="51" customWidth="1"/>
    <col min="5632" max="5632" width="64.85546875" style="51" customWidth="1"/>
    <col min="5633" max="5636" width="9.140625" style="51"/>
    <col min="5637" max="5637" width="14.85546875" style="51" customWidth="1"/>
    <col min="5638" max="5881" width="9.140625" style="51"/>
    <col min="5882" max="5882" width="37.7109375" style="51" customWidth="1"/>
    <col min="5883" max="5883" width="9.140625" style="51"/>
    <col min="5884" max="5884" width="12.85546875" style="51" customWidth="1"/>
    <col min="5885" max="5886" width="0" style="51" hidden="1" customWidth="1"/>
    <col min="5887" max="5887" width="18.28515625" style="51" customWidth="1"/>
    <col min="5888" max="5888" width="64.85546875" style="51" customWidth="1"/>
    <col min="5889" max="5892" width="9.140625" style="51"/>
    <col min="5893" max="5893" width="14.85546875" style="51" customWidth="1"/>
    <col min="5894" max="6137" width="9.140625" style="51"/>
    <col min="6138" max="6138" width="37.7109375" style="51" customWidth="1"/>
    <col min="6139" max="6139" width="9.140625" style="51"/>
    <col min="6140" max="6140" width="12.85546875" style="51" customWidth="1"/>
    <col min="6141" max="6142" width="0" style="51" hidden="1" customWidth="1"/>
    <col min="6143" max="6143" width="18.28515625" style="51" customWidth="1"/>
    <col min="6144" max="6144" width="64.85546875" style="51" customWidth="1"/>
    <col min="6145" max="6148" width="9.140625" style="51"/>
    <col min="6149" max="6149" width="14.85546875" style="51" customWidth="1"/>
    <col min="6150" max="6393" width="9.140625" style="51"/>
    <col min="6394" max="6394" width="37.7109375" style="51" customWidth="1"/>
    <col min="6395" max="6395" width="9.140625" style="51"/>
    <col min="6396" max="6396" width="12.85546875" style="51" customWidth="1"/>
    <col min="6397" max="6398" width="0" style="51" hidden="1" customWidth="1"/>
    <col min="6399" max="6399" width="18.28515625" style="51" customWidth="1"/>
    <col min="6400" max="6400" width="64.85546875" style="51" customWidth="1"/>
    <col min="6401" max="6404" width="9.140625" style="51"/>
    <col min="6405" max="6405" width="14.85546875" style="51" customWidth="1"/>
    <col min="6406" max="6649" width="9.140625" style="51"/>
    <col min="6650" max="6650" width="37.7109375" style="51" customWidth="1"/>
    <col min="6651" max="6651" width="9.140625" style="51"/>
    <col min="6652" max="6652" width="12.85546875" style="51" customWidth="1"/>
    <col min="6653" max="6654" width="0" style="51" hidden="1" customWidth="1"/>
    <col min="6655" max="6655" width="18.28515625" style="51" customWidth="1"/>
    <col min="6656" max="6656" width="64.85546875" style="51" customWidth="1"/>
    <col min="6657" max="6660" width="9.140625" style="51"/>
    <col min="6661" max="6661" width="14.85546875" style="51" customWidth="1"/>
    <col min="6662" max="6905" width="9.140625" style="51"/>
    <col min="6906" max="6906" width="37.7109375" style="51" customWidth="1"/>
    <col min="6907" max="6907" width="9.140625" style="51"/>
    <col min="6908" max="6908" width="12.85546875" style="51" customWidth="1"/>
    <col min="6909" max="6910" width="0" style="51" hidden="1" customWidth="1"/>
    <col min="6911" max="6911" width="18.28515625" style="51" customWidth="1"/>
    <col min="6912" max="6912" width="64.85546875" style="51" customWidth="1"/>
    <col min="6913" max="6916" width="9.140625" style="51"/>
    <col min="6917" max="6917" width="14.85546875" style="51" customWidth="1"/>
    <col min="6918" max="7161" width="9.140625" style="51"/>
    <col min="7162" max="7162" width="37.7109375" style="51" customWidth="1"/>
    <col min="7163" max="7163" width="9.140625" style="51"/>
    <col min="7164" max="7164" width="12.85546875" style="51" customWidth="1"/>
    <col min="7165" max="7166" width="0" style="51" hidden="1" customWidth="1"/>
    <col min="7167" max="7167" width="18.28515625" style="51" customWidth="1"/>
    <col min="7168" max="7168" width="64.85546875" style="51" customWidth="1"/>
    <col min="7169" max="7172" width="9.140625" style="51"/>
    <col min="7173" max="7173" width="14.85546875" style="51" customWidth="1"/>
    <col min="7174" max="7417" width="9.140625" style="51"/>
    <col min="7418" max="7418" width="37.7109375" style="51" customWidth="1"/>
    <col min="7419" max="7419" width="9.140625" style="51"/>
    <col min="7420" max="7420" width="12.85546875" style="51" customWidth="1"/>
    <col min="7421" max="7422" width="0" style="51" hidden="1" customWidth="1"/>
    <col min="7423" max="7423" width="18.28515625" style="51" customWidth="1"/>
    <col min="7424" max="7424" width="64.85546875" style="51" customWidth="1"/>
    <col min="7425" max="7428" width="9.140625" style="51"/>
    <col min="7429" max="7429" width="14.85546875" style="51" customWidth="1"/>
    <col min="7430" max="7673" width="9.140625" style="51"/>
    <col min="7674" max="7674" width="37.7109375" style="51" customWidth="1"/>
    <col min="7675" max="7675" width="9.140625" style="51"/>
    <col min="7676" max="7676" width="12.85546875" style="51" customWidth="1"/>
    <col min="7677" max="7678" width="0" style="51" hidden="1" customWidth="1"/>
    <col min="7679" max="7679" width="18.28515625" style="51" customWidth="1"/>
    <col min="7680" max="7680" width="64.85546875" style="51" customWidth="1"/>
    <col min="7681" max="7684" width="9.140625" style="51"/>
    <col min="7685" max="7685" width="14.85546875" style="51" customWidth="1"/>
    <col min="7686" max="7929" width="9.140625" style="51"/>
    <col min="7930" max="7930" width="37.7109375" style="51" customWidth="1"/>
    <col min="7931" max="7931" width="9.140625" style="51"/>
    <col min="7932" max="7932" width="12.85546875" style="51" customWidth="1"/>
    <col min="7933" max="7934" width="0" style="51" hidden="1" customWidth="1"/>
    <col min="7935" max="7935" width="18.28515625" style="51" customWidth="1"/>
    <col min="7936" max="7936" width="64.85546875" style="51" customWidth="1"/>
    <col min="7937" max="7940" width="9.140625" style="51"/>
    <col min="7941" max="7941" width="14.85546875" style="51" customWidth="1"/>
    <col min="7942" max="8185" width="9.140625" style="51"/>
    <col min="8186" max="8186" width="37.7109375" style="51" customWidth="1"/>
    <col min="8187" max="8187" width="9.140625" style="51"/>
    <col min="8188" max="8188" width="12.85546875" style="51" customWidth="1"/>
    <col min="8189" max="8190" width="0" style="51" hidden="1" customWidth="1"/>
    <col min="8191" max="8191" width="18.28515625" style="51" customWidth="1"/>
    <col min="8192" max="8192" width="64.85546875" style="51" customWidth="1"/>
    <col min="8193" max="8196" width="9.140625" style="51"/>
    <col min="8197" max="8197" width="14.85546875" style="51" customWidth="1"/>
    <col min="8198" max="8441" width="9.140625" style="51"/>
    <col min="8442" max="8442" width="37.7109375" style="51" customWidth="1"/>
    <col min="8443" max="8443" width="9.140625" style="51"/>
    <col min="8444" max="8444" width="12.85546875" style="51" customWidth="1"/>
    <col min="8445" max="8446" width="0" style="51" hidden="1" customWidth="1"/>
    <col min="8447" max="8447" width="18.28515625" style="51" customWidth="1"/>
    <col min="8448" max="8448" width="64.85546875" style="51" customWidth="1"/>
    <col min="8449" max="8452" width="9.140625" style="51"/>
    <col min="8453" max="8453" width="14.85546875" style="51" customWidth="1"/>
    <col min="8454" max="8697" width="9.140625" style="51"/>
    <col min="8698" max="8698" width="37.7109375" style="51" customWidth="1"/>
    <col min="8699" max="8699" width="9.140625" style="51"/>
    <col min="8700" max="8700" width="12.85546875" style="51" customWidth="1"/>
    <col min="8701" max="8702" width="0" style="51" hidden="1" customWidth="1"/>
    <col min="8703" max="8703" width="18.28515625" style="51" customWidth="1"/>
    <col min="8704" max="8704" width="64.85546875" style="51" customWidth="1"/>
    <col min="8705" max="8708" width="9.140625" style="51"/>
    <col min="8709" max="8709" width="14.85546875" style="51" customWidth="1"/>
    <col min="8710" max="8953" width="9.140625" style="51"/>
    <col min="8954" max="8954" width="37.7109375" style="51" customWidth="1"/>
    <col min="8955" max="8955" width="9.140625" style="51"/>
    <col min="8956" max="8956" width="12.85546875" style="51" customWidth="1"/>
    <col min="8957" max="8958" width="0" style="51" hidden="1" customWidth="1"/>
    <col min="8959" max="8959" width="18.28515625" style="51" customWidth="1"/>
    <col min="8960" max="8960" width="64.85546875" style="51" customWidth="1"/>
    <col min="8961" max="8964" width="9.140625" style="51"/>
    <col min="8965" max="8965" width="14.85546875" style="51" customWidth="1"/>
    <col min="8966" max="9209" width="9.140625" style="51"/>
    <col min="9210" max="9210" width="37.7109375" style="51" customWidth="1"/>
    <col min="9211" max="9211" width="9.140625" style="51"/>
    <col min="9212" max="9212" width="12.85546875" style="51" customWidth="1"/>
    <col min="9213" max="9214" width="0" style="51" hidden="1" customWidth="1"/>
    <col min="9215" max="9215" width="18.28515625" style="51" customWidth="1"/>
    <col min="9216" max="9216" width="64.85546875" style="51" customWidth="1"/>
    <col min="9217" max="9220" width="9.140625" style="51"/>
    <col min="9221" max="9221" width="14.85546875" style="51" customWidth="1"/>
    <col min="9222" max="9465" width="9.140625" style="51"/>
    <col min="9466" max="9466" width="37.7109375" style="51" customWidth="1"/>
    <col min="9467" max="9467" width="9.140625" style="51"/>
    <col min="9468" max="9468" width="12.85546875" style="51" customWidth="1"/>
    <col min="9469" max="9470" width="0" style="51" hidden="1" customWidth="1"/>
    <col min="9471" max="9471" width="18.28515625" style="51" customWidth="1"/>
    <col min="9472" max="9472" width="64.85546875" style="51" customWidth="1"/>
    <col min="9473" max="9476" width="9.140625" style="51"/>
    <col min="9477" max="9477" width="14.85546875" style="51" customWidth="1"/>
    <col min="9478" max="9721" width="9.140625" style="51"/>
    <col min="9722" max="9722" width="37.7109375" style="51" customWidth="1"/>
    <col min="9723" max="9723" width="9.140625" style="51"/>
    <col min="9724" max="9724" width="12.85546875" style="51" customWidth="1"/>
    <col min="9725" max="9726" width="0" style="51" hidden="1" customWidth="1"/>
    <col min="9727" max="9727" width="18.28515625" style="51" customWidth="1"/>
    <col min="9728" max="9728" width="64.85546875" style="51" customWidth="1"/>
    <col min="9729" max="9732" width="9.140625" style="51"/>
    <col min="9733" max="9733" width="14.85546875" style="51" customWidth="1"/>
    <col min="9734" max="9977" width="9.140625" style="51"/>
    <col min="9978" max="9978" width="37.7109375" style="51" customWidth="1"/>
    <col min="9979" max="9979" width="9.140625" style="51"/>
    <col min="9980" max="9980" width="12.85546875" style="51" customWidth="1"/>
    <col min="9981" max="9982" width="0" style="51" hidden="1" customWidth="1"/>
    <col min="9983" max="9983" width="18.28515625" style="51" customWidth="1"/>
    <col min="9984" max="9984" width="64.85546875" style="51" customWidth="1"/>
    <col min="9985" max="9988" width="9.140625" style="51"/>
    <col min="9989" max="9989" width="14.85546875" style="51" customWidth="1"/>
    <col min="9990" max="10233" width="9.140625" style="51"/>
    <col min="10234" max="10234" width="37.7109375" style="51" customWidth="1"/>
    <col min="10235" max="10235" width="9.140625" style="51"/>
    <col min="10236" max="10236" width="12.85546875" style="51" customWidth="1"/>
    <col min="10237" max="10238" width="0" style="51" hidden="1" customWidth="1"/>
    <col min="10239" max="10239" width="18.28515625" style="51" customWidth="1"/>
    <col min="10240" max="10240" width="64.85546875" style="51" customWidth="1"/>
    <col min="10241" max="10244" width="9.140625" style="51"/>
    <col min="10245" max="10245" width="14.85546875" style="51" customWidth="1"/>
    <col min="10246" max="10489" width="9.140625" style="51"/>
    <col min="10490" max="10490" width="37.7109375" style="51" customWidth="1"/>
    <col min="10491" max="10491" width="9.140625" style="51"/>
    <col min="10492" max="10492" width="12.85546875" style="51" customWidth="1"/>
    <col min="10493" max="10494" width="0" style="51" hidden="1" customWidth="1"/>
    <col min="10495" max="10495" width="18.28515625" style="51" customWidth="1"/>
    <col min="10496" max="10496" width="64.85546875" style="51" customWidth="1"/>
    <col min="10497" max="10500" width="9.140625" style="51"/>
    <col min="10501" max="10501" width="14.85546875" style="51" customWidth="1"/>
    <col min="10502" max="10745" width="9.140625" style="51"/>
    <col min="10746" max="10746" width="37.7109375" style="51" customWidth="1"/>
    <col min="10747" max="10747" width="9.140625" style="51"/>
    <col min="10748" max="10748" width="12.85546875" style="51" customWidth="1"/>
    <col min="10749" max="10750" width="0" style="51" hidden="1" customWidth="1"/>
    <col min="10751" max="10751" width="18.28515625" style="51" customWidth="1"/>
    <col min="10752" max="10752" width="64.85546875" style="51" customWidth="1"/>
    <col min="10753" max="10756" width="9.140625" style="51"/>
    <col min="10757" max="10757" width="14.85546875" style="51" customWidth="1"/>
    <col min="10758" max="11001" width="9.140625" style="51"/>
    <col min="11002" max="11002" width="37.7109375" style="51" customWidth="1"/>
    <col min="11003" max="11003" width="9.140625" style="51"/>
    <col min="11004" max="11004" width="12.85546875" style="51" customWidth="1"/>
    <col min="11005" max="11006" width="0" style="51" hidden="1" customWidth="1"/>
    <col min="11007" max="11007" width="18.28515625" style="51" customWidth="1"/>
    <col min="11008" max="11008" width="64.85546875" style="51" customWidth="1"/>
    <col min="11009" max="11012" width="9.140625" style="51"/>
    <col min="11013" max="11013" width="14.85546875" style="51" customWidth="1"/>
    <col min="11014" max="11257" width="9.140625" style="51"/>
    <col min="11258" max="11258" width="37.7109375" style="51" customWidth="1"/>
    <col min="11259" max="11259" width="9.140625" style="51"/>
    <col min="11260" max="11260" width="12.85546875" style="51" customWidth="1"/>
    <col min="11261" max="11262" width="0" style="51" hidden="1" customWidth="1"/>
    <col min="11263" max="11263" width="18.28515625" style="51" customWidth="1"/>
    <col min="11264" max="11264" width="64.85546875" style="51" customWidth="1"/>
    <col min="11265" max="11268" width="9.140625" style="51"/>
    <col min="11269" max="11269" width="14.85546875" style="51" customWidth="1"/>
    <col min="11270" max="11513" width="9.140625" style="51"/>
    <col min="11514" max="11514" width="37.7109375" style="51" customWidth="1"/>
    <col min="11515" max="11515" width="9.140625" style="51"/>
    <col min="11516" max="11516" width="12.85546875" style="51" customWidth="1"/>
    <col min="11517" max="11518" width="0" style="51" hidden="1" customWidth="1"/>
    <col min="11519" max="11519" width="18.28515625" style="51" customWidth="1"/>
    <col min="11520" max="11520" width="64.85546875" style="51" customWidth="1"/>
    <col min="11521" max="11524" width="9.140625" style="51"/>
    <col min="11525" max="11525" width="14.85546875" style="51" customWidth="1"/>
    <col min="11526" max="11769" width="9.140625" style="51"/>
    <col min="11770" max="11770" width="37.7109375" style="51" customWidth="1"/>
    <col min="11771" max="11771" width="9.140625" style="51"/>
    <col min="11772" max="11772" width="12.85546875" style="51" customWidth="1"/>
    <col min="11773" max="11774" width="0" style="51" hidden="1" customWidth="1"/>
    <col min="11775" max="11775" width="18.28515625" style="51" customWidth="1"/>
    <col min="11776" max="11776" width="64.85546875" style="51" customWidth="1"/>
    <col min="11777" max="11780" width="9.140625" style="51"/>
    <col min="11781" max="11781" width="14.85546875" style="51" customWidth="1"/>
    <col min="11782" max="12025" width="9.140625" style="51"/>
    <col min="12026" max="12026" width="37.7109375" style="51" customWidth="1"/>
    <col min="12027" max="12027" width="9.140625" style="51"/>
    <col min="12028" max="12028" width="12.85546875" style="51" customWidth="1"/>
    <col min="12029" max="12030" width="0" style="51" hidden="1" customWidth="1"/>
    <col min="12031" max="12031" width="18.28515625" style="51" customWidth="1"/>
    <col min="12032" max="12032" width="64.85546875" style="51" customWidth="1"/>
    <col min="12033" max="12036" width="9.140625" style="51"/>
    <col min="12037" max="12037" width="14.85546875" style="51" customWidth="1"/>
    <col min="12038" max="12281" width="9.140625" style="51"/>
    <col min="12282" max="12282" width="37.7109375" style="51" customWidth="1"/>
    <col min="12283" max="12283" width="9.140625" style="51"/>
    <col min="12284" max="12284" width="12.85546875" style="51" customWidth="1"/>
    <col min="12285" max="12286" width="0" style="51" hidden="1" customWidth="1"/>
    <col min="12287" max="12287" width="18.28515625" style="51" customWidth="1"/>
    <col min="12288" max="12288" width="64.85546875" style="51" customWidth="1"/>
    <col min="12289" max="12292" width="9.140625" style="51"/>
    <col min="12293" max="12293" width="14.85546875" style="51" customWidth="1"/>
    <col min="12294" max="12537" width="9.140625" style="51"/>
    <col min="12538" max="12538" width="37.7109375" style="51" customWidth="1"/>
    <col min="12539" max="12539" width="9.140625" style="51"/>
    <col min="12540" max="12540" width="12.85546875" style="51" customWidth="1"/>
    <col min="12541" max="12542" width="0" style="51" hidden="1" customWidth="1"/>
    <col min="12543" max="12543" width="18.28515625" style="51" customWidth="1"/>
    <col min="12544" max="12544" width="64.85546875" style="51" customWidth="1"/>
    <col min="12545" max="12548" width="9.140625" style="51"/>
    <col min="12549" max="12549" width="14.85546875" style="51" customWidth="1"/>
    <col min="12550" max="12793" width="9.140625" style="51"/>
    <col min="12794" max="12794" width="37.7109375" style="51" customWidth="1"/>
    <col min="12795" max="12795" width="9.140625" style="51"/>
    <col min="12796" max="12796" width="12.85546875" style="51" customWidth="1"/>
    <col min="12797" max="12798" width="0" style="51" hidden="1" customWidth="1"/>
    <col min="12799" max="12799" width="18.28515625" style="51" customWidth="1"/>
    <col min="12800" max="12800" width="64.85546875" style="51" customWidth="1"/>
    <col min="12801" max="12804" width="9.140625" style="51"/>
    <col min="12805" max="12805" width="14.85546875" style="51" customWidth="1"/>
    <col min="12806" max="13049" width="9.140625" style="51"/>
    <col min="13050" max="13050" width="37.7109375" style="51" customWidth="1"/>
    <col min="13051" max="13051" width="9.140625" style="51"/>
    <col min="13052" max="13052" width="12.85546875" style="51" customWidth="1"/>
    <col min="13053" max="13054" width="0" style="51" hidden="1" customWidth="1"/>
    <col min="13055" max="13055" width="18.28515625" style="51" customWidth="1"/>
    <col min="13056" max="13056" width="64.85546875" style="51" customWidth="1"/>
    <col min="13057" max="13060" width="9.140625" style="51"/>
    <col min="13061" max="13061" width="14.85546875" style="51" customWidth="1"/>
    <col min="13062" max="13305" width="9.140625" style="51"/>
    <col min="13306" max="13306" width="37.7109375" style="51" customWidth="1"/>
    <col min="13307" max="13307" width="9.140625" style="51"/>
    <col min="13308" max="13308" width="12.85546875" style="51" customWidth="1"/>
    <col min="13309" max="13310" width="0" style="51" hidden="1" customWidth="1"/>
    <col min="13311" max="13311" width="18.28515625" style="51" customWidth="1"/>
    <col min="13312" max="13312" width="64.85546875" style="51" customWidth="1"/>
    <col min="13313" max="13316" width="9.140625" style="51"/>
    <col min="13317" max="13317" width="14.85546875" style="51" customWidth="1"/>
    <col min="13318" max="13561" width="9.140625" style="51"/>
    <col min="13562" max="13562" width="37.7109375" style="51" customWidth="1"/>
    <col min="13563" max="13563" width="9.140625" style="51"/>
    <col min="13564" max="13564" width="12.85546875" style="51" customWidth="1"/>
    <col min="13565" max="13566" width="0" style="51" hidden="1" customWidth="1"/>
    <col min="13567" max="13567" width="18.28515625" style="51" customWidth="1"/>
    <col min="13568" max="13568" width="64.85546875" style="51" customWidth="1"/>
    <col min="13569" max="13572" width="9.140625" style="51"/>
    <col min="13573" max="13573" width="14.85546875" style="51" customWidth="1"/>
    <col min="13574" max="13817" width="9.140625" style="51"/>
    <col min="13818" max="13818" width="37.7109375" style="51" customWidth="1"/>
    <col min="13819" max="13819" width="9.140625" style="51"/>
    <col min="13820" max="13820" width="12.85546875" style="51" customWidth="1"/>
    <col min="13821" max="13822" width="0" style="51" hidden="1" customWidth="1"/>
    <col min="13823" max="13823" width="18.28515625" style="51" customWidth="1"/>
    <col min="13824" max="13824" width="64.85546875" style="51" customWidth="1"/>
    <col min="13825" max="13828" width="9.140625" style="51"/>
    <col min="13829" max="13829" width="14.85546875" style="51" customWidth="1"/>
    <col min="13830" max="14073" width="9.140625" style="51"/>
    <col min="14074" max="14074" width="37.7109375" style="51" customWidth="1"/>
    <col min="14075" max="14075" width="9.140625" style="51"/>
    <col min="14076" max="14076" width="12.85546875" style="51" customWidth="1"/>
    <col min="14077" max="14078" width="0" style="51" hidden="1" customWidth="1"/>
    <col min="14079" max="14079" width="18.28515625" style="51" customWidth="1"/>
    <col min="14080" max="14080" width="64.85546875" style="51" customWidth="1"/>
    <col min="14081" max="14084" width="9.140625" style="51"/>
    <col min="14085" max="14085" width="14.85546875" style="51" customWidth="1"/>
    <col min="14086" max="14329" width="9.140625" style="51"/>
    <col min="14330" max="14330" width="37.7109375" style="51" customWidth="1"/>
    <col min="14331" max="14331" width="9.140625" style="51"/>
    <col min="14332" max="14332" width="12.85546875" style="51" customWidth="1"/>
    <col min="14333" max="14334" width="0" style="51" hidden="1" customWidth="1"/>
    <col min="14335" max="14335" width="18.28515625" style="51" customWidth="1"/>
    <col min="14336" max="14336" width="64.85546875" style="51" customWidth="1"/>
    <col min="14337" max="14340" width="9.140625" style="51"/>
    <col min="14341" max="14341" width="14.85546875" style="51" customWidth="1"/>
    <col min="14342" max="14585" width="9.140625" style="51"/>
    <col min="14586" max="14586" width="37.7109375" style="51" customWidth="1"/>
    <col min="14587" max="14587" width="9.140625" style="51"/>
    <col min="14588" max="14588" width="12.85546875" style="51" customWidth="1"/>
    <col min="14589" max="14590" width="0" style="51" hidden="1" customWidth="1"/>
    <col min="14591" max="14591" width="18.28515625" style="51" customWidth="1"/>
    <col min="14592" max="14592" width="64.85546875" style="51" customWidth="1"/>
    <col min="14593" max="14596" width="9.140625" style="51"/>
    <col min="14597" max="14597" width="14.85546875" style="51" customWidth="1"/>
    <col min="14598" max="14841" width="9.140625" style="51"/>
    <col min="14842" max="14842" width="37.7109375" style="51" customWidth="1"/>
    <col min="14843" max="14843" width="9.140625" style="51"/>
    <col min="14844" max="14844" width="12.85546875" style="51" customWidth="1"/>
    <col min="14845" max="14846" width="0" style="51" hidden="1" customWidth="1"/>
    <col min="14847" max="14847" width="18.28515625" style="51" customWidth="1"/>
    <col min="14848" max="14848" width="64.85546875" style="51" customWidth="1"/>
    <col min="14849" max="14852" width="9.140625" style="51"/>
    <col min="14853" max="14853" width="14.85546875" style="51" customWidth="1"/>
    <col min="14854" max="15097" width="9.140625" style="51"/>
    <col min="15098" max="15098" width="37.7109375" style="51" customWidth="1"/>
    <col min="15099" max="15099" width="9.140625" style="51"/>
    <col min="15100" max="15100" width="12.85546875" style="51" customWidth="1"/>
    <col min="15101" max="15102" width="0" style="51" hidden="1" customWidth="1"/>
    <col min="15103" max="15103" width="18.28515625" style="51" customWidth="1"/>
    <col min="15104" max="15104" width="64.85546875" style="51" customWidth="1"/>
    <col min="15105" max="15108" width="9.140625" style="51"/>
    <col min="15109" max="15109" width="14.85546875" style="51" customWidth="1"/>
    <col min="15110" max="15353" width="9.140625" style="51"/>
    <col min="15354" max="15354" width="37.7109375" style="51" customWidth="1"/>
    <col min="15355" max="15355" width="9.140625" style="51"/>
    <col min="15356" max="15356" width="12.85546875" style="51" customWidth="1"/>
    <col min="15357" max="15358" width="0" style="51" hidden="1" customWidth="1"/>
    <col min="15359" max="15359" width="18.28515625" style="51" customWidth="1"/>
    <col min="15360" max="15360" width="64.85546875" style="51" customWidth="1"/>
    <col min="15361" max="15364" width="9.140625" style="51"/>
    <col min="15365" max="15365" width="14.85546875" style="51" customWidth="1"/>
    <col min="15366" max="15609" width="9.140625" style="51"/>
    <col min="15610" max="15610" width="37.7109375" style="51" customWidth="1"/>
    <col min="15611" max="15611" width="9.140625" style="51"/>
    <col min="15612" max="15612" width="12.85546875" style="51" customWidth="1"/>
    <col min="15613" max="15614" width="0" style="51" hidden="1" customWidth="1"/>
    <col min="15615" max="15615" width="18.28515625" style="51" customWidth="1"/>
    <col min="15616" max="15616" width="64.85546875" style="51" customWidth="1"/>
    <col min="15617" max="15620" width="9.140625" style="51"/>
    <col min="15621" max="15621" width="14.85546875" style="51" customWidth="1"/>
    <col min="15622" max="15865" width="9.140625" style="51"/>
    <col min="15866" max="15866" width="37.7109375" style="51" customWidth="1"/>
    <col min="15867" max="15867" width="9.140625" style="51"/>
    <col min="15868" max="15868" width="12.85546875" style="51" customWidth="1"/>
    <col min="15869" max="15870" width="0" style="51" hidden="1" customWidth="1"/>
    <col min="15871" max="15871" width="18.28515625" style="51" customWidth="1"/>
    <col min="15872" max="15872" width="64.85546875" style="51" customWidth="1"/>
    <col min="15873" max="15876" width="9.140625" style="51"/>
    <col min="15877" max="15877" width="14.85546875" style="51" customWidth="1"/>
    <col min="15878" max="16121" width="9.140625" style="51"/>
    <col min="16122" max="16122" width="37.7109375" style="51" customWidth="1"/>
    <col min="16123" max="16123" width="9.140625" style="51"/>
    <col min="16124" max="16124" width="12.85546875" style="51" customWidth="1"/>
    <col min="16125" max="16126" width="0" style="51" hidden="1" customWidth="1"/>
    <col min="16127" max="16127" width="18.28515625" style="51" customWidth="1"/>
    <col min="16128" max="16128" width="64.85546875" style="51" customWidth="1"/>
    <col min="16129" max="16132" width="9.140625" style="51"/>
    <col min="16133" max="16133" width="14.85546875" style="51" customWidth="1"/>
    <col min="16134" max="16384" width="9.140625" style="51"/>
  </cols>
  <sheetData>
    <row r="1" spans="1:41" ht="18.75" x14ac:dyDescent="0.25">
      <c r="I1" s="31"/>
    </row>
    <row r="2" spans="1:41" ht="18.75" x14ac:dyDescent="0.3">
      <c r="I2" s="14"/>
    </row>
    <row r="3" spans="1:41" ht="18.75" x14ac:dyDescent="0.3">
      <c r="I3" s="14"/>
    </row>
    <row r="4" spans="1:41" ht="18.75" x14ac:dyDescent="0.3">
      <c r="H4" s="14"/>
    </row>
    <row r="5" spans="1:41" x14ac:dyDescent="0.25">
      <c r="A5" s="224" t="s">
        <v>155</v>
      </c>
      <c r="B5" s="224"/>
      <c r="C5" s="224"/>
      <c r="D5" s="224"/>
      <c r="E5" s="224"/>
      <c r="F5" s="224"/>
      <c r="G5" s="224"/>
      <c r="H5" s="224"/>
      <c r="I5" s="224"/>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row>
    <row r="6" spans="1:41" ht="18.75" x14ac:dyDescent="0.3">
      <c r="H6" s="14"/>
    </row>
    <row r="7" spans="1:41" ht="18.75" x14ac:dyDescent="0.25">
      <c r="A7" s="228" t="s">
        <v>8</v>
      </c>
      <c r="B7" s="228"/>
      <c r="C7" s="228"/>
      <c r="D7" s="228"/>
      <c r="E7" s="228"/>
      <c r="F7" s="228"/>
      <c r="G7" s="228"/>
      <c r="H7" s="228"/>
      <c r="I7" s="228"/>
    </row>
    <row r="8" spans="1:41" ht="18.75" x14ac:dyDescent="0.25">
      <c r="A8" s="228"/>
      <c r="B8" s="228"/>
      <c r="C8" s="228"/>
      <c r="D8" s="228"/>
      <c r="E8" s="228"/>
      <c r="F8" s="228"/>
      <c r="G8" s="228"/>
      <c r="H8" s="228"/>
      <c r="I8" s="228"/>
    </row>
    <row r="9" spans="1:41" ht="18.75" x14ac:dyDescent="0.25">
      <c r="A9" s="227" t="str">
        <f>'1. паспорт описание'!A9:D9</f>
        <v>О_0000500011</v>
      </c>
      <c r="B9" s="227"/>
      <c r="C9" s="227"/>
      <c r="D9" s="227"/>
      <c r="E9" s="227"/>
      <c r="F9" s="227"/>
      <c r="G9" s="227"/>
      <c r="H9" s="227"/>
      <c r="I9" s="227"/>
    </row>
    <row r="10" spans="1:41" x14ac:dyDescent="0.25">
      <c r="A10" s="225" t="s">
        <v>7</v>
      </c>
      <c r="B10" s="225"/>
      <c r="C10" s="225"/>
      <c r="D10" s="225"/>
      <c r="E10" s="225"/>
      <c r="F10" s="225"/>
      <c r="G10" s="225"/>
      <c r="H10" s="225"/>
      <c r="I10" s="225"/>
    </row>
    <row r="11" spans="1:41" ht="18.75" x14ac:dyDescent="0.25">
      <c r="A11" s="235"/>
      <c r="B11" s="235"/>
      <c r="C11" s="235"/>
      <c r="D11" s="235"/>
      <c r="E11" s="235"/>
      <c r="F11" s="235"/>
      <c r="G11" s="235"/>
      <c r="H11" s="235"/>
      <c r="I11" s="235"/>
    </row>
    <row r="12" spans="1:41" ht="18.75" x14ac:dyDescent="0.25">
      <c r="A12" s="227" t="str">
        <f>'1. паспорт описание'!A12:D12</f>
        <v>Обеспечение надежности электроснабжения путем выноса ВЛ 10кВ с частных территорий</v>
      </c>
      <c r="B12" s="227"/>
      <c r="C12" s="227"/>
      <c r="D12" s="227"/>
      <c r="E12" s="227"/>
      <c r="F12" s="227"/>
      <c r="G12" s="227"/>
      <c r="H12" s="227"/>
      <c r="I12" s="227"/>
    </row>
    <row r="13" spans="1:41" x14ac:dyDescent="0.25">
      <c r="A13" s="225" t="s">
        <v>6</v>
      </c>
      <c r="B13" s="225"/>
      <c r="C13" s="225"/>
      <c r="D13" s="225"/>
      <c r="E13" s="225"/>
      <c r="F13" s="225"/>
      <c r="G13" s="225"/>
      <c r="H13" s="225"/>
      <c r="I13" s="225"/>
    </row>
    <row r="14" spans="1:41" ht="15.75" customHeight="1" x14ac:dyDescent="0.25">
      <c r="I14" s="73"/>
    </row>
    <row r="15" spans="1:41" x14ac:dyDescent="0.25">
      <c r="H15" s="72"/>
    </row>
    <row r="16" spans="1:41" ht="15.75" customHeight="1" x14ac:dyDescent="0.25">
      <c r="A16" s="282" t="s">
        <v>126</v>
      </c>
      <c r="B16" s="282"/>
      <c r="C16" s="282"/>
      <c r="D16" s="282"/>
      <c r="E16" s="282"/>
      <c r="F16" s="282"/>
      <c r="G16" s="282"/>
      <c r="H16" s="282"/>
      <c r="I16" s="282"/>
    </row>
    <row r="17" spans="1:9" x14ac:dyDescent="0.25">
      <c r="A17" s="53"/>
      <c r="B17" s="108"/>
      <c r="C17" s="53"/>
      <c r="D17" s="71"/>
      <c r="E17" s="71"/>
      <c r="F17" s="71"/>
      <c r="G17" s="71"/>
      <c r="H17" s="71"/>
      <c r="I17" s="71"/>
    </row>
    <row r="18" spans="1:9" ht="28.5" customHeight="1" x14ac:dyDescent="0.25">
      <c r="A18" s="283" t="s">
        <v>75</v>
      </c>
      <c r="B18" s="284" t="s">
        <v>141</v>
      </c>
      <c r="C18" s="283" t="s">
        <v>74</v>
      </c>
      <c r="D18" s="287" t="s">
        <v>114</v>
      </c>
      <c r="E18" s="287"/>
      <c r="F18" s="287"/>
      <c r="G18" s="287"/>
      <c r="H18" s="283" t="s">
        <v>73</v>
      </c>
      <c r="I18" s="286" t="s">
        <v>115</v>
      </c>
    </row>
    <row r="19" spans="1:9" ht="58.5" customHeight="1" x14ac:dyDescent="0.25">
      <c r="A19" s="283"/>
      <c r="B19" s="285"/>
      <c r="C19" s="283"/>
      <c r="D19" s="276" t="s">
        <v>2</v>
      </c>
      <c r="E19" s="276"/>
      <c r="F19" s="277" t="s">
        <v>1</v>
      </c>
      <c r="G19" s="278"/>
      <c r="H19" s="283"/>
      <c r="I19" s="286"/>
    </row>
    <row r="20" spans="1:9" ht="47.25" customHeight="1" x14ac:dyDescent="0.25">
      <c r="A20" s="283"/>
      <c r="B20" s="276"/>
      <c r="C20" s="283"/>
      <c r="D20" s="70" t="s">
        <v>72</v>
      </c>
      <c r="E20" s="70" t="s">
        <v>71</v>
      </c>
      <c r="F20" s="70" t="s">
        <v>72</v>
      </c>
      <c r="G20" s="70" t="s">
        <v>71</v>
      </c>
      <c r="H20" s="283"/>
      <c r="I20" s="286"/>
    </row>
    <row r="21" spans="1:9" x14ac:dyDescent="0.25">
      <c r="A21" s="60">
        <v>1</v>
      </c>
      <c r="B21" s="107">
        <v>2</v>
      </c>
      <c r="C21" s="111">
        <v>3</v>
      </c>
      <c r="D21" s="111">
        <v>4</v>
      </c>
      <c r="E21" s="111">
        <v>5</v>
      </c>
      <c r="F21" s="111">
        <v>6</v>
      </c>
      <c r="G21" s="111">
        <v>7</v>
      </c>
      <c r="H21" s="111">
        <v>8</v>
      </c>
      <c r="I21" s="111">
        <v>9</v>
      </c>
    </row>
    <row r="22" spans="1:9" ht="38.25" customHeight="1" x14ac:dyDescent="0.25">
      <c r="A22" s="68">
        <v>1</v>
      </c>
      <c r="B22" s="279" t="s">
        <v>150</v>
      </c>
      <c r="C22" s="69" t="s">
        <v>149</v>
      </c>
      <c r="D22" s="119" t="s">
        <v>181</v>
      </c>
      <c r="E22" s="119" t="s">
        <v>181</v>
      </c>
      <c r="F22" s="119" t="s">
        <v>109</v>
      </c>
      <c r="G22" s="119" t="s">
        <v>109</v>
      </c>
      <c r="H22" s="120"/>
      <c r="I22" s="116"/>
    </row>
    <row r="23" spans="1:9" ht="99" customHeight="1" x14ac:dyDescent="0.25">
      <c r="A23" s="68">
        <v>2</v>
      </c>
      <c r="B23" s="280"/>
      <c r="C23" s="69" t="s">
        <v>139</v>
      </c>
      <c r="D23" s="119" t="s">
        <v>181</v>
      </c>
      <c r="E23" s="119" t="s">
        <v>181</v>
      </c>
      <c r="F23" s="119" t="s">
        <v>109</v>
      </c>
      <c r="G23" s="119" t="s">
        <v>109</v>
      </c>
      <c r="H23" s="120"/>
      <c r="I23" s="120"/>
    </row>
    <row r="24" spans="1:9" ht="119.25" customHeight="1" x14ac:dyDescent="0.25">
      <c r="A24" s="68">
        <v>3</v>
      </c>
      <c r="B24" s="281"/>
      <c r="C24" s="69" t="s">
        <v>70</v>
      </c>
      <c r="D24" s="119" t="s">
        <v>181</v>
      </c>
      <c r="E24" s="119" t="s">
        <v>181</v>
      </c>
      <c r="F24" s="119" t="s">
        <v>109</v>
      </c>
      <c r="G24" s="119" t="s">
        <v>109</v>
      </c>
      <c r="H24" s="120"/>
      <c r="I24" s="120"/>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A10" zoomScale="85" zoomScaleNormal="70" zoomScaleSheetLayoutView="85" workbookViewId="0">
      <selection activeCell="F25" sqref="F25"/>
    </sheetView>
  </sheetViews>
  <sheetFormatPr defaultRowHeight="15.75" x14ac:dyDescent="0.25"/>
  <cols>
    <col min="1" max="1" width="9.140625" style="50"/>
    <col min="2" max="2" width="52" style="50" customWidth="1"/>
    <col min="3" max="3" width="57.85546875" style="50" customWidth="1"/>
    <col min="4" max="4" width="13" style="50" customWidth="1"/>
    <col min="5" max="5" width="17.85546875" style="50" customWidth="1"/>
    <col min="6" max="6" width="9.140625" style="50" customWidth="1"/>
    <col min="7" max="7" width="7.7109375" style="50" customWidth="1"/>
    <col min="8" max="8" width="8.5703125" style="50" customWidth="1"/>
    <col min="9" max="9" width="9" style="50" customWidth="1"/>
    <col min="10" max="10" width="9.140625" style="50" customWidth="1"/>
    <col min="11" max="11" width="7.7109375" style="50" customWidth="1"/>
    <col min="12" max="12" width="8.5703125" style="50" customWidth="1"/>
    <col min="13" max="13" width="9" style="50" customWidth="1"/>
    <col min="14" max="14" width="9.140625" style="50" customWidth="1"/>
    <col min="15" max="15" width="7.7109375" style="50" customWidth="1"/>
    <col min="16" max="16" width="8.5703125" style="50" customWidth="1"/>
    <col min="17" max="17" width="9" style="50" customWidth="1"/>
    <col min="18" max="18" width="9.140625" style="50" customWidth="1"/>
    <col min="19" max="19" width="7.7109375" style="50" customWidth="1"/>
    <col min="20" max="20" width="8.5703125" style="50" customWidth="1"/>
    <col min="21" max="21" width="9" style="50" customWidth="1"/>
    <col min="22" max="22" width="9.140625" style="50" customWidth="1"/>
    <col min="23" max="23" width="7.7109375" style="50" customWidth="1"/>
    <col min="24" max="24" width="8.5703125" style="50" customWidth="1"/>
    <col min="25" max="25" width="9" style="50" customWidth="1"/>
    <col min="26" max="26" width="13.140625" style="50" customWidth="1"/>
    <col min="27" max="27" width="24.85546875" style="50" customWidth="1"/>
    <col min="28" max="16384" width="9.140625" style="50"/>
  </cols>
  <sheetData>
    <row r="1" spans="1:27" ht="18.75" x14ac:dyDescent="0.25">
      <c r="A1" s="51"/>
      <c r="B1" s="51"/>
      <c r="C1" s="51"/>
      <c r="D1" s="51"/>
      <c r="E1" s="51"/>
      <c r="F1" s="51"/>
      <c r="G1" s="51"/>
      <c r="J1" s="51"/>
      <c r="K1" s="51"/>
      <c r="N1" s="51"/>
      <c r="O1" s="51"/>
      <c r="R1" s="51"/>
      <c r="S1" s="51"/>
      <c r="V1" s="51"/>
      <c r="W1" s="51"/>
      <c r="AA1" s="31"/>
    </row>
    <row r="2" spans="1:27" ht="18.75" x14ac:dyDescent="0.3">
      <c r="A2" s="51"/>
      <c r="B2" s="51"/>
      <c r="C2" s="51"/>
      <c r="D2" s="51"/>
      <c r="E2" s="51"/>
      <c r="F2" s="51"/>
      <c r="G2" s="51"/>
      <c r="J2" s="51"/>
      <c r="K2" s="51"/>
      <c r="N2" s="51"/>
      <c r="O2" s="51"/>
      <c r="R2" s="51"/>
      <c r="S2" s="51"/>
      <c r="V2" s="51"/>
      <c r="W2" s="51"/>
      <c r="AA2" s="14"/>
    </row>
    <row r="3" spans="1:27" ht="18.75" x14ac:dyDescent="0.3">
      <c r="A3" s="51"/>
      <c r="B3" s="51"/>
      <c r="C3" s="51"/>
      <c r="D3" s="51"/>
      <c r="E3" s="51"/>
      <c r="F3" s="51"/>
      <c r="G3" s="51"/>
      <c r="J3" s="51"/>
      <c r="K3" s="51"/>
      <c r="N3" s="51"/>
      <c r="O3" s="51"/>
      <c r="R3" s="51"/>
      <c r="S3" s="51"/>
      <c r="V3" s="51"/>
      <c r="W3" s="51"/>
      <c r="AA3" s="14"/>
    </row>
    <row r="4" spans="1:27" ht="18.75" customHeight="1" x14ac:dyDescent="0.25">
      <c r="A4" s="224" t="s">
        <v>151</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row>
    <row r="5" spans="1:27" ht="18.75" x14ac:dyDescent="0.3">
      <c r="A5" s="51"/>
      <c r="B5" s="51"/>
      <c r="C5" s="51"/>
      <c r="D5" s="51"/>
      <c r="E5" s="51"/>
      <c r="F5" s="51"/>
      <c r="G5" s="51"/>
      <c r="J5" s="51"/>
      <c r="K5" s="51"/>
      <c r="N5" s="51"/>
      <c r="O5" s="51"/>
      <c r="R5" s="51"/>
      <c r="S5" s="51"/>
      <c r="V5" s="51"/>
      <c r="W5" s="51"/>
      <c r="AA5" s="14"/>
    </row>
    <row r="6" spans="1:27" ht="18.75" x14ac:dyDescent="0.25">
      <c r="A6" s="228" t="s">
        <v>8</v>
      </c>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row>
    <row r="7" spans="1:27" ht="18.75" x14ac:dyDescent="0.25">
      <c r="A7" s="12"/>
      <c r="B7" s="90"/>
      <c r="C7" s="12"/>
      <c r="D7" s="12"/>
      <c r="E7" s="12"/>
      <c r="F7" s="67"/>
      <c r="G7" s="67"/>
      <c r="H7" s="67"/>
      <c r="I7" s="67"/>
      <c r="J7" s="67"/>
      <c r="K7" s="67"/>
      <c r="L7" s="67"/>
      <c r="M7" s="67"/>
      <c r="N7" s="67"/>
      <c r="O7" s="67"/>
      <c r="P7" s="67"/>
      <c r="Q7" s="67"/>
      <c r="R7" s="67"/>
      <c r="S7" s="67"/>
      <c r="T7" s="67"/>
      <c r="U7" s="67"/>
      <c r="V7" s="67"/>
      <c r="W7" s="67"/>
      <c r="X7" s="67"/>
      <c r="Y7" s="67"/>
      <c r="Z7" s="67"/>
      <c r="AA7" s="67"/>
    </row>
    <row r="8" spans="1:27" ht="18.75" x14ac:dyDescent="0.25">
      <c r="A8" s="227" t="str">
        <f>'1. паспорт описание'!A9:D9</f>
        <v>О_0000500011</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row>
    <row r="9" spans="1:27" x14ac:dyDescent="0.25">
      <c r="A9" s="225" t="s">
        <v>7</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row>
    <row r="10" spans="1:27" ht="16.5" customHeight="1" x14ac:dyDescent="0.3">
      <c r="A10" s="10"/>
      <c r="B10" s="10"/>
      <c r="C10" s="10"/>
      <c r="D10" s="10"/>
      <c r="E10" s="10"/>
      <c r="F10" s="66"/>
      <c r="G10" s="66"/>
      <c r="H10" s="66"/>
      <c r="I10" s="66"/>
      <c r="J10" s="66"/>
      <c r="K10" s="66"/>
      <c r="L10" s="66"/>
      <c r="M10" s="66"/>
      <c r="N10" s="66"/>
      <c r="O10" s="66"/>
      <c r="P10" s="66"/>
      <c r="Q10" s="66"/>
      <c r="R10" s="66"/>
      <c r="S10" s="66"/>
      <c r="T10" s="66"/>
      <c r="U10" s="66"/>
      <c r="V10" s="66"/>
      <c r="W10" s="66"/>
      <c r="X10" s="66"/>
      <c r="Y10" s="66"/>
      <c r="Z10" s="66"/>
      <c r="AA10" s="66"/>
    </row>
    <row r="11" spans="1:27" ht="18.75" x14ac:dyDescent="0.25">
      <c r="A11" s="227" t="str">
        <f>'1. паспорт описание'!A12:D12</f>
        <v>Обеспечение надежности электроснабжения путем выноса ВЛ 10кВ с частных территорий</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row>
    <row r="12" spans="1:27" ht="15.75" customHeight="1"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x14ac:dyDescent="0.25">
      <c r="A13" s="292"/>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row>
    <row r="14" spans="1:27" x14ac:dyDescent="0.25">
      <c r="A14" s="51"/>
      <c r="B14" s="51"/>
      <c r="F14" s="51"/>
      <c r="G14" s="51"/>
      <c r="H14" s="51"/>
      <c r="I14" s="51"/>
      <c r="J14" s="51"/>
      <c r="K14" s="51"/>
      <c r="L14" s="51"/>
      <c r="M14" s="51"/>
      <c r="N14" s="51"/>
      <c r="O14" s="51"/>
      <c r="P14" s="51"/>
      <c r="Q14" s="51"/>
      <c r="R14" s="51"/>
      <c r="S14" s="51"/>
      <c r="T14" s="51"/>
      <c r="U14" s="51"/>
      <c r="V14" s="51"/>
      <c r="W14" s="51"/>
      <c r="X14" s="51"/>
      <c r="Y14" s="51"/>
      <c r="Z14" s="51"/>
    </row>
    <row r="15" spans="1:27" x14ac:dyDescent="0.25">
      <c r="A15" s="293" t="s">
        <v>127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row>
    <row r="16" spans="1:27" x14ac:dyDescent="0.25">
      <c r="A16" s="51"/>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30" ht="33" customHeight="1" x14ac:dyDescent="0.25">
      <c r="A17" s="284" t="s">
        <v>69</v>
      </c>
      <c r="B17" s="284" t="s">
        <v>141</v>
      </c>
      <c r="C17" s="284" t="s">
        <v>68</v>
      </c>
      <c r="D17" s="283" t="s">
        <v>185</v>
      </c>
      <c r="E17" s="283"/>
      <c r="F17" s="298" t="s">
        <v>182</v>
      </c>
      <c r="G17" s="299"/>
      <c r="H17" s="299"/>
      <c r="I17" s="299"/>
      <c r="J17" s="298" t="s">
        <v>187</v>
      </c>
      <c r="K17" s="299"/>
      <c r="L17" s="299"/>
      <c r="M17" s="299"/>
      <c r="N17" s="298" t="s">
        <v>188</v>
      </c>
      <c r="O17" s="299"/>
      <c r="P17" s="299"/>
      <c r="Q17" s="299"/>
      <c r="R17" s="298" t="s">
        <v>189</v>
      </c>
      <c r="S17" s="299"/>
      <c r="T17" s="299"/>
      <c r="U17" s="299"/>
      <c r="V17" s="298" t="s">
        <v>186</v>
      </c>
      <c r="W17" s="299"/>
      <c r="X17" s="299"/>
      <c r="Y17" s="299"/>
      <c r="Z17" s="294" t="s">
        <v>183</v>
      </c>
      <c r="AA17" s="295"/>
      <c r="AB17" s="65"/>
      <c r="AC17" s="65"/>
      <c r="AD17" s="65"/>
    </row>
    <row r="18" spans="1:30" ht="99.75" customHeight="1" x14ac:dyDescent="0.25">
      <c r="A18" s="285"/>
      <c r="B18" s="285"/>
      <c r="C18" s="285"/>
      <c r="D18" s="283"/>
      <c r="E18" s="283"/>
      <c r="F18" s="283" t="s">
        <v>2</v>
      </c>
      <c r="G18" s="283"/>
      <c r="H18" s="283" t="s">
        <v>67</v>
      </c>
      <c r="I18" s="283"/>
      <c r="J18" s="283" t="s">
        <v>2</v>
      </c>
      <c r="K18" s="283"/>
      <c r="L18" s="283" t="s">
        <v>67</v>
      </c>
      <c r="M18" s="283"/>
      <c r="N18" s="283" t="s">
        <v>2</v>
      </c>
      <c r="O18" s="283"/>
      <c r="P18" s="283" t="s">
        <v>67</v>
      </c>
      <c r="Q18" s="283"/>
      <c r="R18" s="283" t="s">
        <v>2</v>
      </c>
      <c r="S18" s="283"/>
      <c r="T18" s="283" t="s">
        <v>67</v>
      </c>
      <c r="U18" s="283"/>
      <c r="V18" s="283" t="s">
        <v>2</v>
      </c>
      <c r="W18" s="283"/>
      <c r="X18" s="283" t="s">
        <v>67</v>
      </c>
      <c r="Y18" s="283"/>
      <c r="Z18" s="296"/>
      <c r="AA18" s="297"/>
    </row>
    <row r="19" spans="1:30" ht="89.25" customHeight="1" x14ac:dyDescent="0.25">
      <c r="A19" s="276"/>
      <c r="B19" s="276"/>
      <c r="C19" s="276"/>
      <c r="D19" s="63" t="s">
        <v>2</v>
      </c>
      <c r="E19" s="63" t="s">
        <v>65</v>
      </c>
      <c r="F19" s="64" t="s">
        <v>117</v>
      </c>
      <c r="G19" s="64" t="s">
        <v>118</v>
      </c>
      <c r="H19" s="64" t="s">
        <v>117</v>
      </c>
      <c r="I19" s="64" t="s">
        <v>118</v>
      </c>
      <c r="J19" s="64" t="s">
        <v>117</v>
      </c>
      <c r="K19" s="64" t="s">
        <v>118</v>
      </c>
      <c r="L19" s="64" t="s">
        <v>117</v>
      </c>
      <c r="M19" s="64" t="s">
        <v>118</v>
      </c>
      <c r="N19" s="64" t="s">
        <v>117</v>
      </c>
      <c r="O19" s="64" t="s">
        <v>118</v>
      </c>
      <c r="P19" s="64" t="s">
        <v>117</v>
      </c>
      <c r="Q19" s="64" t="s">
        <v>118</v>
      </c>
      <c r="R19" s="64" t="s">
        <v>117</v>
      </c>
      <c r="S19" s="64" t="s">
        <v>118</v>
      </c>
      <c r="T19" s="64" t="s">
        <v>117</v>
      </c>
      <c r="U19" s="64" t="s">
        <v>118</v>
      </c>
      <c r="V19" s="64" t="s">
        <v>117</v>
      </c>
      <c r="W19" s="64" t="s">
        <v>118</v>
      </c>
      <c r="X19" s="64" t="s">
        <v>117</v>
      </c>
      <c r="Y19" s="64" t="s">
        <v>118</v>
      </c>
      <c r="Z19" s="63" t="s">
        <v>66</v>
      </c>
      <c r="AA19" s="63" t="s">
        <v>65</v>
      </c>
    </row>
    <row r="20" spans="1:30" ht="19.5" customHeight="1" x14ac:dyDescent="0.25">
      <c r="A20" s="60">
        <v>1</v>
      </c>
      <c r="B20" s="107">
        <v>2</v>
      </c>
      <c r="C20" s="134">
        <v>3</v>
      </c>
      <c r="D20" s="134">
        <v>4</v>
      </c>
      <c r="E20" s="134">
        <v>5</v>
      </c>
      <c r="F20" s="134">
        <v>6</v>
      </c>
      <c r="G20" s="134">
        <v>7</v>
      </c>
      <c r="H20" s="134">
        <v>8</v>
      </c>
      <c r="I20" s="134">
        <v>9</v>
      </c>
      <c r="J20" s="134">
        <v>10</v>
      </c>
      <c r="K20" s="134">
        <v>11</v>
      </c>
      <c r="L20" s="134">
        <v>12</v>
      </c>
      <c r="M20" s="134">
        <v>13</v>
      </c>
      <c r="N20" s="134">
        <v>14</v>
      </c>
      <c r="O20" s="134">
        <v>15</v>
      </c>
      <c r="P20" s="134">
        <v>16</v>
      </c>
      <c r="Q20" s="134">
        <v>17</v>
      </c>
      <c r="R20" s="134">
        <v>18</v>
      </c>
      <c r="S20" s="134">
        <v>19</v>
      </c>
      <c r="T20" s="134">
        <v>20</v>
      </c>
      <c r="U20" s="134">
        <v>21</v>
      </c>
      <c r="V20" s="134">
        <v>22</v>
      </c>
      <c r="W20" s="134">
        <v>23</v>
      </c>
      <c r="X20" s="134">
        <v>24</v>
      </c>
      <c r="Y20" s="134">
        <v>25</v>
      </c>
      <c r="Z20" s="134">
        <v>26</v>
      </c>
      <c r="AA20" s="134">
        <v>27</v>
      </c>
    </row>
    <row r="21" spans="1:30" ht="47.25" customHeight="1" x14ac:dyDescent="0.25">
      <c r="A21" s="62">
        <v>1</v>
      </c>
      <c r="B21" s="300" t="s">
        <v>150</v>
      </c>
      <c r="C21" s="61" t="s">
        <v>161</v>
      </c>
      <c r="D21" s="122">
        <f>1528678.074/1000000</f>
        <v>1.5286780740000001</v>
      </c>
      <c r="E21" s="122" t="s">
        <v>109</v>
      </c>
      <c r="F21" s="122">
        <f>1528678.074/1000000</f>
        <v>1.5286780740000001</v>
      </c>
      <c r="G21" s="62" t="s">
        <v>15</v>
      </c>
      <c r="H21" s="122" t="s">
        <v>109</v>
      </c>
      <c r="I21" s="62" t="s">
        <v>109</v>
      </c>
      <c r="J21" s="62" t="s">
        <v>109</v>
      </c>
      <c r="K21" s="62" t="s">
        <v>109</v>
      </c>
      <c r="L21" s="62" t="s">
        <v>109</v>
      </c>
      <c r="M21" s="62" t="s">
        <v>109</v>
      </c>
      <c r="N21" s="62" t="s">
        <v>109</v>
      </c>
      <c r="O21" s="62" t="s">
        <v>109</v>
      </c>
      <c r="P21" s="62" t="s">
        <v>109</v>
      </c>
      <c r="Q21" s="62" t="s">
        <v>109</v>
      </c>
      <c r="R21" s="62" t="s">
        <v>109</v>
      </c>
      <c r="S21" s="62" t="s">
        <v>109</v>
      </c>
      <c r="T21" s="62" t="s">
        <v>109</v>
      </c>
      <c r="U21" s="62" t="s">
        <v>109</v>
      </c>
      <c r="V21" s="62" t="s">
        <v>109</v>
      </c>
      <c r="W21" s="62" t="s">
        <v>109</v>
      </c>
      <c r="X21" s="62" t="s">
        <v>109</v>
      </c>
      <c r="Y21" s="62" t="s">
        <v>109</v>
      </c>
      <c r="Z21" s="122">
        <v>1.536260022</v>
      </c>
      <c r="AA21" s="122" t="s">
        <v>109</v>
      </c>
    </row>
    <row r="22" spans="1:30" ht="47.25" x14ac:dyDescent="0.25">
      <c r="A22" s="62" t="s">
        <v>17</v>
      </c>
      <c r="B22" s="301"/>
      <c r="C22" s="61" t="s">
        <v>202</v>
      </c>
      <c r="D22" s="122">
        <f>1528678.074/1000000</f>
        <v>1.5286780740000001</v>
      </c>
      <c r="E22" s="122" t="s">
        <v>109</v>
      </c>
      <c r="F22" s="122">
        <f>1528678.074/1000000</f>
        <v>1.5286780740000001</v>
      </c>
      <c r="G22" s="62" t="s">
        <v>15</v>
      </c>
      <c r="H22" s="122" t="s">
        <v>109</v>
      </c>
      <c r="I22" s="62" t="s">
        <v>109</v>
      </c>
      <c r="J22" s="62" t="s">
        <v>109</v>
      </c>
      <c r="K22" s="62" t="s">
        <v>109</v>
      </c>
      <c r="L22" s="62" t="s">
        <v>109</v>
      </c>
      <c r="M22" s="62" t="s">
        <v>109</v>
      </c>
      <c r="N22" s="62" t="s">
        <v>109</v>
      </c>
      <c r="O22" s="62" t="s">
        <v>109</v>
      </c>
      <c r="P22" s="62" t="s">
        <v>109</v>
      </c>
      <c r="Q22" s="62" t="s">
        <v>109</v>
      </c>
      <c r="R22" s="62" t="s">
        <v>109</v>
      </c>
      <c r="S22" s="62" t="s">
        <v>109</v>
      </c>
      <c r="T22" s="62" t="s">
        <v>109</v>
      </c>
      <c r="U22" s="62" t="s">
        <v>109</v>
      </c>
      <c r="V22" s="62" t="s">
        <v>109</v>
      </c>
      <c r="W22" s="62" t="s">
        <v>109</v>
      </c>
      <c r="X22" s="62" t="s">
        <v>109</v>
      </c>
      <c r="Y22" s="62" t="s">
        <v>109</v>
      </c>
      <c r="Z22" s="122">
        <v>1.536260022</v>
      </c>
      <c r="AA22" s="122" t="s">
        <v>109</v>
      </c>
    </row>
    <row r="23" spans="1:30" ht="31.5" x14ac:dyDescent="0.25">
      <c r="A23" s="62" t="s">
        <v>16</v>
      </c>
      <c r="B23" s="301"/>
      <c r="C23" s="61" t="s">
        <v>64</v>
      </c>
      <c r="D23" s="111">
        <v>2025</v>
      </c>
      <c r="E23" s="111" t="s">
        <v>109</v>
      </c>
      <c r="F23" s="59" t="s">
        <v>109</v>
      </c>
      <c r="G23" s="59" t="s">
        <v>109</v>
      </c>
      <c r="H23" s="59" t="s">
        <v>109</v>
      </c>
      <c r="I23" s="62" t="s">
        <v>109</v>
      </c>
      <c r="J23" s="62" t="s">
        <v>109</v>
      </c>
      <c r="K23" s="62" t="s">
        <v>109</v>
      </c>
      <c r="L23" s="62" t="s">
        <v>109</v>
      </c>
      <c r="M23" s="62" t="s">
        <v>109</v>
      </c>
      <c r="N23" s="62" t="s">
        <v>109</v>
      </c>
      <c r="O23" s="62" t="s">
        <v>109</v>
      </c>
      <c r="P23" s="62" t="s">
        <v>109</v>
      </c>
      <c r="Q23" s="62" t="s">
        <v>109</v>
      </c>
      <c r="R23" s="62" t="s">
        <v>109</v>
      </c>
      <c r="S23" s="62" t="s">
        <v>109</v>
      </c>
      <c r="T23" s="62" t="s">
        <v>109</v>
      </c>
      <c r="U23" s="62" t="s">
        <v>109</v>
      </c>
      <c r="V23" s="62" t="s">
        <v>109</v>
      </c>
      <c r="W23" s="62" t="s">
        <v>109</v>
      </c>
      <c r="X23" s="62" t="s">
        <v>109</v>
      </c>
      <c r="Y23" s="62" t="s">
        <v>109</v>
      </c>
      <c r="Z23" s="59" t="s">
        <v>109</v>
      </c>
      <c r="AA23" s="121" t="s">
        <v>109</v>
      </c>
    </row>
    <row r="24" spans="1:30" x14ac:dyDescent="0.25">
      <c r="A24" s="62" t="s">
        <v>15</v>
      </c>
      <c r="B24" s="301"/>
      <c r="C24" s="61" t="s">
        <v>200</v>
      </c>
      <c r="D24" s="111">
        <v>0.34</v>
      </c>
      <c r="E24" s="131" t="s">
        <v>109</v>
      </c>
      <c r="F24" s="134">
        <v>0.34</v>
      </c>
      <c r="G24" s="59" t="s">
        <v>109</v>
      </c>
      <c r="H24" s="59" t="s">
        <v>109</v>
      </c>
      <c r="I24" s="62" t="s">
        <v>109</v>
      </c>
      <c r="J24" s="62" t="s">
        <v>109</v>
      </c>
      <c r="K24" s="62" t="s">
        <v>109</v>
      </c>
      <c r="L24" s="62" t="s">
        <v>109</v>
      </c>
      <c r="M24" s="62" t="s">
        <v>109</v>
      </c>
      <c r="N24" s="62" t="s">
        <v>109</v>
      </c>
      <c r="O24" s="62" t="s">
        <v>109</v>
      </c>
      <c r="P24" s="62" t="s">
        <v>109</v>
      </c>
      <c r="Q24" s="62" t="s">
        <v>109</v>
      </c>
      <c r="R24" s="62" t="s">
        <v>109</v>
      </c>
      <c r="S24" s="62" t="s">
        <v>109</v>
      </c>
      <c r="T24" s="62" t="s">
        <v>109</v>
      </c>
      <c r="U24" s="62" t="s">
        <v>109</v>
      </c>
      <c r="V24" s="62" t="s">
        <v>109</v>
      </c>
      <c r="W24" s="62" t="s">
        <v>109</v>
      </c>
      <c r="X24" s="62" t="s">
        <v>109</v>
      </c>
      <c r="Y24" s="62" t="s">
        <v>109</v>
      </c>
      <c r="Z24" s="137">
        <v>0.34</v>
      </c>
      <c r="AA24" s="121" t="s">
        <v>109</v>
      </c>
    </row>
    <row r="25" spans="1:30" ht="35.25" customHeight="1" x14ac:dyDescent="0.25">
      <c r="A25" s="62" t="s">
        <v>14</v>
      </c>
      <c r="B25" s="301"/>
      <c r="C25" s="61" t="s">
        <v>63</v>
      </c>
      <c r="D25" s="122">
        <f>1528678.074/1000000</f>
        <v>1.5286780740000001</v>
      </c>
      <c r="E25" s="132" t="s">
        <v>109</v>
      </c>
      <c r="F25" s="122">
        <f>1528678.074/1000000</f>
        <v>1.5286780740000001</v>
      </c>
      <c r="G25" s="133">
        <v>4</v>
      </c>
      <c r="H25" s="122" t="s">
        <v>109</v>
      </c>
      <c r="I25" s="62" t="s">
        <v>109</v>
      </c>
      <c r="J25" s="62" t="s">
        <v>109</v>
      </c>
      <c r="K25" s="62" t="s">
        <v>109</v>
      </c>
      <c r="L25" s="62" t="s">
        <v>109</v>
      </c>
      <c r="M25" s="62" t="s">
        <v>109</v>
      </c>
      <c r="N25" s="62" t="s">
        <v>109</v>
      </c>
      <c r="O25" s="62" t="s">
        <v>109</v>
      </c>
      <c r="P25" s="62" t="s">
        <v>109</v>
      </c>
      <c r="Q25" s="62" t="s">
        <v>109</v>
      </c>
      <c r="R25" s="62" t="s">
        <v>109</v>
      </c>
      <c r="S25" s="62" t="s">
        <v>109</v>
      </c>
      <c r="T25" s="62" t="s">
        <v>109</v>
      </c>
      <c r="U25" s="62" t="s">
        <v>109</v>
      </c>
      <c r="V25" s="62" t="s">
        <v>109</v>
      </c>
      <c r="W25" s="62" t="s">
        <v>109</v>
      </c>
      <c r="X25" s="62" t="s">
        <v>109</v>
      </c>
      <c r="Y25" s="62" t="s">
        <v>109</v>
      </c>
      <c r="Z25" s="122">
        <v>1.536260022</v>
      </c>
      <c r="AA25" s="123" t="s">
        <v>109</v>
      </c>
    </row>
    <row r="26" spans="1:30" ht="36.75" customHeight="1" x14ac:dyDescent="0.25">
      <c r="A26" s="62" t="s">
        <v>13</v>
      </c>
      <c r="B26" s="301"/>
      <c r="C26" s="74" t="s">
        <v>77</v>
      </c>
      <c r="D26" s="130" t="s">
        <v>109</v>
      </c>
      <c r="E26" s="122" t="s">
        <v>109</v>
      </c>
      <c r="F26" s="122" t="s">
        <v>109</v>
      </c>
      <c r="G26" s="62" t="s">
        <v>109</v>
      </c>
      <c r="H26" s="122" t="s">
        <v>109</v>
      </c>
      <c r="I26" s="62" t="s">
        <v>109</v>
      </c>
      <c r="J26" s="122" t="s">
        <v>109</v>
      </c>
      <c r="K26" s="62" t="s">
        <v>109</v>
      </c>
      <c r="L26" s="122" t="s">
        <v>109</v>
      </c>
      <c r="M26" s="62" t="s">
        <v>109</v>
      </c>
      <c r="N26" s="122" t="s">
        <v>109</v>
      </c>
      <c r="O26" s="62" t="s">
        <v>109</v>
      </c>
      <c r="P26" s="122" t="s">
        <v>109</v>
      </c>
      <c r="Q26" s="62" t="s">
        <v>109</v>
      </c>
      <c r="R26" s="122" t="s">
        <v>109</v>
      </c>
      <c r="S26" s="62" t="s">
        <v>109</v>
      </c>
      <c r="T26" s="122" t="s">
        <v>109</v>
      </c>
      <c r="U26" s="62" t="s">
        <v>109</v>
      </c>
      <c r="V26" s="122" t="s">
        <v>109</v>
      </c>
      <c r="W26" s="62" t="s">
        <v>109</v>
      </c>
      <c r="X26" s="122" t="s">
        <v>109</v>
      </c>
      <c r="Y26" s="62" t="s">
        <v>109</v>
      </c>
      <c r="Z26" s="122" t="s">
        <v>109</v>
      </c>
      <c r="AA26" s="123" t="s">
        <v>109</v>
      </c>
    </row>
    <row r="27" spans="1:30" ht="60.75" customHeight="1" x14ac:dyDescent="0.25">
      <c r="A27" s="62" t="s">
        <v>11</v>
      </c>
      <c r="B27" s="302"/>
      <c r="C27" s="61" t="s">
        <v>62</v>
      </c>
      <c r="D27" s="111" t="s">
        <v>109</v>
      </c>
      <c r="E27" s="111" t="s">
        <v>109</v>
      </c>
      <c r="F27" s="59" t="s">
        <v>109</v>
      </c>
      <c r="G27" s="59" t="s">
        <v>109</v>
      </c>
      <c r="H27" s="59" t="s">
        <v>109</v>
      </c>
      <c r="I27" s="59" t="s">
        <v>109</v>
      </c>
      <c r="J27" s="59" t="s">
        <v>109</v>
      </c>
      <c r="K27" s="59" t="s">
        <v>109</v>
      </c>
      <c r="L27" s="59" t="s">
        <v>109</v>
      </c>
      <c r="M27" s="59" t="s">
        <v>109</v>
      </c>
      <c r="N27" s="59" t="s">
        <v>109</v>
      </c>
      <c r="O27" s="59" t="s">
        <v>109</v>
      </c>
      <c r="P27" s="59" t="s">
        <v>109</v>
      </c>
      <c r="Q27" s="59" t="s">
        <v>109</v>
      </c>
      <c r="R27" s="59" t="s">
        <v>109</v>
      </c>
      <c r="S27" s="59" t="s">
        <v>109</v>
      </c>
      <c r="T27" s="59" t="s">
        <v>109</v>
      </c>
      <c r="U27" s="59" t="s">
        <v>109</v>
      </c>
      <c r="V27" s="59" t="s">
        <v>109</v>
      </c>
      <c r="W27" s="59" t="s">
        <v>109</v>
      </c>
      <c r="X27" s="59" t="s">
        <v>109</v>
      </c>
      <c r="Y27" s="59" t="s">
        <v>109</v>
      </c>
      <c r="Z27" s="59" t="s">
        <v>109</v>
      </c>
      <c r="AA27" s="121" t="s">
        <v>109</v>
      </c>
    </row>
    <row r="28" spans="1:30" x14ac:dyDescent="0.25">
      <c r="A28" s="57"/>
      <c r="B28" s="57"/>
      <c r="C28" s="58"/>
      <c r="D28" s="58"/>
      <c r="E28" s="58"/>
      <c r="F28" s="57"/>
      <c r="G28" s="57"/>
      <c r="H28" s="51"/>
      <c r="I28" s="51"/>
      <c r="J28" s="57"/>
      <c r="K28" s="57"/>
      <c r="L28" s="51"/>
      <c r="M28" s="51"/>
      <c r="N28" s="57"/>
      <c r="O28" s="57"/>
      <c r="P28" s="51"/>
      <c r="Q28" s="51"/>
      <c r="R28" s="57"/>
      <c r="S28" s="57"/>
      <c r="T28" s="51"/>
      <c r="U28" s="51"/>
      <c r="V28" s="57"/>
      <c r="W28" s="57"/>
      <c r="X28" s="51"/>
      <c r="Y28" s="51"/>
      <c r="Z28" s="51"/>
    </row>
    <row r="29" spans="1:30" ht="54" customHeight="1" x14ac:dyDescent="0.25">
      <c r="A29" s="51"/>
      <c r="B29" s="51"/>
      <c r="C29" s="289"/>
      <c r="D29" s="289"/>
      <c r="E29" s="289"/>
      <c r="F29" s="56"/>
      <c r="G29" s="56"/>
      <c r="H29" s="56"/>
      <c r="I29" s="56"/>
      <c r="J29" s="56"/>
      <c r="K29" s="56"/>
      <c r="L29" s="56"/>
      <c r="M29" s="56"/>
      <c r="N29" s="56"/>
      <c r="O29" s="56"/>
      <c r="P29" s="56"/>
      <c r="Q29" s="56"/>
      <c r="R29" s="56"/>
      <c r="S29" s="56"/>
      <c r="T29" s="56"/>
      <c r="U29" s="56"/>
      <c r="V29" s="56"/>
      <c r="W29" s="56"/>
      <c r="X29" s="56"/>
      <c r="Y29" s="56"/>
      <c r="Z29" s="56"/>
    </row>
    <row r="30" spans="1:30" x14ac:dyDescent="0.25">
      <c r="A30" s="51"/>
      <c r="B30" s="51"/>
      <c r="C30" s="51"/>
      <c r="D30" s="51"/>
      <c r="E30" s="51"/>
      <c r="F30" s="51"/>
      <c r="G30" s="51"/>
      <c r="H30" s="51"/>
      <c r="I30" s="51"/>
      <c r="J30" s="51"/>
      <c r="K30" s="51"/>
      <c r="L30" s="51"/>
      <c r="M30" s="51"/>
      <c r="N30" s="51"/>
      <c r="O30" s="51"/>
      <c r="P30" s="51"/>
      <c r="Q30" s="51"/>
      <c r="R30" s="51"/>
      <c r="S30" s="51"/>
      <c r="T30" s="51"/>
      <c r="U30" s="51"/>
      <c r="V30" s="51"/>
      <c r="W30" s="51"/>
      <c r="X30" s="51"/>
      <c r="Y30" s="51"/>
      <c r="Z30" s="51"/>
    </row>
    <row r="31" spans="1:30" ht="50.25" customHeight="1" x14ac:dyDescent="0.25">
      <c r="A31" s="51"/>
      <c r="B31" s="51"/>
      <c r="C31" s="290"/>
      <c r="D31" s="290"/>
      <c r="E31" s="290"/>
      <c r="F31" s="51"/>
      <c r="G31" s="51"/>
      <c r="H31" s="51"/>
      <c r="I31" s="51"/>
      <c r="J31" s="51"/>
      <c r="K31" s="51"/>
      <c r="L31" s="51"/>
      <c r="M31" s="51"/>
      <c r="N31" s="51"/>
      <c r="O31" s="51"/>
      <c r="P31" s="51"/>
      <c r="Q31" s="51"/>
      <c r="R31" s="51"/>
      <c r="S31" s="51"/>
      <c r="T31" s="51"/>
      <c r="U31" s="51"/>
      <c r="V31" s="51"/>
      <c r="W31" s="51"/>
      <c r="X31" s="51"/>
      <c r="Y31" s="51"/>
      <c r="Z31" s="51"/>
    </row>
    <row r="32" spans="1:30"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row>
    <row r="33" spans="1:26" ht="36.75" customHeight="1" x14ac:dyDescent="0.25">
      <c r="A33" s="51"/>
      <c r="B33" s="51"/>
      <c r="C33" s="289"/>
      <c r="D33" s="289"/>
      <c r="E33" s="289"/>
      <c r="F33" s="51"/>
      <c r="G33" s="51"/>
      <c r="H33" s="51"/>
      <c r="I33" s="51"/>
      <c r="J33" s="51"/>
      <c r="K33" s="51"/>
      <c r="L33" s="51"/>
      <c r="M33" s="51"/>
      <c r="N33" s="51"/>
      <c r="O33" s="51"/>
      <c r="P33" s="51"/>
      <c r="Q33" s="51"/>
      <c r="R33" s="51"/>
      <c r="S33" s="51"/>
      <c r="T33" s="51"/>
      <c r="U33" s="51"/>
      <c r="V33" s="51"/>
      <c r="W33" s="51"/>
      <c r="X33" s="51"/>
      <c r="Y33" s="51"/>
      <c r="Z33" s="51"/>
    </row>
    <row r="34" spans="1:26" x14ac:dyDescent="0.25">
      <c r="A34" s="51"/>
      <c r="B34" s="51"/>
      <c r="C34" s="55"/>
      <c r="D34" s="55"/>
      <c r="E34" s="55"/>
      <c r="F34" s="51"/>
      <c r="G34" s="51"/>
      <c r="H34" s="54"/>
      <c r="I34" s="51"/>
      <c r="J34" s="51"/>
      <c r="K34" s="51"/>
      <c r="L34" s="54"/>
      <c r="M34" s="51"/>
      <c r="N34" s="51"/>
      <c r="O34" s="51"/>
      <c r="P34" s="54"/>
      <c r="Q34" s="51"/>
      <c r="R34" s="51"/>
      <c r="S34" s="51"/>
      <c r="T34" s="54"/>
      <c r="U34" s="51"/>
      <c r="V34" s="51"/>
      <c r="W34" s="51"/>
      <c r="X34" s="54"/>
      <c r="Y34" s="51"/>
      <c r="Z34" s="51"/>
    </row>
    <row r="35" spans="1:26" ht="51" customHeight="1" x14ac:dyDescent="0.25">
      <c r="A35" s="51"/>
      <c r="B35" s="51"/>
      <c r="C35" s="289"/>
      <c r="D35" s="289"/>
      <c r="E35" s="289"/>
      <c r="F35" s="51"/>
      <c r="G35" s="51"/>
      <c r="H35" s="54"/>
      <c r="I35" s="51"/>
      <c r="J35" s="51"/>
      <c r="K35" s="51"/>
      <c r="L35" s="54"/>
      <c r="M35" s="51"/>
      <c r="N35" s="51"/>
      <c r="O35" s="51"/>
      <c r="P35" s="54"/>
      <c r="Q35" s="51"/>
      <c r="R35" s="51"/>
      <c r="S35" s="51"/>
      <c r="T35" s="54"/>
      <c r="U35" s="51"/>
      <c r="V35" s="51"/>
      <c r="W35" s="51"/>
      <c r="X35" s="54"/>
      <c r="Y35" s="51"/>
      <c r="Z35" s="51"/>
    </row>
    <row r="36" spans="1:26" ht="32.25" customHeight="1" x14ac:dyDescent="0.25">
      <c r="A36" s="51"/>
      <c r="B36" s="51"/>
      <c r="C36" s="290"/>
      <c r="D36" s="290"/>
      <c r="E36" s="290"/>
      <c r="F36" s="51"/>
      <c r="G36" s="51"/>
      <c r="H36" s="51"/>
      <c r="I36" s="51"/>
      <c r="J36" s="51"/>
      <c r="K36" s="51"/>
      <c r="L36" s="51"/>
      <c r="M36" s="51"/>
      <c r="N36" s="51"/>
      <c r="O36" s="51"/>
      <c r="P36" s="51"/>
      <c r="Q36" s="51"/>
      <c r="R36" s="51"/>
      <c r="S36" s="51"/>
      <c r="T36" s="51"/>
      <c r="U36" s="51"/>
      <c r="V36" s="51"/>
      <c r="W36" s="51"/>
      <c r="X36" s="51"/>
      <c r="Y36" s="51"/>
      <c r="Z36" s="51"/>
    </row>
    <row r="37" spans="1:26" ht="51.75" customHeight="1" x14ac:dyDescent="0.25">
      <c r="A37" s="51"/>
      <c r="B37" s="51"/>
      <c r="C37" s="289"/>
      <c r="D37" s="289"/>
      <c r="E37" s="289"/>
      <c r="F37" s="51"/>
      <c r="G37" s="51"/>
      <c r="H37" s="51"/>
      <c r="I37" s="51"/>
      <c r="J37" s="51"/>
      <c r="K37" s="51"/>
      <c r="L37" s="51"/>
      <c r="M37" s="51"/>
      <c r="N37" s="51"/>
      <c r="O37" s="51"/>
      <c r="P37" s="51"/>
      <c r="Q37" s="51"/>
      <c r="R37" s="51"/>
      <c r="S37" s="51"/>
      <c r="T37" s="51"/>
      <c r="U37" s="51"/>
      <c r="V37" s="51"/>
      <c r="W37" s="51"/>
      <c r="X37" s="51"/>
      <c r="Y37" s="51"/>
      <c r="Z37" s="51"/>
    </row>
    <row r="38" spans="1:26" ht="21.75" customHeight="1" x14ac:dyDescent="0.25">
      <c r="A38" s="51"/>
      <c r="B38" s="51"/>
      <c r="C38" s="291"/>
      <c r="D38" s="291"/>
      <c r="E38" s="291"/>
      <c r="F38" s="52"/>
      <c r="G38" s="52"/>
      <c r="H38" s="51"/>
      <c r="I38" s="51"/>
      <c r="J38" s="52"/>
      <c r="K38" s="52"/>
      <c r="L38" s="51"/>
      <c r="M38" s="51"/>
      <c r="N38" s="52"/>
      <c r="O38" s="52"/>
      <c r="P38" s="51"/>
      <c r="Q38" s="51"/>
      <c r="R38" s="52"/>
      <c r="S38" s="52"/>
      <c r="T38" s="51"/>
      <c r="U38" s="51"/>
      <c r="V38" s="52"/>
      <c r="W38" s="52"/>
      <c r="X38" s="51"/>
      <c r="Y38" s="51"/>
      <c r="Z38" s="51"/>
    </row>
    <row r="39" spans="1:26" ht="23.25" customHeight="1" x14ac:dyDescent="0.25">
      <c r="A39" s="51"/>
      <c r="B39" s="51"/>
      <c r="C39" s="52"/>
      <c r="D39" s="52"/>
      <c r="E39" s="52"/>
      <c r="F39" s="51"/>
      <c r="G39" s="51"/>
      <c r="H39" s="51"/>
      <c r="I39" s="51"/>
      <c r="J39" s="51"/>
      <c r="K39" s="51"/>
      <c r="L39" s="51"/>
      <c r="M39" s="51"/>
      <c r="N39" s="51"/>
      <c r="O39" s="51"/>
      <c r="P39" s="51"/>
      <c r="Q39" s="51"/>
      <c r="R39" s="51"/>
      <c r="S39" s="51"/>
      <c r="T39" s="51"/>
      <c r="U39" s="51"/>
      <c r="V39" s="51"/>
      <c r="W39" s="51"/>
      <c r="X39" s="51"/>
      <c r="Y39" s="51"/>
      <c r="Z39" s="51"/>
    </row>
    <row r="40" spans="1:26" ht="18.75" customHeight="1" x14ac:dyDescent="0.25">
      <c r="A40" s="51"/>
      <c r="B40" s="51"/>
      <c r="C40" s="288"/>
      <c r="D40" s="288"/>
      <c r="E40" s="288"/>
      <c r="F40" s="51"/>
      <c r="G40" s="51"/>
      <c r="H40" s="51"/>
      <c r="I40" s="51"/>
      <c r="J40" s="51"/>
      <c r="K40" s="51"/>
      <c r="L40" s="51"/>
      <c r="M40" s="51"/>
      <c r="N40" s="51"/>
      <c r="O40" s="51"/>
      <c r="P40" s="51"/>
      <c r="Q40" s="51"/>
      <c r="R40" s="51"/>
      <c r="S40" s="51"/>
      <c r="T40" s="51"/>
      <c r="U40" s="51"/>
      <c r="V40" s="51"/>
      <c r="W40" s="51"/>
      <c r="X40" s="51"/>
      <c r="Y40" s="51"/>
      <c r="Z40" s="51"/>
    </row>
    <row r="41" spans="1:26" x14ac:dyDescent="0.25">
      <c r="A41" s="51"/>
      <c r="B41" s="51"/>
      <c r="C41" s="51"/>
      <c r="D41" s="51"/>
      <c r="E41" s="51"/>
      <c r="F41" s="51"/>
      <c r="G41" s="51"/>
      <c r="H41" s="51"/>
      <c r="I41" s="51"/>
      <c r="J41" s="51"/>
      <c r="K41" s="51"/>
      <c r="L41" s="51"/>
      <c r="M41" s="51"/>
      <c r="N41" s="51"/>
      <c r="O41" s="51"/>
      <c r="P41" s="51"/>
      <c r="Q41" s="51"/>
      <c r="R41" s="51"/>
      <c r="S41" s="51"/>
      <c r="T41" s="51"/>
      <c r="U41" s="51"/>
      <c r="V41" s="51"/>
      <c r="W41" s="51"/>
      <c r="X41" s="51"/>
      <c r="Y41" s="51"/>
      <c r="Z41" s="51"/>
    </row>
    <row r="42" spans="1:26" x14ac:dyDescent="0.25">
      <c r="A42" s="51"/>
      <c r="B42" s="51"/>
      <c r="C42" s="51"/>
      <c r="D42" s="51"/>
      <c r="E42" s="51"/>
      <c r="F42" s="51"/>
      <c r="G42" s="51"/>
      <c r="H42" s="51"/>
      <c r="I42" s="51"/>
      <c r="J42" s="51"/>
      <c r="K42" s="51"/>
      <c r="L42" s="51"/>
      <c r="M42" s="51"/>
      <c r="N42" s="51"/>
      <c r="O42" s="51"/>
      <c r="P42" s="51"/>
      <c r="Q42" s="51"/>
      <c r="R42" s="51"/>
      <c r="S42" s="51"/>
      <c r="T42" s="51"/>
      <c r="U42" s="51"/>
      <c r="V42" s="51"/>
      <c r="W42" s="51"/>
      <c r="X42" s="51"/>
      <c r="Y42" s="51"/>
      <c r="Z42" s="51"/>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2024-10-08T10:52:02Z</dcterms:modified>
</cp:coreProperties>
</file>