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4500012 Реконструкция КВЛ-0,4\"/>
    </mc:Choice>
  </mc:AlternateContent>
  <bookViews>
    <workbookView xWindow="28680" yWindow="-120" windowWidth="29040" windowHeight="15840" tabRatio="859" firstSheet="5"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6" sheetId="26" r:id="rId8"/>
    <sheet name="5 анализ экон эффект 27" sheetId="27" r:id="rId9"/>
    <sheet name="5 анализ экон эффект 28" sheetId="28" r:id="rId10"/>
    <sheet name="5 анализ экон эффект 29" sheetId="29" r:id="rId11"/>
    <sheet name="6.1. Паспорт сетевой график" sheetId="16" r:id="rId12"/>
    <sheet name="6.2. Паспорт фин осв ввод" sheetId="15" r:id="rId13"/>
    <sheet name="7. Паспорт отчет о закупке" sheetId="5" r:id="rId14"/>
    <sheet name="8. Паспорт оценка влияния" sheetId="23" r:id="rId15"/>
    <sheet name="9. Паспорт Карта-схема" sheetId="2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s>
  <definedNames>
    <definedName name="\0" localSheetId="6">#REF!</definedName>
    <definedName name="\0" localSheetId="7">#REF!</definedName>
    <definedName name="\0" localSheetId="8">#REF!</definedName>
    <definedName name="\0" localSheetId="9">#REF!</definedName>
    <definedName name="\0" localSheetId="10">#REF!</definedName>
    <definedName name="\0">#REF!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m" localSheetId="6">#REF!</definedName>
    <definedName name="\m" localSheetId="7">#REF!</definedName>
    <definedName name="\m" localSheetId="8">#REF!</definedName>
    <definedName name="\m" localSheetId="9">#REF!</definedName>
    <definedName name="\m" localSheetId="10">#REF!</definedName>
    <definedName name="\m">#REF!</definedName>
    <definedName name="\n" localSheetId="6">#REF!</definedName>
    <definedName name="\n" localSheetId="7">#REF!</definedName>
    <definedName name="\n" localSheetId="8">#REF!</definedName>
    <definedName name="\n" localSheetId="9">#REF!</definedName>
    <definedName name="\n" localSheetId="10">#REF!</definedName>
    <definedName name="\n">#REF!</definedName>
    <definedName name="\o" localSheetId="6">#REF!</definedName>
    <definedName name="\o" localSheetId="7">#REF!</definedName>
    <definedName name="\o" localSheetId="8">#REF!</definedName>
    <definedName name="\o" localSheetId="9">#REF!</definedName>
    <definedName name="\o" localSheetId="10">#REF!</definedName>
    <definedName name="\o">#REF!</definedName>
    <definedName name="___________SP1">[1]FES!#REF!</definedName>
    <definedName name="___________SP10">[1]FES!#REF!</definedName>
    <definedName name="___________SP11">[1]FES!#REF!</definedName>
    <definedName name="___________SP12">[1]FES!#REF!</definedName>
    <definedName name="___________SP13">[1]FES!#REF!</definedName>
    <definedName name="___________SP14">[1]FES!#REF!</definedName>
    <definedName name="___________SP15">[1]FES!#REF!</definedName>
    <definedName name="___________SP16">[1]FES!#REF!</definedName>
    <definedName name="___________SP17">[1]FES!#REF!</definedName>
    <definedName name="___________SP18">[1]FES!#REF!</definedName>
    <definedName name="___________SP19">[1]FES!#REF!</definedName>
    <definedName name="___________SP2">[1]FES!#REF!</definedName>
    <definedName name="___________SP20">[1]FES!#REF!</definedName>
    <definedName name="___________SP3">[1]FES!#REF!</definedName>
    <definedName name="___________SP4">[1]FES!#REF!</definedName>
    <definedName name="___________SP5">[1]FES!#REF!</definedName>
    <definedName name="___________SP7">[1]FES!#REF!</definedName>
    <definedName name="___________SP8">[1]FES!#REF!</definedName>
    <definedName name="___________SP9">[1]FES!#REF!</definedName>
    <definedName name="__________C370000">#REF!</definedName>
    <definedName name="__________cap1">#REF!</definedName>
    <definedName name="__________PR1">'[2]Прил 1'!#REF!</definedName>
    <definedName name="__________SP1" localSheetId="10">[3]FES!#REF!</definedName>
    <definedName name="__________SP10" localSheetId="10">[3]FES!#REF!</definedName>
    <definedName name="__________SP11" localSheetId="10">[3]FES!#REF!</definedName>
    <definedName name="__________SP12" localSheetId="10">[3]FES!#REF!</definedName>
    <definedName name="__________SP13" localSheetId="10">[3]FES!#REF!</definedName>
    <definedName name="__________SP14" localSheetId="10">[3]FES!#REF!</definedName>
    <definedName name="__________SP15" localSheetId="10">[3]FES!#REF!</definedName>
    <definedName name="__________SP16" localSheetId="10">[3]FES!#REF!</definedName>
    <definedName name="__________SP17" localSheetId="10">[3]FES!#REF!</definedName>
    <definedName name="__________SP18" localSheetId="10">[3]FES!#REF!</definedName>
    <definedName name="__________SP19" localSheetId="10">[3]FES!#REF!</definedName>
    <definedName name="__________SP2" localSheetId="10">[3]FES!#REF!</definedName>
    <definedName name="__________SP20" localSheetId="10">[3]FES!#REF!</definedName>
    <definedName name="__________SP3" localSheetId="10">[3]FES!#REF!</definedName>
    <definedName name="__________SP4" localSheetId="10">[3]FES!#REF!</definedName>
    <definedName name="__________SP5" localSheetId="10">[3]FES!#REF!</definedName>
    <definedName name="__________SP7" localSheetId="10">[3]FES!#REF!</definedName>
    <definedName name="__________SP8" localSheetId="10">[3]FES!#REF!</definedName>
    <definedName name="__________SP9" localSheetId="10">[3]FES!#REF!</definedName>
    <definedName name="__________use1">#REF!</definedName>
    <definedName name="_________C370000" localSheetId="10">#REF!</definedName>
    <definedName name="_________cap1" localSheetId="10">#REF!</definedName>
    <definedName name="_________PR1" localSheetId="10">'[2]Прил 1'!#REF!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_use1" localSheetId="10">#REF!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Num2">#REF!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 localSheetId="7">#REF!</definedName>
    <definedName name="_A" localSheetId="8">#REF!</definedName>
    <definedName name="_A" localSheetId="9">#REF!</definedName>
    <definedName name="_A" localSheetId="10">#REF!</definedName>
    <definedName name="_A">#REF!</definedName>
    <definedName name="_B" localSheetId="6">#REF!</definedName>
    <definedName name="_B" localSheetId="7">#REF!</definedName>
    <definedName name="_B" localSheetId="8">#REF!</definedName>
    <definedName name="_B" localSheetId="9">#REF!</definedName>
    <definedName name="_B" localSheetId="10">#REF!</definedName>
    <definedName name="_B">#REF!</definedName>
    <definedName name="_C" localSheetId="6">#REF!</definedName>
    <definedName name="_C" localSheetId="7">#REF!</definedName>
    <definedName name="_C" localSheetId="8">#REF!</definedName>
    <definedName name="_C" localSheetId="9">#REF!</definedName>
    <definedName name="_C" localSheetId="10">#REF!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 localSheetId="9">#REF!</definedName>
    <definedName name="_D" localSheetId="10">#REF!</definedName>
    <definedName name="_D">#REF!</definedName>
    <definedName name="_E" localSheetId="6">#REF!</definedName>
    <definedName name="_E" localSheetId="7">#REF!</definedName>
    <definedName name="_E" localSheetId="8">#REF!</definedName>
    <definedName name="_E" localSheetId="9">#REF!</definedName>
    <definedName name="_E" localSheetId="10">#REF!</definedName>
    <definedName name="_E">#REF!</definedName>
    <definedName name="_F" localSheetId="6">#REF!</definedName>
    <definedName name="_F" localSheetId="7">#REF!</definedName>
    <definedName name="_F" localSheetId="8">#REF!</definedName>
    <definedName name="_F" localSheetId="9">#REF!</definedName>
    <definedName name="_F" localSheetId="10">#REF!</definedName>
    <definedName name="_F">#REF!</definedName>
    <definedName name="_Num2">#REF!</definedName>
    <definedName name="_PR1" localSheetId="6">'[2]Прил 1'!#REF!</definedName>
    <definedName name="_SP1" localSheetId="6">[4]FES!#REF!</definedName>
    <definedName name="_SP1" localSheetId="7">[4]FES!#REF!</definedName>
    <definedName name="_SP1" localSheetId="8">[4]FES!#REF!</definedName>
    <definedName name="_SP1" localSheetId="9">[4]FES!#REF!</definedName>
    <definedName name="_SP1" localSheetId="10">[4]FES!#REF!</definedName>
    <definedName name="_SP1">[4]FES!#REF!</definedName>
    <definedName name="_SP10" localSheetId="6">[4]FES!#REF!</definedName>
    <definedName name="_SP10" localSheetId="7">[4]FES!#REF!</definedName>
    <definedName name="_SP10" localSheetId="8">[4]FES!#REF!</definedName>
    <definedName name="_SP10" localSheetId="9">[4]FES!#REF!</definedName>
    <definedName name="_SP10" localSheetId="10">[4]FES!#REF!</definedName>
    <definedName name="_SP10">[4]FES!#REF!</definedName>
    <definedName name="_SP11" localSheetId="6">[4]FES!#REF!</definedName>
    <definedName name="_SP11" localSheetId="7">[4]FES!#REF!</definedName>
    <definedName name="_SP11" localSheetId="8">[4]FES!#REF!</definedName>
    <definedName name="_SP11" localSheetId="9">[4]FES!#REF!</definedName>
    <definedName name="_SP11" localSheetId="10">[4]FES!#REF!</definedName>
    <definedName name="_SP11">[4]FES!#REF!</definedName>
    <definedName name="_SP12" localSheetId="6">[4]FES!#REF!</definedName>
    <definedName name="_SP12" localSheetId="7">[4]FES!#REF!</definedName>
    <definedName name="_SP12" localSheetId="8">[4]FES!#REF!</definedName>
    <definedName name="_SP12" localSheetId="9">[4]FES!#REF!</definedName>
    <definedName name="_SP12" localSheetId="10">[4]FES!#REF!</definedName>
    <definedName name="_SP12">[4]FES!#REF!</definedName>
    <definedName name="_SP13" localSheetId="6">[4]FES!#REF!</definedName>
    <definedName name="_SP13" localSheetId="7">[4]FES!#REF!</definedName>
    <definedName name="_SP13" localSheetId="8">[4]FES!#REF!</definedName>
    <definedName name="_SP13" localSheetId="9">[4]FES!#REF!</definedName>
    <definedName name="_SP13" localSheetId="10">[4]FES!#REF!</definedName>
    <definedName name="_SP13">[4]FES!#REF!</definedName>
    <definedName name="_SP14" localSheetId="6">[4]FES!#REF!</definedName>
    <definedName name="_SP14" localSheetId="7">[4]FES!#REF!</definedName>
    <definedName name="_SP14" localSheetId="8">[4]FES!#REF!</definedName>
    <definedName name="_SP14" localSheetId="9">[4]FES!#REF!</definedName>
    <definedName name="_SP14" localSheetId="10">[4]FES!#REF!</definedName>
    <definedName name="_SP14">[4]FES!#REF!</definedName>
    <definedName name="_SP15" localSheetId="6">[4]FES!#REF!</definedName>
    <definedName name="_SP15" localSheetId="7">[4]FES!#REF!</definedName>
    <definedName name="_SP15" localSheetId="8">[4]FES!#REF!</definedName>
    <definedName name="_SP15" localSheetId="9">[4]FES!#REF!</definedName>
    <definedName name="_SP15" localSheetId="10">[4]FES!#REF!</definedName>
    <definedName name="_SP15">[4]FES!#REF!</definedName>
    <definedName name="_SP16" localSheetId="6">[4]FES!#REF!</definedName>
    <definedName name="_SP16" localSheetId="7">[4]FES!#REF!</definedName>
    <definedName name="_SP16" localSheetId="8">[4]FES!#REF!</definedName>
    <definedName name="_SP16" localSheetId="9">[4]FES!#REF!</definedName>
    <definedName name="_SP16" localSheetId="10">[4]FES!#REF!</definedName>
    <definedName name="_SP16">[4]FES!#REF!</definedName>
    <definedName name="_SP17" localSheetId="6">[4]FES!#REF!</definedName>
    <definedName name="_SP17" localSheetId="7">[4]FES!#REF!</definedName>
    <definedName name="_SP17" localSheetId="8">[4]FES!#REF!</definedName>
    <definedName name="_SP17" localSheetId="9">[4]FES!#REF!</definedName>
    <definedName name="_SP17" localSheetId="10">[4]FES!#REF!</definedName>
    <definedName name="_SP17">[4]FES!#REF!</definedName>
    <definedName name="_SP18" localSheetId="6">[4]FES!#REF!</definedName>
    <definedName name="_SP18" localSheetId="7">[4]FES!#REF!</definedName>
    <definedName name="_SP18" localSheetId="8">[4]FES!#REF!</definedName>
    <definedName name="_SP18" localSheetId="9">[4]FES!#REF!</definedName>
    <definedName name="_SP18" localSheetId="10">[4]FES!#REF!</definedName>
    <definedName name="_SP18">[4]FES!#REF!</definedName>
    <definedName name="_SP19" localSheetId="6">[4]FES!#REF!</definedName>
    <definedName name="_SP19" localSheetId="7">[4]FES!#REF!</definedName>
    <definedName name="_SP19" localSheetId="8">[4]FES!#REF!</definedName>
    <definedName name="_SP19" localSheetId="9">[4]FES!#REF!</definedName>
    <definedName name="_SP19" localSheetId="10">[4]FES!#REF!</definedName>
    <definedName name="_SP19">[4]FES!#REF!</definedName>
    <definedName name="_SP2" localSheetId="6">[4]FES!#REF!</definedName>
    <definedName name="_SP2" localSheetId="7">[4]FES!#REF!</definedName>
    <definedName name="_SP2" localSheetId="8">[4]FES!#REF!</definedName>
    <definedName name="_SP2" localSheetId="9">[4]FES!#REF!</definedName>
    <definedName name="_SP2" localSheetId="10">[4]FES!#REF!</definedName>
    <definedName name="_SP2">[4]FES!#REF!</definedName>
    <definedName name="_SP20" localSheetId="6">[4]FES!#REF!</definedName>
    <definedName name="_SP20" localSheetId="7">[4]FES!#REF!</definedName>
    <definedName name="_SP20" localSheetId="8">[4]FES!#REF!</definedName>
    <definedName name="_SP20" localSheetId="9">[4]FES!#REF!</definedName>
    <definedName name="_SP20" localSheetId="10">[4]FES!#REF!</definedName>
    <definedName name="_SP20">[4]FES!#REF!</definedName>
    <definedName name="_SP3" localSheetId="6">[4]FES!#REF!</definedName>
    <definedName name="_SP3" localSheetId="7">[4]FES!#REF!</definedName>
    <definedName name="_SP3" localSheetId="8">[4]FES!#REF!</definedName>
    <definedName name="_SP3" localSheetId="9">[4]FES!#REF!</definedName>
    <definedName name="_SP3" localSheetId="10">[4]FES!#REF!</definedName>
    <definedName name="_SP3">[4]FES!#REF!</definedName>
    <definedName name="_SP4" localSheetId="6">[4]FES!#REF!</definedName>
    <definedName name="_SP4" localSheetId="7">[4]FES!#REF!</definedName>
    <definedName name="_SP4" localSheetId="8">[4]FES!#REF!</definedName>
    <definedName name="_SP4" localSheetId="9">[4]FES!#REF!</definedName>
    <definedName name="_SP4" localSheetId="10">[4]FES!#REF!</definedName>
    <definedName name="_SP4">[4]FES!#REF!</definedName>
    <definedName name="_SP5" localSheetId="6">[4]FES!#REF!</definedName>
    <definedName name="_SP5" localSheetId="7">[4]FES!#REF!</definedName>
    <definedName name="_SP5" localSheetId="8">[4]FES!#REF!</definedName>
    <definedName name="_SP5" localSheetId="9">[4]FES!#REF!</definedName>
    <definedName name="_SP5" localSheetId="10">[4]FES!#REF!</definedName>
    <definedName name="_SP5">[4]FES!#REF!</definedName>
    <definedName name="_SP7" localSheetId="6">[4]FES!#REF!</definedName>
    <definedName name="_SP7" localSheetId="7">[4]FES!#REF!</definedName>
    <definedName name="_SP7" localSheetId="8">[4]FES!#REF!</definedName>
    <definedName name="_SP7" localSheetId="9">[4]FES!#REF!</definedName>
    <definedName name="_SP7" localSheetId="10">[4]FES!#REF!</definedName>
    <definedName name="_SP7">[4]FES!#REF!</definedName>
    <definedName name="_SP8" localSheetId="6">[4]FES!#REF!</definedName>
    <definedName name="_SP8" localSheetId="7">[4]FES!#REF!</definedName>
    <definedName name="_SP8" localSheetId="8">[4]FES!#REF!</definedName>
    <definedName name="_SP8" localSheetId="9">[4]FES!#REF!</definedName>
    <definedName name="_SP8" localSheetId="10">[4]FES!#REF!</definedName>
    <definedName name="_SP8">[4]FES!#REF!</definedName>
    <definedName name="_SP9" localSheetId="6">[4]FES!#REF!</definedName>
    <definedName name="_SP9" localSheetId="7">[4]FES!#REF!</definedName>
    <definedName name="_SP9" localSheetId="8">[4]FES!#REF!</definedName>
    <definedName name="_SP9" localSheetId="9">[4]FES!#REF!</definedName>
    <definedName name="_SP9" localSheetId="10">[4]FES!#REF!</definedName>
    <definedName name="_SP9">[4]FES!#REF!</definedName>
    <definedName name="_use1" localSheetId="6">#REF!</definedName>
    <definedName name="a" localSheetId="6">'5 анализ экон эффект 25'!a</definedName>
    <definedName name="a" localSheetId="7">'5 анализ экон эффект 26'!a</definedName>
    <definedName name="a" localSheetId="8">'5 анализ экон эффект 27'!a</definedName>
    <definedName name="a" localSheetId="9">'5 анализ экон эффект 28'!a</definedName>
    <definedName name="a" localSheetId="10">'5 анализ экон эффект 29'!a</definedName>
    <definedName name="a">[5]!a</definedName>
    <definedName name="AccessDatabase" hidden="1">"C:\My Documents\vlad\Var_2\can270398v2t05.mdb"</definedName>
    <definedName name="AES" localSheetId="6">#REF!</definedName>
    <definedName name="AES" localSheetId="7">#REF!</definedName>
    <definedName name="AES" localSheetId="8">#REF!</definedName>
    <definedName name="AES" localSheetId="9">#REF!</definedName>
    <definedName name="AES" localSheetId="10">#REF!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 localSheetId="7">#REF!</definedName>
    <definedName name="AOE" localSheetId="8">#REF!</definedName>
    <definedName name="AOE" localSheetId="9">#REF!</definedName>
    <definedName name="AOE" localSheetId="10">#REF!</definedName>
    <definedName name="AOE">#REF!</definedName>
    <definedName name="asd" localSheetId="6">'5 анализ экон эффект 25'!asd</definedName>
    <definedName name="asd" localSheetId="7">'5 анализ экон эффект 26'!asd</definedName>
    <definedName name="asd" localSheetId="8">'5 анализ экон эффект 27'!asd</definedName>
    <definedName name="asd" localSheetId="9">'5 анализ экон эффект 28'!asd</definedName>
    <definedName name="asd" localSheetId="10">'5 анализ экон эффект 29'!asd</definedName>
    <definedName name="asd">[5]!asd</definedName>
    <definedName name="b" localSheetId="6">'5 анализ экон эффект 25'!b</definedName>
    <definedName name="b" localSheetId="7">'5 анализ экон эффект 26'!b</definedName>
    <definedName name="b" localSheetId="8">'5 анализ экон эффект 27'!b</definedName>
    <definedName name="b" localSheetId="9">'5 анализ экон эффект 28'!b</definedName>
    <definedName name="b" localSheetId="10">'5 анализ экон эффект 29'!b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 25'!USD/1.701</definedName>
    <definedName name="bbbbb" localSheetId="7">'5 анализ экон эффект 26'!USD/1.701</definedName>
    <definedName name="bbbbb" localSheetId="8">'5 анализ экон эффект 27'!USD/1.701</definedName>
    <definedName name="bbbbb" localSheetId="9">'5 анализ экон эффект 28'!USD/1.701</definedName>
    <definedName name="bbbbb" localSheetId="10">'5 анализ экон эффект 29'!USD/1.701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 localSheetId="7">'[6]Master Cashflows - Contractual'!#REF!</definedName>
    <definedName name="CashFlow" localSheetId="8">'[6]Master Cashflows - Contractual'!#REF!</definedName>
    <definedName name="CashFlow" localSheetId="9">'[6]Master Cashflows - Contractual'!#REF!</definedName>
    <definedName name="CashFlow" localSheetId="10">'[6]Master Cashflows - Contractual'!#REF!</definedName>
    <definedName name="CashFlow">'[7]Master Cashflows - Contractual'!#REF!</definedName>
    <definedName name="CompOt" localSheetId="6">'5 анализ экон эффект 25'!CompOt</definedName>
    <definedName name="CompOt" localSheetId="7">'5 анализ экон эффект 26'!CompOt</definedName>
    <definedName name="CompOt" localSheetId="8">'5 анализ экон эффект 27'!CompOt</definedName>
    <definedName name="CompOt" localSheetId="9">'5 анализ экон эффект 28'!CompOt</definedName>
    <definedName name="CompOt" localSheetId="10">'5 анализ экон эффект 29'!CompOt</definedName>
    <definedName name="CompOt">[5]!CompOt</definedName>
    <definedName name="CompRas" localSheetId="6">'5 анализ экон эффект 25'!CompRas</definedName>
    <definedName name="CompRas" localSheetId="7">'5 анализ экон эффект 26'!CompRas</definedName>
    <definedName name="CompRas" localSheetId="8">'5 анализ экон эффект 27'!CompRas</definedName>
    <definedName name="CompRas" localSheetId="9">'5 анализ экон эффект 28'!CompRas</definedName>
    <definedName name="CompRas" localSheetId="10">'5 анализ экон эффект 29'!CompRas</definedName>
    <definedName name="CompRas">[5]!CompRas</definedName>
    <definedName name="Coût_Assistance_technique_1998" localSheetId="6">[5]!NotesHyp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 localSheetId="10">[0]!NotesHyp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 localSheetId="9">#REF!</definedName>
    <definedName name="debt1" localSheetId="10">#REF!</definedName>
    <definedName name="debt1">#REF!</definedName>
    <definedName name="del" localSheetId="6">#REF!</definedName>
    <definedName name="del" localSheetId="7">#REF!</definedName>
    <definedName name="del" localSheetId="8">#REF!</definedName>
    <definedName name="del" localSheetId="9">#REF!</definedName>
    <definedName name="del" localSheetId="10">#REF!</definedName>
    <definedName name="del">#REF!</definedName>
    <definedName name="Depreciation_Schedule">#REF!</definedName>
    <definedName name="dfg" localSheetId="6">'5 анализ экон эффект 25'!dfg</definedName>
    <definedName name="dfg" localSheetId="7">'5 анализ экон эффект 26'!dfg</definedName>
    <definedName name="dfg" localSheetId="8">'5 анализ экон эффект 27'!dfg</definedName>
    <definedName name="dfg" localSheetId="9">'5 анализ экон эффект 28'!dfg</definedName>
    <definedName name="dfg" localSheetId="10">'5 анализ экон эффект 29'!dfg</definedName>
    <definedName name="dfg">[5]!dfg</definedName>
    <definedName name="dip" localSheetId="6">[9]FST5!$G$149:$G$165,P1_dip,P2_dip,P3_dip,P4_dip</definedName>
    <definedName name="dip" localSheetId="7">[9]FST5!$G$149:$G$165,P1_dip,P2_dip,P3_dip,P4_dip</definedName>
    <definedName name="dip" localSheetId="8">[9]FST5!$G$149:$G$165,P1_dip,P2_dip,P3_dip,P4_dip</definedName>
    <definedName name="dip" localSheetId="9">[9]FST5!$G$149:$G$165,P1_dip,P2_dip,P3_dip,P4_dip</definedName>
    <definedName name="dip" localSheetId="10">[9]FST5!$G$149:$G$165,P1_dip,P2_dip,P3_dip,P4_dip</definedName>
    <definedName name="dip">[9]FST5!$G$149:$G$165,P1_dip,P2_dip,P3_dip,P4_dip</definedName>
    <definedName name="DM" localSheetId="6">'5 анализ экон эффект 25'!USD/1.701</definedName>
    <definedName name="DM" localSheetId="7">'5 анализ экон эффект 26'!USD/1.701</definedName>
    <definedName name="DM" localSheetId="8">'5 анализ экон эффект 27'!USD/1.701</definedName>
    <definedName name="DM" localSheetId="9">'5 анализ экон эффект 28'!USD/1.701</definedName>
    <definedName name="DM" localSheetId="10">'5 анализ экон эффект 29'!USD/1.701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[9]FST5!$G$149:$G$165,P1_eso</definedName>
    <definedName name="eso" localSheetId="7">[9]FST5!$G$149:$G$165,P1_eso</definedName>
    <definedName name="eso" localSheetId="8">[9]FST5!$G$149:$G$165,P1_eso</definedName>
    <definedName name="eso" localSheetId="9">[9]FST5!$G$149:$G$165,P1_eso</definedName>
    <definedName name="eso" localSheetId="10">[9]FST5!$G$149:$G$165,P1_eso</definedName>
    <definedName name="eso">[9]FST5!$G$149:$G$165,P1_eso</definedName>
    <definedName name="ESO_ET">#REF!</definedName>
    <definedName name="ESO_PROT" localSheetId="6">#REF!,#REF!,#REF!,[5]!P1_ESO_PROT</definedName>
    <definedName name="ESO_PROT" localSheetId="7">#REF!,#REF!,#REF!,[0]!P1_ESO_PROT</definedName>
    <definedName name="ESO_PROT" localSheetId="8">#REF!,#REF!,#REF!,[0]!P1_ESO_PROT</definedName>
    <definedName name="ESO_PROT" localSheetId="9">#REF!,#REF!,#REF!,[0]!P1_ESO_PROT</definedName>
    <definedName name="ESO_PROT" localSheetId="10">#REF!,#REF!,#REF!,[0]!P1_ESO_PROT</definedName>
    <definedName name="ESO_PROT">#REF!,#REF!,#REF!,[5]!P1_ESO_PROT</definedName>
    <definedName name="ESOcom" localSheetId="6">#REF!</definedName>
    <definedName name="ESOcom" localSheetId="7">#REF!</definedName>
    <definedName name="ESOcom" localSheetId="8">#REF!</definedName>
    <definedName name="ESOcom" localSheetId="9">#REF!</definedName>
    <definedName name="ESOcom" localSheetId="10">#REF!</definedName>
    <definedName name="ESOcom">#REF!</definedName>
    <definedName name="ew" localSheetId="6">'5 анализ экон эффект 25'!ew</definedName>
    <definedName name="ew" localSheetId="7">'5 анализ экон эффект 26'!ew</definedName>
    <definedName name="ew" localSheetId="8">'5 анализ экон эффект 27'!ew</definedName>
    <definedName name="ew" localSheetId="9">'5 анализ экон эффект 28'!ew</definedName>
    <definedName name="ew" localSheetId="10">'5 анализ экон эффект 29'!ew</definedName>
    <definedName name="ew">[5]!ew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26'!fg</definedName>
    <definedName name="fg" localSheetId="8">'5 анализ экон эффект 27'!fg</definedName>
    <definedName name="fg" localSheetId="9">'5 анализ экон эффект 28'!fg</definedName>
    <definedName name="fg" localSheetId="10">'5 анализ экон эффект 29'!fg</definedName>
    <definedName name="fg">[5]!fg</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 localSheetId="10">#REF!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 25'!USD/1.701</definedName>
    <definedName name="G" localSheetId="7">'5 анализ экон эффект 26'!USD/1.701</definedName>
    <definedName name="G" localSheetId="8">'5 анализ экон эффект 27'!USD/1.701</definedName>
    <definedName name="G" localSheetId="9">'5 анализ экон эффект 28'!USD/1.701</definedName>
    <definedName name="G" localSheetId="10">'5 анализ экон эффект 29'!USD/1.701</definedName>
    <definedName name="G">[5]!USD/1.701</definedName>
    <definedName name="GES" localSheetId="6">#REF!</definedName>
    <definedName name="GES" localSheetId="7">#REF!</definedName>
    <definedName name="GES" localSheetId="8">#REF!</definedName>
    <definedName name="GES" localSheetId="9">#REF!</definedName>
    <definedName name="GES" localSheetId="10">#REF!</definedName>
    <definedName name="GES">#REF!</definedName>
    <definedName name="GES_DATA">#REF!</definedName>
    <definedName name="GES_LIST">#REF!</definedName>
    <definedName name="GES3_DATA">#REF!</definedName>
    <definedName name="gfjfg" localSheetId="6">'5 анализ экон эффект 25'!gfjfg</definedName>
    <definedName name="gfjfg" localSheetId="7">'5 анализ экон эффект 26'!gfjfg</definedName>
    <definedName name="gfjfg" localSheetId="8">'5 анализ экон эффект 27'!gfjfg</definedName>
    <definedName name="gfjfg" localSheetId="9">'5 анализ экон эффект 28'!gfjfg</definedName>
    <definedName name="gfjfg" localSheetId="10">'5 анализ экон эффект 29'!gfjfg</definedName>
    <definedName name="gfjfg">[5]!gfjfg</definedName>
    <definedName name="gg">#REF!</definedName>
    <definedName name="gggg" localSheetId="6">'5 анализ экон эффект 25'!gggg</definedName>
    <definedName name="gggg" localSheetId="7">'5 анализ экон эффект 26'!gggg</definedName>
    <definedName name="gggg" localSheetId="8">'5 анализ экон эффект 27'!gggg</definedName>
    <definedName name="gggg" localSheetId="9">'5 анализ экон эффект 28'!gggg</definedName>
    <definedName name="gggg" localSheetId="10">'5 анализ экон эффект 29'!gggg</definedName>
    <definedName name="gggg">[5]!gggg</definedName>
    <definedName name="Go" localSheetId="6">'5 анализ экон эффект 25'!Go</definedName>
    <definedName name="Go" localSheetId="7">'5 анализ экон эффект 26'!Go</definedName>
    <definedName name="Go" localSheetId="8">'5 анализ экон эффект 27'!Go</definedName>
    <definedName name="Go" localSheetId="9">'5 анализ экон эффект 28'!Go</definedName>
    <definedName name="Go" localSheetId="10">'5 анализ экон эффект 29'!Go</definedName>
    <definedName name="Go">[5]!Go</definedName>
    <definedName name="GoAssetChart" localSheetId="6">'5 анализ экон эффект 25'!GoAssetChart</definedName>
    <definedName name="GoAssetChart" localSheetId="7">'5 анализ экон эффект 26'!GoAssetChart</definedName>
    <definedName name="GoAssetChart" localSheetId="8">'5 анализ экон эффект 27'!GoAssetChart</definedName>
    <definedName name="GoAssetChart" localSheetId="9">'5 анализ экон эффект 28'!GoAssetChart</definedName>
    <definedName name="GoAssetChart" localSheetId="10">'5 анализ экон эффект 29'!GoAssetChart</definedName>
    <definedName name="GoAssetChart">[5]!GoAssetChart</definedName>
    <definedName name="GoBack" localSheetId="6">'5 анализ экон эффект 25'!GoBack</definedName>
    <definedName name="GoBack" localSheetId="7">'5 анализ экон эффект 26'!GoBack</definedName>
    <definedName name="GoBack" localSheetId="8">'5 анализ экон эффект 27'!GoBack</definedName>
    <definedName name="GoBack" localSheetId="9">'5 анализ экон эффект 28'!GoBack</definedName>
    <definedName name="GoBack" localSheetId="10">'5 анализ экон эффект 29'!GoBack</definedName>
    <definedName name="GoBack">[5]!GoBack</definedName>
    <definedName name="GoBalanceSheet" localSheetId="6">'5 анализ экон эффект 25'!GoBalanceSheet</definedName>
    <definedName name="GoBalanceSheet" localSheetId="7">'5 анализ экон эффект 26'!GoBalanceSheet</definedName>
    <definedName name="GoBalanceSheet" localSheetId="8">'5 анализ экон эффект 27'!GoBalanceSheet</definedName>
    <definedName name="GoBalanceSheet" localSheetId="9">'5 анализ экон эффект 28'!GoBalanceSheet</definedName>
    <definedName name="GoBalanceSheet" localSheetId="10">'5 анализ экон эффект 29'!GoBalanceSheet</definedName>
    <definedName name="GoBalanceSheet">[5]!GoBalanceSheet</definedName>
    <definedName name="GoCashFlow" localSheetId="6">'5 анализ экон эффект 25'!GoCashFlow</definedName>
    <definedName name="GoCashFlow" localSheetId="7">'5 анализ экон эффект 26'!GoCashFlow</definedName>
    <definedName name="GoCashFlow" localSheetId="8">'5 анализ экон эффект 27'!GoCashFlow</definedName>
    <definedName name="GoCashFlow" localSheetId="9">'5 анализ экон эффект 28'!GoCashFlow</definedName>
    <definedName name="GoCashFlow" localSheetId="10">'5 анализ экон эффект 29'!GoCashFlow</definedName>
    <definedName name="GoCashFlow">[5]!GoCashFlow</definedName>
    <definedName name="GoData" localSheetId="6">'5 анализ экон эффект 25'!GoData</definedName>
    <definedName name="GoData" localSheetId="7">'5 анализ экон эффект 26'!GoData</definedName>
    <definedName name="GoData" localSheetId="8">'5 анализ экон эффект 27'!GoData</definedName>
    <definedName name="GoData" localSheetId="9">'5 анализ экон эффект 28'!GoData</definedName>
    <definedName name="GoData" localSheetId="10">'5 анализ экон эффект 29'!GoData</definedName>
    <definedName name="GoData">[5]!GoData</definedName>
    <definedName name="GoIncomeChart" localSheetId="6">'5 анализ экон эффект 25'!GoIncomeChart</definedName>
    <definedName name="GoIncomeChart" localSheetId="7">'5 анализ экон эффект 26'!GoIncomeChart</definedName>
    <definedName name="GoIncomeChart" localSheetId="8">'5 анализ экон эффект 27'!GoIncomeChart</definedName>
    <definedName name="GoIncomeChart" localSheetId="9">'5 анализ экон эффект 28'!GoIncomeChart</definedName>
    <definedName name="GoIncomeChart" localSheetId="10">'5 анализ экон эффект 29'!GoIncomeChart</definedName>
    <definedName name="GoIncomeChart">[5]!GoIncomeChart</definedName>
    <definedName name="GoIncomeChart1" localSheetId="6">'5 анализ экон эффект 25'!GoIncomeChart1</definedName>
    <definedName name="GoIncomeChart1" localSheetId="7">'5 анализ экон эффект 26'!GoIncomeChart1</definedName>
    <definedName name="GoIncomeChart1" localSheetId="8">'5 анализ экон эффект 27'!GoIncomeChart1</definedName>
    <definedName name="GoIncomeChart1" localSheetId="9">'5 анализ экон эффект 28'!GoIncomeChart1</definedName>
    <definedName name="GoIncomeChart1" localSheetId="10">'5 анализ экон эффект 29'!GoIncomeChart1</definedName>
    <definedName name="GoIncomeChart1">[5]!GoIncomeChart1</definedName>
    <definedName name="grace1" localSheetId="6">#REF!</definedName>
    <definedName name="grace1" localSheetId="7">#REF!</definedName>
    <definedName name="grace1" localSheetId="8">#REF!</definedName>
    <definedName name="grace1" localSheetId="9">#REF!</definedName>
    <definedName name="grace1" localSheetId="10">#REF!</definedName>
    <definedName name="grace1">#REF!</definedName>
    <definedName name="GRES" localSheetId="6">#REF!</definedName>
    <definedName name="GRES" localSheetId="7">#REF!</definedName>
    <definedName name="GRES" localSheetId="8">#REF!</definedName>
    <definedName name="GRES" localSheetId="9">#REF!</definedName>
    <definedName name="GRES" localSheetId="10">#REF!</definedName>
    <definedName name="GRES">#REF!</definedName>
    <definedName name="GRES_DATA">#REF!</definedName>
    <definedName name="GRES_LIST">#REF!</definedName>
    <definedName name="gtty" localSheetId="6">#REF!,#REF!,#REF!,[5]!P1_ESO_PROT</definedName>
    <definedName name="gtty" localSheetId="7">#REF!,#REF!,#REF!,[0]!P1_ESO_PROT</definedName>
    <definedName name="gtty" localSheetId="8">#REF!,#REF!,#REF!,[0]!P1_ESO_PROT</definedName>
    <definedName name="gtty" localSheetId="9">#REF!,#REF!,#REF!,[0]!P1_ESO_PROT</definedName>
    <definedName name="gtty" localSheetId="10">#REF!,#REF!,#REF!,[0]!P1_ESO_PROT</definedName>
    <definedName name="gtty">#REF!,#REF!,#REF!,[5]!P1_ESO_PROT</definedName>
    <definedName name="H?Period">[10]Заголовок!$B$3</definedName>
    <definedName name="HEADER_BOTTOM">6</definedName>
    <definedName name="HEADER_BOTTOM_1">#N/A</definedName>
    <definedName name="Header_Row" localSheetId="7">ROW(#REF!)</definedName>
    <definedName name="Header_Row" localSheetId="8">ROW(#REF!)</definedName>
    <definedName name="Header_Row" localSheetId="9">ROW(#REF!)</definedName>
    <definedName name="Header_Row" localSheetId="10">ROW(#REF!)</definedName>
    <definedName name="Header_Row">ROW(#REF!)</definedName>
    <definedName name="Helper_ТЭС_Котельные">[11]Справочники!$A$2:$A$4,[11]Справочники!$A$16:$A$18</definedName>
    <definedName name="hh" localSheetId="6">'5 анализ экон эффект 25'!USD/1.701</definedName>
    <definedName name="hh" localSheetId="7">'5 анализ экон эффект 26'!USD/1.701</definedName>
    <definedName name="hh" localSheetId="8">'5 анализ экон эффект 27'!USD/1.701</definedName>
    <definedName name="hh" localSheetId="9">'5 анализ экон эффект 28'!USD/1.701</definedName>
    <definedName name="hh" localSheetId="10">'5 анализ экон эффект 29'!USD/1.701</definedName>
    <definedName name="hh">[5]!USD/1.701</definedName>
    <definedName name="hhhh" localSheetId="6">'5 анализ экон эффект 25'!hhhh</definedName>
    <definedName name="hhhh" localSheetId="7">'5 анализ экон эффект 26'!hhhh</definedName>
    <definedName name="hhhh" localSheetId="8">'5 анализ экон эффект 27'!hhhh</definedName>
    <definedName name="hhhh" localSheetId="9">'5 анализ экон эффект 28'!hhhh</definedName>
    <definedName name="hhhh" localSheetId="10">'5 анализ экон эффект 29'!hhhh</definedName>
    <definedName name="hhhh">[5]!hhhh</definedName>
    <definedName name="iii" localSheetId="6">[5]!kk/1.81</definedName>
    <definedName name="iii" localSheetId="7">[0]!kk/1.81</definedName>
    <definedName name="iii" localSheetId="8">[0]!kk/1.81</definedName>
    <definedName name="iii" localSheetId="9">[0]!kk/1.81</definedName>
    <definedName name="iii" localSheetId="10">[0]!kk/1.81</definedName>
    <definedName name="iii">kk/1.81</definedName>
    <definedName name="iiii" localSheetId="6">[5]!kk/1.81</definedName>
    <definedName name="iiii" localSheetId="7">[0]!kk/1.81</definedName>
    <definedName name="iiii" localSheetId="8">[0]!kk/1.81</definedName>
    <definedName name="iiii" localSheetId="9">[0]!kk/1.81</definedName>
    <definedName name="iiii" localSheetId="10">[0]!kk/1.81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 localSheetId="9">#REF!</definedName>
    <definedName name="ineterest1" localSheetId="10">#REF!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26'!jjjjjj</definedName>
    <definedName name="jjjjjj" localSheetId="8">'5 анализ экон эффект 27'!jjjjjj</definedName>
    <definedName name="jjjjjj" localSheetId="9">'5 анализ экон эффект 28'!jjjjjj</definedName>
    <definedName name="jjjjjj" localSheetId="10">'5 анализ экон эффект 29'!jjjjjj</definedName>
    <definedName name="jjjjjj">[5]!jjjjjj</definedName>
    <definedName name="k" localSheetId="6">'5 анализ экон эффект 25'!k</definedName>
    <definedName name="k" localSheetId="7">'5 анализ экон эффект 26'!k</definedName>
    <definedName name="k" localSheetId="8">'5 анализ экон эффект 27'!k</definedName>
    <definedName name="k" localSheetId="9">'5 анализ экон эффект 28'!k</definedName>
    <definedName name="k" localSheetId="10">'5 анализ экон эффект 29'!k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 25'!Values_Entered,[5]!Header_Row+'5 анализ экон эффект 25'!Number_of_Payments,[5]!Header_Row)</definedName>
    <definedName name="Last_Row" localSheetId="7">IF('5 анализ экон эффект 26'!Values_Entered,'5 анализ экон эффект 26'!Header_Row+'5 анализ экон эффект 26'!Number_of_Payments,'5 анализ экон эффект 26'!Header_Row)</definedName>
    <definedName name="Last_Row" localSheetId="8">IF('5 анализ экон эффект 27'!Values_Entered,'5 анализ экон эффект 27'!Header_Row+'5 анализ экон эффект 27'!Number_of_Payments,'5 анализ экон эффект 27'!Header_Row)</definedName>
    <definedName name="Last_Row" localSheetId="9">IF('5 анализ экон эффект 28'!Values_Entered,'5 анализ экон эффект 28'!Header_Row+'5 анализ экон эффект 28'!Number_of_Payments,'5 анализ экон эффект 28'!Header_Row)</definedName>
    <definedName name="Last_Row" localSheetId="10">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 localSheetId="9">#REF!</definedName>
    <definedName name="libir6m" localSheetId="10">#REF!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26'!mm</definedName>
    <definedName name="mm" localSheetId="8">'5 анализ экон эффект 27'!mm</definedName>
    <definedName name="mm" localSheetId="9">'5 анализ экон эффект 28'!mm</definedName>
    <definedName name="mm" localSheetId="10">'5 анализ экон эффект 29'!mm</definedName>
    <definedName name="mm">[5]!mm</definedName>
    <definedName name="MO">#REF!</definedName>
    <definedName name="Moeuvre" localSheetId="6">[15]Personnel!#REF!</definedName>
    <definedName name="Moeuvre" localSheetId="7">[15]Personnel!#REF!</definedName>
    <definedName name="Moeuvre" localSheetId="8">[15]Personnel!#REF!</definedName>
    <definedName name="Moeuvre" localSheetId="9">[15]Personnel!#REF!</definedName>
    <definedName name="Moeuvre" localSheetId="10">[15]Personnel!#REF!</definedName>
    <definedName name="Moeuvre">[16]Personnel!#REF!</definedName>
    <definedName name="MONTH" localSheetId="6">#REF!</definedName>
    <definedName name="MONTH" localSheetId="7">#REF!</definedName>
    <definedName name="MONTH" localSheetId="8">#REF!</definedName>
    <definedName name="MONTH" localSheetId="9">#REF!</definedName>
    <definedName name="MONTH" localSheetId="10">#REF!</definedName>
    <definedName name="MONTH">#REF!</definedName>
    <definedName name="net" localSheetId="6">[9]FST5!$G$100:$G$116,P1_net</definedName>
    <definedName name="net" localSheetId="7">[9]FST5!$G$100:$G$116,P1_net</definedName>
    <definedName name="net" localSheetId="8">[9]FST5!$G$100:$G$116,P1_net</definedName>
    <definedName name="net" localSheetId="9">[9]FST5!$G$100:$G$116,P1_net</definedName>
    <definedName name="net" localSheetId="10">[9]FST5!$G$100:$G$116,P1_net</definedName>
    <definedName name="net">[9]FST5!$G$100:$G$116,P1_net</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 localSheetId="10">#REF!</definedName>
    <definedName name="NET_SCOPE_FOR_LOAD">#REF!</definedName>
    <definedName name="nn" localSheetId="6">[5]!kk/1.81</definedName>
    <definedName name="nn" localSheetId="7">[0]!kk/1.81</definedName>
    <definedName name="nn" localSheetId="8">[0]!kk/1.81</definedName>
    <definedName name="nn" localSheetId="9">[0]!kk/1.81</definedName>
    <definedName name="nn" localSheetId="10">[0]!kk/1.81</definedName>
    <definedName name="nn">kk/1.81</definedName>
    <definedName name="nnnn" localSheetId="6">[5]!kk/1.81</definedName>
    <definedName name="nnnn" localSheetId="7">[0]!kk/1.81</definedName>
    <definedName name="nnnn" localSheetId="8">[0]!kk/1.81</definedName>
    <definedName name="nnnn" localSheetId="9">[0]!kk/1.81</definedName>
    <definedName name="nnnn" localSheetId="10">[0]!kk/1.81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 localSheetId="10">MATCH(0.01,[0]!End_Bal,-1)+1</definedName>
    <definedName name="Number_of_Payments">MATCH(0.01,End_Bal,-1)+1</definedName>
    <definedName name="ok" localSheetId="6">[17]Контроль!$E$1</definedName>
    <definedName name="ok" localSheetId="7">[17]Контроль!$E$1</definedName>
    <definedName name="ok" localSheetId="8">[17]Контроль!$E$1</definedName>
    <definedName name="ok" localSheetId="9">[17]Контроль!$E$1</definedName>
    <definedName name="ok" localSheetId="10">[17]Контроль!$E$1</definedName>
    <definedName name="ok">[18]Контроль!$E$1</definedName>
    <definedName name="OKTMO">#REF!</definedName>
    <definedName name="ORE" localSheetId="6">#REF!</definedName>
    <definedName name="ORE" localSheetId="7">#REF!</definedName>
    <definedName name="ORE" localSheetId="8">#REF!</definedName>
    <definedName name="ORE" localSheetId="9">#REF!</definedName>
    <definedName name="ORE" localSheetId="10">#REF!</definedName>
    <definedName name="ORE">#REF!</definedName>
    <definedName name="org">'[19]Анкета (2)'!$A$5</definedName>
    <definedName name="Org_list" localSheetId="6">#REF!</definedName>
    <definedName name="Org_list" localSheetId="7">#REF!</definedName>
    <definedName name="Org_list" localSheetId="8">#REF!</definedName>
    <definedName name="Org_list" localSheetId="9">#REF!</definedName>
    <definedName name="Org_list" localSheetId="10">#REF!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localSheetId="7" hidden="1">[21]перекрестка!$F$139:$G$139,[21]перекрестка!$F$145:$G$145,[21]перекрестка!$J$36:$K$40,[0]!P1_T1_Protect,[0]!P2_T1_Protect,[0]!P3_T1_Protect,[0]!P4_T1_Protect</definedName>
    <definedName name="P18_T1_Protect" localSheetId="8" hidden="1">[21]перекрестка!$F$139:$G$139,[21]перекрестка!$F$145:$G$145,[21]перекрестка!$J$36:$K$40,[0]!P1_T1_Protect,[0]!P2_T1_Protect,[0]!P3_T1_Protect,[0]!P4_T1_Protect</definedName>
    <definedName name="P18_T1_Protect" localSheetId="9" hidden="1">[21]перекрестка!$F$139:$G$139,[21]перекрестка!$F$145:$G$145,[21]перекрестка!$J$36:$K$40,[0]!P1_T1_Protect,[0]!P2_T1_Protect,[0]!P3_T1_Protect,[0]!P4_T1_Protect</definedName>
    <definedName name="P18_T1_Protect" localSheetId="10"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 localSheetId="7">'[11]21'!$E$31:$E$33,'[11]21'!$G$31:$K$33,'[11]21'!$B$14:$B$16,'[11]21'!$B$20:$B$22,'[11]21'!$B$26:$B$28,'[11]21'!$B$31:$B$33,'[11]21'!$M$31:$M$33,[0]!P1_T21_Protection</definedName>
    <definedName name="P3_T21_Protection" localSheetId="8">'[11]21'!$E$31:$E$33,'[11]21'!$G$31:$K$33,'[11]21'!$B$14:$B$16,'[11]21'!$B$20:$B$22,'[11]21'!$B$26:$B$28,'[11]21'!$B$31:$B$33,'[11]21'!$M$31:$M$33,[0]!P1_T21_Protection</definedName>
    <definedName name="P3_T21_Protection" localSheetId="9">'[11]21'!$E$31:$E$33,'[11]21'!$G$31:$K$33,'[11]21'!$B$14:$B$16,'[11]21'!$B$20:$B$22,'[11]21'!$B$26:$B$28,'[11]21'!$B$31:$B$33,'[11]21'!$M$31:$M$33,[0]!P1_T21_Protection</definedName>
    <definedName name="P3_T21_Protection" localSheetId="10">'[11]21'!$E$31:$E$33,'[11]21'!$G$31:$K$33,'[11]21'!$B$14:$B$16,'[11]21'!$B$20:$B$22,'[11]21'!$B$26:$B$28,'[11]21'!$B$31:$B$33,'[11]21'!$M$31:$M$33,[0]!P1_T21_Protection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 localSheetId="7">'[11]29'!$O$19:$P$19,'[11]29'!$O$21:$P$25,'[11]29'!$O$27:$P$27,'[11]29'!$O$29:$P$33,'[11]29'!$O$36:$P$36,'[11]29'!$O$38:$P$42,'[11]29'!$O$45:$P$45,[0]!P1_T17_Protection</definedName>
    <definedName name="P6_T17_Protection" localSheetId="8">'[11]29'!$O$19:$P$19,'[11]29'!$O$21:$P$25,'[11]29'!$O$27:$P$27,'[11]29'!$O$29:$P$33,'[11]29'!$O$36:$P$36,'[11]29'!$O$38:$P$42,'[11]29'!$O$45:$P$45,[0]!P1_T17_Protection</definedName>
    <definedName name="P6_T17_Protection" localSheetId="9">'[11]29'!$O$19:$P$19,'[11]29'!$O$21:$P$25,'[11]29'!$O$27:$P$27,'[11]29'!$O$29:$P$33,'[11]29'!$O$36:$P$36,'[11]29'!$O$38:$P$42,'[11]29'!$O$45:$P$45,[0]!P1_T17_Protection</definedName>
    <definedName name="P6_T17_Protection" localSheetId="10">'[11]29'!$O$19:$P$19,'[11]29'!$O$21:$P$25,'[11]29'!$O$27:$P$27,'[11]29'!$O$29:$P$33,'[11]29'!$O$36:$P$36,'[11]29'!$O$38:$P$42,'[11]29'!$O$45:$P$45,[0]!P1_T17_Protection</definedName>
    <definedName name="P6_T17_Protection">'[11]29'!$O$19:$P$19,'[11]29'!$O$21:$P$25,'[11]29'!$O$27:$P$27,'[11]29'!$O$29:$P$33,'[11]29'!$O$36:$P$36,'[11]29'!$O$38:$P$42,'[11]29'!$O$45:$P$45,P1_T17_Protection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 localSheetId="10">P1_T2.1?Protection</definedName>
    <definedName name="P6_T2.1?Protection">P1_T2.1?Protection</definedName>
    <definedName name="P6_T28?axis?R?ПЭ" localSheetId="6">'[11]28'!$D$256:$I$258,'[11]28'!$D$262:$I$264,'[11]28'!$D$271:$I$273,'[11]28'!$D$276:$I$278,'[11]28'!$D$282:$I$284,'[11]28'!$D$288:$I$291,'[11]28'!$D$11:$I$13,[5]!P1_T28?axis?R?ПЭ</definedName>
    <definedName name="P6_T28?axis?R?ПЭ" localSheetId="7">'[11]28'!$D$256:$I$258,'[11]28'!$D$262:$I$264,'[11]28'!$D$271:$I$273,'[11]28'!$D$276:$I$278,'[11]28'!$D$282:$I$284,'[11]28'!$D$288:$I$291,'[11]28'!$D$11:$I$13,[0]!P1_T28?axis?R?ПЭ</definedName>
    <definedName name="P6_T28?axis?R?ПЭ" localSheetId="8">'[11]28'!$D$256:$I$258,'[11]28'!$D$262:$I$264,'[11]28'!$D$271:$I$273,'[11]28'!$D$276:$I$278,'[11]28'!$D$282:$I$284,'[11]28'!$D$288:$I$291,'[11]28'!$D$11:$I$13,[0]!P1_T28?axis?R?ПЭ</definedName>
    <definedName name="P6_T28?axis?R?ПЭ" localSheetId="9">'[11]28'!$D$256:$I$258,'[11]28'!$D$262:$I$264,'[11]28'!$D$271:$I$273,'[11]28'!$D$276:$I$278,'[11]28'!$D$282:$I$284,'[11]28'!$D$288:$I$291,'[11]28'!$D$11:$I$13,[0]!P1_T28?axis?R?ПЭ</definedName>
    <definedName name="P6_T28?axis?R?ПЭ" localSheetId="10">'[11]28'!$D$256:$I$258,'[11]28'!$D$262:$I$264,'[11]28'!$D$271:$I$273,'[11]28'!$D$276:$I$278,'[11]28'!$D$282:$I$284,'[11]28'!$D$288:$I$291,'[11]28'!$D$11:$I$13,[0]!P1_T28?axis?R?ПЭ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 localSheetId="7">'[11]28'!$B$256:$B$258,'[11]28'!$B$262:$B$264,'[11]28'!$B$271:$B$273,'[11]28'!$B$276:$B$278,'[11]28'!$B$282:$B$284,'[11]28'!$B$288:$B$291,'[11]28'!$B$11:$B$13,[0]!P1_T28?axis?R?ПЭ?</definedName>
    <definedName name="P6_T28?axis?R?ПЭ?" localSheetId="8">'[11]28'!$B$256:$B$258,'[11]28'!$B$262:$B$264,'[11]28'!$B$271:$B$273,'[11]28'!$B$276:$B$278,'[11]28'!$B$282:$B$284,'[11]28'!$B$288:$B$291,'[11]28'!$B$11:$B$13,[0]!P1_T28?axis?R?ПЭ?</definedName>
    <definedName name="P6_T28?axis?R?ПЭ?" localSheetId="9">'[11]28'!$B$256:$B$258,'[11]28'!$B$262:$B$264,'[11]28'!$B$271:$B$273,'[11]28'!$B$276:$B$278,'[11]28'!$B$282:$B$284,'[11]28'!$B$288:$B$291,'[11]28'!$B$11:$B$13,[0]!P1_T28?axis?R?ПЭ?</definedName>
    <definedName name="P6_T28?axis?R?ПЭ?" localSheetId="10">'[11]28'!$B$256:$B$258,'[11]28'!$B$262:$B$264,'[11]28'!$B$271:$B$273,'[11]28'!$B$276:$B$278,'[11]28'!$B$282:$B$284,'[11]28'!$B$288:$B$291,'[11]28'!$B$11:$B$13,[0]!P1_T28?axis?R?ПЭ?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localSheetId="8" hidden="1">[20]перекрестка!$J$84:$K$88,[20]перекрестка!$N$84:$N$88,[20]перекрестка!$F$14:$G$25,[0]!P1_SCOPE_PER_PRT,[0]!P2_SCOPE_PER_PRT,[0]!P3_SCOPE_PER_PRT,[0]!P4_SCOPE_PER_PRT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localSheetId="10"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 localSheetId="10">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 localSheetId="7">[15]Personnel!#REF!</definedName>
    <definedName name="Pcoubud" localSheetId="8">[15]Personnel!#REF!</definedName>
    <definedName name="Pcoubud" localSheetId="9">[15]Personnel!#REF!</definedName>
    <definedName name="Pcoubud" localSheetId="10">[15]Personnel!#REF!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 localSheetId="9">#REF!</definedName>
    <definedName name="PER_ET" localSheetId="10">#REF!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 localSheetId="7">'[22]2001'!#REF!</definedName>
    <definedName name="polta" localSheetId="8">'[22]2001'!#REF!</definedName>
    <definedName name="polta" localSheetId="9">'[22]2001'!#REF!</definedName>
    <definedName name="polta" localSheetId="10">'[22]2001'!#REF!</definedName>
    <definedName name="polta">'[23]2001'!#REF!</definedName>
    <definedName name="popamia">#REF!</definedName>
    <definedName name="pp">#REF!</definedName>
    <definedName name="Princ">#REF!</definedName>
    <definedName name="Print_Area_Reset" localSheetId="6">OFFSET([5]!Full_Print,0,0,'5 анализ экон эффект 25'!Last_Row)</definedName>
    <definedName name="Print_Area_Reset" localSheetId="7">OFFSET([0]!Full_Print,0,0,'5 анализ экон эффект 26'!Last_Row)</definedName>
    <definedName name="Print_Area_Reset" localSheetId="8">OFFSET([0]!Full_Print,0,0,'5 анализ экон эффект 27'!Last_Row)</definedName>
    <definedName name="Print_Area_Reset" localSheetId="9">OFFSET([0]!Full_Print,0,0,'5 анализ экон эффект 28'!Last_Row)</definedName>
    <definedName name="Print_Area_Reset" localSheetId="10">OFFSET([0]!Full_Print,0,0,'5 анализ экон эффект 29'!Last_Row)</definedName>
    <definedName name="Print_Area_Reset">OFFSET(Full_Print,0,0,Last_Row)</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26'!qaz</definedName>
    <definedName name="qaz" localSheetId="8">'5 анализ экон эффект 27'!qaz</definedName>
    <definedName name="qaz" localSheetId="9">'5 анализ экон эффект 28'!qaz</definedName>
    <definedName name="qaz" localSheetId="10">'5 анализ экон эффект 29'!qaz</definedName>
    <definedName name="qaz">[5]!qaz</definedName>
    <definedName name="qq" localSheetId="6">'5 анализ экон эффект 25'!USD/1.701</definedName>
    <definedName name="qq" localSheetId="7">'5 анализ экон эффект 26'!USD/1.701</definedName>
    <definedName name="qq" localSheetId="8">'5 анализ экон эффект 27'!USD/1.701</definedName>
    <definedName name="qq" localSheetId="9">'5 анализ экон эффект 28'!USD/1.701</definedName>
    <definedName name="qq" localSheetId="10">'5 анализ экон эффект 29'!USD/1.701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 localSheetId="7">#REF!</definedName>
    <definedName name="REGcom" localSheetId="8">#REF!</definedName>
    <definedName name="REGcom" localSheetId="9">#REF!</definedName>
    <definedName name="REGcom" localSheetId="10">#REF!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 localSheetId="10">#REF!</definedName>
    <definedName name="Rent_and_Taxes">#REF!</definedName>
    <definedName name="Rep_cur" localSheetId="6">'[26]Расчет потоков без учета и.с.'!#REF!</definedName>
    <definedName name="Rep_cur" localSheetId="7">'[26]Расчет потоков без учета и.с.'!#REF!</definedName>
    <definedName name="Rep_cur" localSheetId="8">'[26]Расчет потоков без учета и.с.'!#REF!</definedName>
    <definedName name="Rep_cur" localSheetId="9">'[26]Расчет потоков без учета и.с.'!#REF!</definedName>
    <definedName name="Rep_cur" localSheetId="10">'[26]Расчет потоков без учета и.с.'!#REF!</definedName>
    <definedName name="Rep_cur">'[26]Расчет потоков без учета и.с.'!#REF!</definedName>
    <definedName name="repay1" localSheetId="6">#REF!</definedName>
    <definedName name="repay1" localSheetId="7">#REF!</definedName>
    <definedName name="repay1" localSheetId="8">#REF!</definedName>
    <definedName name="repay1" localSheetId="9">#REF!</definedName>
    <definedName name="repay1" localSheetId="10">#REF!</definedName>
    <definedName name="repay1">#REF!</definedName>
    <definedName name="Resnatur" localSheetId="6">#REF!</definedName>
    <definedName name="Resnatur" localSheetId="7">#REF!</definedName>
    <definedName name="Resnatur" localSheetId="8">#REF!</definedName>
    <definedName name="Resnatur" localSheetId="9">#REF!</definedName>
    <definedName name="Resnatur" localSheetId="10">#REF!</definedName>
    <definedName name="Resnatur">#REF!</definedName>
    <definedName name="Resnatur2" localSheetId="6">#REF!</definedName>
    <definedName name="Resnatur2" localSheetId="7">#REF!</definedName>
    <definedName name="Resnatur2" localSheetId="8">#REF!</definedName>
    <definedName name="Resnatur2" localSheetId="9">#REF!</definedName>
    <definedName name="Resnatur2" localSheetId="10">#REF!</definedName>
    <definedName name="Resnatur2">#REF!</definedName>
    <definedName name="RGK" localSheetId="6">#REF!</definedName>
    <definedName name="RGK" localSheetId="7">#REF!</definedName>
    <definedName name="RGK" localSheetId="8">#REF!</definedName>
    <definedName name="RGK" localSheetId="9">#REF!</definedName>
    <definedName name="RGK" localSheetId="10">#REF!</definedName>
    <definedName name="RGK">#REF!</definedName>
    <definedName name="RRE" localSheetId="6">#REF!</definedName>
    <definedName name="RRE" localSheetId="7">#REF!</definedName>
    <definedName name="RRE" localSheetId="8">#REF!</definedName>
    <definedName name="RRE" localSheetId="9">#REF!</definedName>
    <definedName name="RRE" localSheetId="10">#REF!</definedName>
    <definedName name="RRE">#REF!</definedName>
    <definedName name="S1_" localSheetId="7">#REF!</definedName>
    <definedName name="S1_" localSheetId="8">#REF!</definedName>
    <definedName name="S1_" localSheetId="9">#REF!</definedName>
    <definedName name="S1_" localSheetId="10">#REF!</definedName>
    <definedName name="S1_">#REF!</definedName>
    <definedName name="S10_" localSheetId="7">#REF!</definedName>
    <definedName name="S10_" localSheetId="8">#REF!</definedName>
    <definedName name="S10_" localSheetId="9">#REF!</definedName>
    <definedName name="S10_" localSheetId="10">#REF!</definedName>
    <definedName name="S10_">#REF!</definedName>
    <definedName name="S11_" localSheetId="7">#REF!</definedName>
    <definedName name="S11_" localSheetId="8">#REF!</definedName>
    <definedName name="S11_" localSheetId="9">#REF!</definedName>
    <definedName name="S11_" localSheetId="10">#REF!</definedName>
    <definedName name="S11_">#REF!</definedName>
    <definedName name="S12_" localSheetId="7">#REF!</definedName>
    <definedName name="S12_" localSheetId="8">#REF!</definedName>
    <definedName name="S12_" localSheetId="9">#REF!</definedName>
    <definedName name="S12_" localSheetId="10">#REF!</definedName>
    <definedName name="S12_">#REF!</definedName>
    <definedName name="S13_" localSheetId="7">#REF!</definedName>
    <definedName name="S13_" localSheetId="8">#REF!</definedName>
    <definedName name="S13_" localSheetId="9">#REF!</definedName>
    <definedName name="S13_" localSheetId="10">#REF!</definedName>
    <definedName name="S13_">#REF!</definedName>
    <definedName name="S14_" localSheetId="7">#REF!</definedName>
    <definedName name="S14_" localSheetId="8">#REF!</definedName>
    <definedName name="S14_" localSheetId="9">#REF!</definedName>
    <definedName name="S14_" localSheetId="10">#REF!</definedName>
    <definedName name="S14_">#REF!</definedName>
    <definedName name="S15_" localSheetId="7">#REF!</definedName>
    <definedName name="S15_" localSheetId="8">#REF!</definedName>
    <definedName name="S15_" localSheetId="9">#REF!</definedName>
    <definedName name="S15_" localSheetId="10">#REF!</definedName>
    <definedName name="S15_">#REF!</definedName>
    <definedName name="S16_" localSheetId="7">#REF!</definedName>
    <definedName name="S16_" localSheetId="8">#REF!</definedName>
    <definedName name="S16_" localSheetId="9">#REF!</definedName>
    <definedName name="S16_" localSheetId="10">#REF!</definedName>
    <definedName name="S16_">#REF!</definedName>
    <definedName name="S17_" localSheetId="7">#REF!</definedName>
    <definedName name="S17_" localSheetId="8">#REF!</definedName>
    <definedName name="S17_" localSheetId="9">#REF!</definedName>
    <definedName name="S17_" localSheetId="10">#REF!</definedName>
    <definedName name="S17_">#REF!</definedName>
    <definedName name="S18_" localSheetId="7">#REF!</definedName>
    <definedName name="S18_" localSheetId="8">#REF!</definedName>
    <definedName name="S18_" localSheetId="9">#REF!</definedName>
    <definedName name="S18_" localSheetId="10">#REF!</definedName>
    <definedName name="S18_">#REF!</definedName>
    <definedName name="S19_" localSheetId="7">#REF!</definedName>
    <definedName name="S19_" localSheetId="8">#REF!</definedName>
    <definedName name="S19_" localSheetId="9">#REF!</definedName>
    <definedName name="S19_" localSheetId="10">#REF!</definedName>
    <definedName name="S19_">#REF!</definedName>
    <definedName name="S2_" localSheetId="7">#REF!</definedName>
    <definedName name="S2_" localSheetId="8">#REF!</definedName>
    <definedName name="S2_" localSheetId="9">#REF!</definedName>
    <definedName name="S2_" localSheetId="10">#REF!</definedName>
    <definedName name="S2_">#REF!</definedName>
    <definedName name="S20_" localSheetId="7">#REF!</definedName>
    <definedName name="S20_" localSheetId="8">#REF!</definedName>
    <definedName name="S20_" localSheetId="9">#REF!</definedName>
    <definedName name="S20_" localSheetId="10">#REF!</definedName>
    <definedName name="S20_">#REF!</definedName>
    <definedName name="S3_" localSheetId="7">#REF!</definedName>
    <definedName name="S3_" localSheetId="8">#REF!</definedName>
    <definedName name="S3_" localSheetId="9">#REF!</definedName>
    <definedName name="S3_" localSheetId="10">#REF!</definedName>
    <definedName name="S3_">#REF!</definedName>
    <definedName name="S4_" localSheetId="7">#REF!</definedName>
    <definedName name="S4_" localSheetId="8">#REF!</definedName>
    <definedName name="S4_" localSheetId="9">#REF!</definedName>
    <definedName name="S4_" localSheetId="10">#REF!</definedName>
    <definedName name="S4_">#REF!</definedName>
    <definedName name="S5_" localSheetId="7">#REF!</definedName>
    <definedName name="S5_" localSheetId="8">#REF!</definedName>
    <definedName name="S5_" localSheetId="9">#REF!</definedName>
    <definedName name="S5_" localSheetId="10">#REF!</definedName>
    <definedName name="S5_">#REF!</definedName>
    <definedName name="S6_" localSheetId="7">#REF!</definedName>
    <definedName name="S6_" localSheetId="8">#REF!</definedName>
    <definedName name="S6_" localSheetId="9">#REF!</definedName>
    <definedName name="S6_" localSheetId="10">#REF!</definedName>
    <definedName name="S6_">#REF!</definedName>
    <definedName name="S7_" localSheetId="7">#REF!</definedName>
    <definedName name="S7_" localSheetId="8">#REF!</definedName>
    <definedName name="S7_" localSheetId="9">#REF!</definedName>
    <definedName name="S7_" localSheetId="10">#REF!</definedName>
    <definedName name="S7_">#REF!</definedName>
    <definedName name="S8_" localSheetId="7">#REF!</definedName>
    <definedName name="S8_" localSheetId="8">#REF!</definedName>
    <definedName name="S8_" localSheetId="9">#REF!</definedName>
    <definedName name="S8_" localSheetId="10">#REF!</definedName>
    <definedName name="S8_">#REF!</definedName>
    <definedName name="S9_" localSheetId="7">#REF!</definedName>
    <definedName name="S9_" localSheetId="8">#REF!</definedName>
    <definedName name="S9_" localSheetId="9">#REF!</definedName>
    <definedName name="S9_" localSheetId="10">#REF!</definedName>
    <definedName name="S9_">#REF!</definedName>
    <definedName name="Salaries_Paid_1">#REF!</definedName>
    <definedName name="Salaries_Paid_2">#REF!</definedName>
    <definedName name="sansnom" localSheetId="6">[5]!NotesHyp</definedName>
    <definedName name="sansnom" localSheetId="7">[0]!NotesHyp</definedName>
    <definedName name="sansnom" localSheetId="8">[0]!NotesHyp</definedName>
    <definedName name="sansnom" localSheetId="9">[0]!NotesHyp</definedName>
    <definedName name="sansnom" localSheetId="10">[0]!NotesHyp</definedName>
    <definedName name="sansnom">[5]!NotesHyp</definedName>
    <definedName name="SBT_ET">#REF!</definedName>
    <definedName name="SBT_PROT" localSheetId="6">#REF!,#REF!,#REF!,#REF!,[5]!P1_SBT_PROT</definedName>
    <definedName name="SBT_PROT" localSheetId="7">#REF!,#REF!,#REF!,#REF!,[0]!P1_SBT_PROT</definedName>
    <definedName name="SBT_PROT" localSheetId="8">#REF!,#REF!,#REF!,#REF!,[0]!P1_SBT_PROT</definedName>
    <definedName name="SBT_PROT" localSheetId="9">#REF!,#REF!,#REF!,#REF!,[0]!P1_SBT_PROT</definedName>
    <definedName name="SBT_PROT" localSheetId="10">#REF!,#REF!,#REF!,#REF!,[0]!P1_SBT_PROT</definedName>
    <definedName name="SBT_PROT">#REF!,#REF!,#REF!,#REF!,[5]!P1_SBT_PROT</definedName>
    <definedName name="SBTcom" localSheetId="6">#REF!</definedName>
    <definedName name="SBTcom" localSheetId="7">#REF!</definedName>
    <definedName name="SBTcom" localSheetId="8">#REF!</definedName>
    <definedName name="SBTcom" localSheetId="9">#REF!</definedName>
    <definedName name="SBTcom" localSheetId="10">#REF!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 localSheetId="10">[0]!P1_SCOPE_16_PRT,[0]!P2_SCOPE_16_PRT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 localSheetId="10">#REF!,#REF!,#REF!,#REF!,#REF!,#REF!,#REF!,[0]!P1_SCOPE_17_PRT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 localSheetId="7">'[20]4'!$Z$27:$AC$31,'[20]4'!$F$14:$I$20,[0]!P1_SCOPE_4_PRT,[0]!P2_SCOPE_4_PRT</definedName>
    <definedName name="SCOPE_4_PRT" localSheetId="8">'[20]4'!$Z$27:$AC$31,'[20]4'!$F$14:$I$20,[0]!P1_SCOPE_4_PRT,[0]!P2_SCOPE_4_PRT</definedName>
    <definedName name="SCOPE_4_PRT" localSheetId="9">'[20]4'!$Z$27:$AC$31,'[20]4'!$F$14:$I$20,[0]!P1_SCOPE_4_PRT,[0]!P2_SCOPE_4_PRT</definedName>
    <definedName name="SCOPE_4_PRT" localSheetId="10">'[20]4'!$Z$27:$AC$31,'[20]4'!$F$14:$I$20,[0]!P1_SCOPE_4_PRT,[0]!P2_SCOPE_4_PRT</definedName>
    <definedName name="SCOPE_4_PRT">'[20]4'!$Z$27:$AC$31,'[20]4'!$F$14:$I$20,P1_SCOPE_4_PRT,P2_SCOPE_4_PRT</definedName>
    <definedName name="SCOPE_5_PRT" localSheetId="6">'[20]5'!$Z$27:$AC$31,'[20]5'!$F$14:$I$21,[5]!P1_SCOPE_5_PRT,[5]!P2_SCOPE_5_PRT</definedName>
    <definedName name="SCOPE_5_PRT" localSheetId="7">'[20]5'!$Z$27:$AC$31,'[20]5'!$F$14:$I$21,[0]!P1_SCOPE_5_PRT,[0]!P2_SCOPE_5_PRT</definedName>
    <definedName name="SCOPE_5_PRT" localSheetId="8">'[20]5'!$Z$27:$AC$31,'[20]5'!$F$14:$I$21,[0]!P1_SCOPE_5_PRT,[0]!P2_SCOPE_5_PRT</definedName>
    <definedName name="SCOPE_5_PRT" localSheetId="9">'[20]5'!$Z$27:$AC$31,'[20]5'!$F$14:$I$21,[0]!P1_SCOPE_5_PRT,[0]!P2_SCOPE_5_PRT</definedName>
    <definedName name="SCOPE_5_PRT" localSheetId="10">'[20]5'!$Z$27:$AC$31,'[20]5'!$F$14:$I$21,[0]!P1_SCOPE_5_PRT,[0]!P2_SCOPE_5_PRT</definedName>
    <definedName name="SCOPE_5_PRT">'[20]5'!$Z$27:$AC$31,'[20]5'!$F$14:$I$21,P1_SCOPE_5_PRT,P2_SCOPE_5_PRT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26'!P1_SCOPE_CORR,'5 анализ экон эффект 26'!P2_SCOPE_CORR</definedName>
    <definedName name="SCOPE_CORR" localSheetId="8">#REF!,#REF!,#REF!,#REF!,#REF!,'5 анализ экон эффект 27'!P1_SCOPE_CORR,'5 анализ экон эффект 27'!P2_SCOPE_CORR</definedName>
    <definedName name="SCOPE_CORR" localSheetId="9">#REF!,#REF!,#REF!,#REF!,#REF!,'5 анализ экон эффект 28'!P1_SCOPE_CORR,'5 анализ экон эффект 28'!P2_SCOPE_CORR</definedName>
    <definedName name="SCOPE_CORR" localSheetId="10">#REF!,#REF!,#REF!,#REF!,#REF!,'5 анализ экон эффект 29'!P1_SCOPE_CORR,'5 анализ экон эффект 29'!P2_SCOPE_CORR</definedName>
    <definedName name="SCOPE_CORR">#REF!,#REF!,#REF!,#REF!,#REF!,P1_SCOPE_CORR,P2_SCOPE_CORR</definedName>
    <definedName name="SCOPE_CPR" localSheetId="6">#REF!</definedName>
    <definedName name="SCOPE_CPR" localSheetId="7">#REF!</definedName>
    <definedName name="SCOPE_CPR" localSheetId="8">#REF!</definedName>
    <definedName name="SCOPE_CPR" localSheetId="9">#REF!</definedName>
    <definedName name="SCOPE_CPR" localSheetId="10">#REF!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 localSheetId="7">'[20]Ф-1 (для АО-энерго)'!$D$86:$E$95,[0]!P1_SCOPE_F1_PRT,[0]!P2_SCOPE_F1_PRT,[0]!P3_SCOPE_F1_PRT,[0]!P4_SCOPE_F1_PRT</definedName>
    <definedName name="SCOPE_F1_PRT" localSheetId="8">'[20]Ф-1 (для АО-энерго)'!$D$86:$E$95,[0]!P1_SCOPE_F1_PRT,[0]!P2_SCOPE_F1_PRT,[0]!P3_SCOPE_F1_PRT,[0]!P4_SCOPE_F1_PRT</definedName>
    <definedName name="SCOPE_F1_PRT" localSheetId="9">'[20]Ф-1 (для АО-энерго)'!$D$86:$E$95,[0]!P1_SCOPE_F1_PRT,[0]!P2_SCOPE_F1_PRT,[0]!P3_SCOPE_F1_PRT,[0]!P4_SCOPE_F1_PRT</definedName>
    <definedName name="SCOPE_F1_PRT" localSheetId="10">'[20]Ф-1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 localSheetId="7">'[20]Ф-2 (для АО-энерго)'!$C$5:$D$5,'[20]Ф-2 (для АО-энерго)'!$C$52:$C$57,'[20]Ф-2 (для АО-энерго)'!$D$57:$G$57,[0]!P1_SCOPE_F2_PRT,[0]!P2_SCOPE_F2_PRT</definedName>
    <definedName name="SCOPE_F2_PRT" localSheetId="8">'[20]Ф-2 (для АО-энерго)'!$C$5:$D$5,'[20]Ф-2 (для АО-энерго)'!$C$52:$C$57,'[20]Ф-2 (для АО-энерго)'!$D$57:$G$57,[0]!P1_SCOPE_F2_PRT,[0]!P2_SCOPE_F2_PRT</definedName>
    <definedName name="SCOPE_F2_PRT" localSheetId="9">'[20]Ф-2 (для АО-энерго)'!$C$5:$D$5,'[20]Ф-2 (для АО-энерго)'!$C$52:$C$57,'[20]Ф-2 (для АО-энерго)'!$D$57:$G$57,[0]!P1_SCOPE_F2_PRT,[0]!P2_SCOPE_F2_PRT</definedName>
    <definedName name="SCOPE_F2_PRT" localSheetId="10">'[20]Ф-2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 localSheetId="7">#REF!,[0]!P1_SCOPE_FLOAD</definedName>
    <definedName name="SCOPE_FLOAD" localSheetId="8">#REF!,[0]!P1_SCOPE_FLOAD</definedName>
    <definedName name="SCOPE_FLOAD" localSheetId="9">#REF!,[0]!P1_SCOPE_FLOAD</definedName>
    <definedName name="SCOPE_FLOAD" localSheetId="10">#REF!,[0]!P1_SCOPE_FLOAD</definedName>
    <definedName name="SCOPE_FLOAD">#REF!,[5]!P1_SCOPE_FLOAD</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 localSheetId="10">#REF!</definedName>
    <definedName name="SCOPE_FORM46_EE1">#REF!</definedName>
    <definedName name="SCOPE_FORM46_EE1_ZAG_KOD" localSheetId="6">[27]Заголовок!#REF!</definedName>
    <definedName name="SCOPE_FORM46_EE1_ZAG_KOD" localSheetId="7">[27]Заголовок!#REF!</definedName>
    <definedName name="SCOPE_FORM46_EE1_ZAG_KOD" localSheetId="8">[27]Заголовок!#REF!</definedName>
    <definedName name="SCOPE_FORM46_EE1_ZAG_KOD" localSheetId="9">[27]Заголовок!#REF!</definedName>
    <definedName name="SCOPE_FORM46_EE1_ZAG_KOD" localSheetId="10">[27]Заголовок!#REF!</definedName>
    <definedName name="SCOPE_FORM46_EE1_ZAG_KOD">[27]Заголовок!#REF!</definedName>
    <definedName name="SCOPE_FRML" localSheetId="6">#REF!,#REF!,[5]!P1_SCOPE_FRML</definedName>
    <definedName name="SCOPE_FRML" localSheetId="7">#REF!,#REF!,[0]!P1_SCOPE_FRML</definedName>
    <definedName name="SCOPE_FRML" localSheetId="8">#REF!,#REF!,[0]!P1_SCOPE_FRML</definedName>
    <definedName name="SCOPE_FRML" localSheetId="9">#REF!,#REF!,[0]!P1_SCOPE_FRML</definedName>
    <definedName name="SCOPE_FRML" localSheetId="10">#REF!,#REF!,[0]!P1_SCOPE_FRML</definedName>
    <definedName name="SCOPE_FRML">#REF!,#REF!,[5]!P1_SCOPE_FRML</definedName>
    <definedName name="SCOPE_FUEL_ET">#REF!</definedName>
    <definedName name="scope_ld">#REF!</definedName>
    <definedName name="SCOPE_LOAD" localSheetId="6">#REF!</definedName>
    <definedName name="SCOPE_LOAD" localSheetId="7">#REF!</definedName>
    <definedName name="SCOPE_LOAD" localSheetId="8">#REF!</definedName>
    <definedName name="SCOPE_LOAD" localSheetId="9">#REF!</definedName>
    <definedName name="SCOPE_LOAD" localSheetId="10">#REF!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 localSheetId="7">[29]Справочники!$K$6:$K$742,[29]Справочники!#REF!</definedName>
    <definedName name="SCOPE_MO" localSheetId="8">[29]Справочники!$K$6:$K$742,[29]Справочники!#REF!</definedName>
    <definedName name="SCOPE_MO" localSheetId="9">[29]Справочники!$K$6:$K$742,[29]Справочники!#REF!</definedName>
    <definedName name="SCOPE_MO" localSheetId="10">[29]Справочники!$K$6:$K$742,[29]Справочники!#REF!</definedName>
    <definedName name="SCOPE_MO">[29]Справочники!$K$6:$K$742,[29]Справочники!#REF!</definedName>
    <definedName name="SCOPE_MUPS" localSheetId="6">[29]Свод!#REF!,[29]Свод!#REF!</definedName>
    <definedName name="SCOPE_MUPS" localSheetId="7">[29]Свод!#REF!,[29]Свод!#REF!</definedName>
    <definedName name="SCOPE_MUPS" localSheetId="8">[29]Свод!#REF!,[29]Свод!#REF!</definedName>
    <definedName name="SCOPE_MUPS" localSheetId="9">[29]Свод!#REF!,[29]Свод!#REF!</definedName>
    <definedName name="SCOPE_MUPS" localSheetId="10">[29]Свод!#REF!,[29]Свод!#REF!</definedName>
    <definedName name="SCOPE_MUPS">[29]Свод!#REF!,[29]Свод!#REF!</definedName>
    <definedName name="SCOPE_MUPS_NAMES" localSheetId="6">[29]Свод!#REF!,[29]Свод!#REF!</definedName>
    <definedName name="SCOPE_MUPS_NAMES" localSheetId="7">[29]Свод!#REF!,[29]Свод!#REF!</definedName>
    <definedName name="SCOPE_MUPS_NAMES" localSheetId="8">[29]Свод!#REF!,[29]Свод!#REF!</definedName>
    <definedName name="SCOPE_MUPS_NAMES" localSheetId="9">[29]Свод!#REF!,[29]Свод!#REF!</definedName>
    <definedName name="SCOPE_MUPS_NAMES" localSheetId="10">[29]Свод!#REF!,[29]Свод!#REF!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 25'!P8_SCOPE_PER_PRT</definedName>
    <definedName name="SCOPE_PER_PRT" localSheetId="7">[0]!P5_SCOPE_PER_PRT,[0]!P6_SCOPE_PER_PRT,[0]!P7_SCOPE_PER_PRT,'5 анализ экон эффект 26'!P8_SCOPE_PER_PRT</definedName>
    <definedName name="SCOPE_PER_PRT" localSheetId="8">[0]!P5_SCOPE_PER_PRT,[0]!P6_SCOPE_PER_PRT,[0]!P7_SCOPE_PER_PRT,'5 анализ экон эффект 27'!P8_SCOPE_PER_PRT</definedName>
    <definedName name="SCOPE_PER_PRT" localSheetId="9">[0]!P5_SCOPE_PER_PRT,[0]!P6_SCOPE_PER_PRT,[0]!P7_SCOPE_PER_PRT,'5 анализ экон эффект 28'!P8_SCOPE_PER_PRT</definedName>
    <definedName name="SCOPE_PER_PRT" localSheetId="10">[0]!P5_SCOPE_PER_PRT,[0]!P6_SCOPE_PER_PRT,[0]!P7_SCOPE_PER_PRT,'5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 localSheetId="9">#REF!</definedName>
    <definedName name="SCOPE_RG" localSheetId="10">#REF!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 localSheetId="10">#REF!,#REF!,#REF!,#REF!,#REF!,#REF!</definedName>
    <definedName name="SCOPE_SS">#REF!,#REF!,#REF!,#REF!,#REF!,#REF!</definedName>
    <definedName name="SCOPE_SS2" localSheetId="6">#REF!</definedName>
    <definedName name="SCOPE_SS2" localSheetId="7">#REF!</definedName>
    <definedName name="SCOPE_SS2" localSheetId="8">#REF!</definedName>
    <definedName name="SCOPE_SS2" localSheetId="9">#REF!</definedName>
    <definedName name="SCOPE_SS2" localSheetId="10">#REF!</definedName>
    <definedName name="SCOPE_SS2">#REF!</definedName>
    <definedName name="SCOPE_SV_LD1" localSheetId="6">[20]свод!$E$104:$M$104,[20]свод!$E$106:$M$117,[20]свод!$E$120:$M$121,[20]свод!$E$123:$M$127,[20]свод!$E$10:$M$68,[5]!P1_SCOPE_SV_LD1</definedName>
    <definedName name="SCOPE_SV_LD1" localSheetId="7">[20]свод!$E$104:$M$104,[20]свод!$E$106:$M$117,[20]свод!$E$120:$M$121,[20]свод!$E$123:$M$127,[20]свод!$E$10:$M$68,[0]!P1_SCOPE_SV_LD1</definedName>
    <definedName name="SCOPE_SV_LD1" localSheetId="8">[20]свод!$E$104:$M$104,[20]свод!$E$106:$M$117,[20]свод!$E$120:$M$121,[20]свод!$E$123:$M$127,[20]свод!$E$10:$M$68,[0]!P1_SCOPE_SV_LD1</definedName>
    <definedName name="SCOPE_SV_LD1" localSheetId="9">[20]свод!$E$104:$M$104,[20]свод!$E$106:$M$117,[20]свод!$E$120:$M$121,[20]свод!$E$123:$M$127,[20]свод!$E$10:$M$68,[0]!P1_SCOPE_SV_LD1</definedName>
    <definedName name="SCOPE_SV_LD1" localSheetId="10">[20]свод!$E$104:$M$104,[20]свод!$E$106:$M$117,[20]свод!$E$120:$M$121,[20]свод!$E$123:$M$127,[20]свод!$E$10:$M$68,[0]!P1_SCOPE_SV_LD1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 localSheetId="10">[0]!P1_SCOPE_SV_PRT,[0]!P2_SCOPE_SV_PRT,[0]!P3_SCOPE_SV_PRT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26'!P1_SET_PROT</definedName>
    <definedName name="SET_PROT" localSheetId="8">#REF!,#REF!,#REF!,#REF!,#REF!,'5 анализ экон эффект 27'!P1_SET_PROT</definedName>
    <definedName name="SET_PROT" localSheetId="9">#REF!,#REF!,#REF!,#REF!,#REF!,'5 анализ экон эффект 28'!P1_SET_PROT</definedName>
    <definedName name="SET_PROT" localSheetId="10">#REF!,#REF!,#REF!,#REF!,#REF!,'5 анализ экон эффект 29'!P1_SET_PROT</definedName>
    <definedName name="SET_PROT">#REF!,#REF!,#REF!,#REF!,#REF!,[5]!P1_SET_PROT</definedName>
    <definedName name="SET_PRT" localSheetId="6">#REF!,#REF!,#REF!,#REF!,[5]!P1_SET_PRT</definedName>
    <definedName name="SET_PRT" localSheetId="7">#REF!,#REF!,#REF!,#REF!,[0]!P1_SET_PRT</definedName>
    <definedName name="SET_PRT" localSheetId="8">#REF!,#REF!,#REF!,#REF!,[0]!P1_SET_PRT</definedName>
    <definedName name="SET_PRT" localSheetId="9">#REF!,#REF!,#REF!,#REF!,[0]!P1_SET_PRT</definedName>
    <definedName name="SET_PRT" localSheetId="10">#REF!,#REF!,#REF!,#REF!,[0]!P1_SET_PRT</definedName>
    <definedName name="SET_PRT">#REF!,#REF!,#REF!,#REF!,[5]!P1_SET_PRT</definedName>
    <definedName name="SETcom" localSheetId="6">#REF!</definedName>
    <definedName name="SETcom" localSheetId="7">#REF!</definedName>
    <definedName name="SETcom" localSheetId="8">#REF!</definedName>
    <definedName name="SETcom" localSheetId="9">#REF!</definedName>
    <definedName name="SETcom" localSheetId="10">#REF!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26'!shit</definedName>
    <definedName name="shit" localSheetId="8">'5 анализ экон эффект 27'!shit</definedName>
    <definedName name="shit" localSheetId="9">'5 анализ экон эффект 28'!shit</definedName>
    <definedName name="shit" localSheetId="10">'5 анализ экон эффект 29'!shit</definedName>
    <definedName name="shit">[5]!shit</definedName>
    <definedName name="SMappros" localSheetId="6">[15]SMetstrait!$B$6:$W$57,[15]SMetstrait!$B$59:$W$113</definedName>
    <definedName name="SMappros" localSheetId="7">[15]SMetstrait!$B$6:$W$57,[15]SMetstrait!$B$59:$W$113</definedName>
    <definedName name="SMappros" localSheetId="8">[15]SMetstrait!$B$6:$W$57,[15]SMetstrait!$B$59:$W$113</definedName>
    <definedName name="SMappros" localSheetId="9">[15]SMetstrait!$B$6:$W$57,[15]SMetstrait!$B$59:$W$113</definedName>
    <definedName name="SMappros" localSheetId="10">[15]SMetstrait!$B$6:$W$57,[15]SMetstrait!$B$59:$W$113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 localSheetId="9">#REF!,#REF!</definedName>
    <definedName name="SPR_PROT" localSheetId="10">#REF!,#REF!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 localSheetId="9">#REF!</definedName>
    <definedName name="station" localSheetId="10">#REF!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 25'!P18_T1_Protect,'5 анализ экон эффект 25'!P19_T1_Protect</definedName>
    <definedName name="T1_Protect" localSheetId="7">[0]!P15_T1_Protect,[0]!P16_T1_Protect,[0]!P17_T1_Protect,'5 анализ экон эффект 26'!P18_T1_Protect,'5 анализ экон эффект 26'!P19_T1_Protect</definedName>
    <definedName name="T1_Protect" localSheetId="8">[0]!P15_T1_Protect,[0]!P16_T1_Protect,[0]!P17_T1_Protect,'5 анализ экон эффект 27'!P18_T1_Protect,'5 анализ экон эффект 27'!P19_T1_Protect</definedName>
    <definedName name="T1_Protect" localSheetId="9">[0]!P15_T1_Protect,[0]!P16_T1_Protect,[0]!P17_T1_Protect,'5 анализ экон эффект 28'!P18_T1_Protect,'5 анализ экон эффект 28'!P19_T1_Protect</definedName>
    <definedName name="T1_Protect" localSheetId="10">[0]!P15_T1_Protect,[0]!P16_T1_Protect,[0]!P17_T1_Protect,'5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 localSheetId="7">'[21]16'!$G$44:$K$44,'[21]16'!$G$7:$K$8,[0]!P1_T16_Protect</definedName>
    <definedName name="T16_Protect" localSheetId="8">'[21]16'!$G$44:$K$44,'[21]16'!$G$7:$K$8,[0]!P1_T16_Protect</definedName>
    <definedName name="T16_Protect" localSheetId="9">'[21]16'!$G$44:$K$44,'[21]16'!$G$7:$K$8,[0]!P1_T16_Protect</definedName>
    <definedName name="T16_Protect" localSheetId="10">'[21]16'!$G$44:$K$44,'[21]16'!$G$7:$K$8,[0]!P1_T16_Protect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 localSheetId="7">'[11]29'!$O$18:$O$25,[0]!P1_T17?unit?РУБ.ГКАЛ,[0]!P2_T17?unit?РУБ.ГКАЛ</definedName>
    <definedName name="T17?unit?РУБ.ГКАЛ" localSheetId="8">'[11]29'!$O$18:$O$25,[0]!P1_T17?unit?РУБ.ГКАЛ,[0]!P2_T17?unit?РУБ.ГКАЛ</definedName>
    <definedName name="T17?unit?РУБ.ГКАЛ" localSheetId="9">'[11]29'!$O$18:$O$25,[0]!P1_T17?unit?РУБ.ГКАЛ,[0]!P2_T17?unit?РУБ.ГКАЛ</definedName>
    <definedName name="T17?unit?РУБ.ГКАЛ" localSheetId="10">'[11]29'!$O$18:$O$25,[0]!P1_T17?unit?РУБ.ГКАЛ,[0]!P2_T17?unit?РУБ.ГКАЛ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 localSheetId="7">'[11]29'!$P$18:$P$25,[0]!P1_T17?unit?ТГКАЛ,[0]!P2_T17?unit?ТГКАЛ</definedName>
    <definedName name="T17?unit?ТГКАЛ" localSheetId="8">'[11]29'!$P$18:$P$25,[0]!P1_T17?unit?ТГКАЛ,[0]!P2_T17?unit?ТГКАЛ</definedName>
    <definedName name="T17?unit?ТГКАЛ" localSheetId="9">'[11]29'!$P$18:$P$25,[0]!P1_T17?unit?ТГКАЛ,[0]!P2_T17?unit?ТГКАЛ</definedName>
    <definedName name="T17?unit?ТГКАЛ" localSheetId="10">'[11]29'!$P$18:$P$25,[0]!P1_T17?unit?ТГКАЛ,[0]!P2_T17?unit?ТГКАЛ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 localSheetId="7">'[21]21.3'!$E$54:$I$57,'[21]21.3'!$E$10:$I$10,P1_T17_Protect</definedName>
    <definedName name="T17_Protect" localSheetId="8">'[21]21.3'!$E$54:$I$57,'[21]21.3'!$E$10:$I$10,P1_T17_Protect</definedName>
    <definedName name="T17_Protect" localSheetId="9">'[21]21.3'!$E$54:$I$57,'[21]21.3'!$E$10:$I$10,P1_T17_Protect</definedName>
    <definedName name="T17_Protect" localSheetId="10">'[21]21.3'!$E$54:$I$57,'[21]21.3'!$E$10:$I$10,P1_T17_Protect</definedName>
    <definedName name="T17_Protect">'[21]21.3'!$E$54:$I$57,'[21]21.3'!$E$10:$I$10,P1_T17_Protect</definedName>
    <definedName name="T17_Protection" localSheetId="6">[5]!P2_T17_Protection,[5]!P3_T17_Protection,[5]!P4_T17_Protection,[5]!P5_T17_Protection,'5 анализ экон эффект 25'!P6_T17_Protection</definedName>
    <definedName name="T17_Protection" localSheetId="7">[0]!P2_T17_Protection,[0]!P3_T17_Protection,[0]!P4_T17_Protection,[0]!P5_T17_Protection,'5 анализ экон эффект 26'!P6_T17_Protection</definedName>
    <definedName name="T17_Protection" localSheetId="8">[0]!P2_T17_Protection,[0]!P3_T17_Protection,[0]!P4_T17_Protection,[0]!P5_T17_Protection,'5 анализ экон эффект 27'!P6_T17_Protection</definedName>
    <definedName name="T17_Protection" localSheetId="9">[0]!P2_T17_Protection,[0]!P3_T17_Protection,[0]!P4_T17_Protection,[0]!P5_T17_Protection,'5 анализ экон эффект 28'!P6_T17_Protection</definedName>
    <definedName name="T17_Protection" localSheetId="10">[0]!P2_T17_Protection,[0]!P3_T17_Protection,[0]!P4_T17_Protection,[0]!P5_T17_Protection,'5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 localSheetId="10">P1_T18.1?Data,P2_T18.1?Data</definedName>
    <definedName name="T18.1?Data">P1_T18.1?Data,P2_T18.1?Data</definedName>
    <definedName name="T18.2?item_ext?СБЫТ" localSheetId="6">'[21]18.2'!#REF!,'[21]18.2'!#REF!</definedName>
    <definedName name="T18.2?item_ext?СБЫТ" localSheetId="7">'[21]18.2'!#REF!,'[21]18.2'!#REF!</definedName>
    <definedName name="T18.2?item_ext?СБЫТ" localSheetId="8">'[21]18.2'!#REF!,'[21]18.2'!#REF!</definedName>
    <definedName name="T18.2?item_ext?СБЫТ" localSheetId="9">'[21]18.2'!#REF!,'[21]18.2'!#REF!</definedName>
    <definedName name="T18.2?item_ext?СБЫТ" localSheetId="10">'[21]18.2'!#REF!,'[21]18.2'!#REF!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 localSheetId="7">'[21]18.2'!$F$56:$J$57,'[21]18.2'!$F$60:$J$60,'[21]18.2'!$F$62:$J$65,'[21]18.2'!$F$6:$J$8,[0]!P1_T18.2_Protect</definedName>
    <definedName name="T18.2_Protect" localSheetId="8">'[21]18.2'!$F$56:$J$57,'[21]18.2'!$F$60:$J$60,'[21]18.2'!$F$62:$J$65,'[21]18.2'!$F$6:$J$8,[0]!P1_T18.2_Protect</definedName>
    <definedName name="T18.2_Protect" localSheetId="9">'[21]18.2'!$F$56:$J$57,'[21]18.2'!$F$60:$J$60,'[21]18.2'!$F$62:$J$65,'[21]18.2'!$F$6:$J$8,[0]!P1_T18.2_Protect</definedName>
    <definedName name="T18.2_Protect" localSheetId="10">'[21]18.2'!$F$56:$J$57,'[21]18.2'!$F$60:$J$60,'[21]18.2'!$F$62:$J$65,'[21]18.2'!$F$6:$J$8,[0]!P1_T18.2_Protect</definedName>
    <definedName name="T18.2_Protect">'[21]18.2'!$F$56:$J$57,'[21]18.2'!$F$60:$J$60,'[21]18.2'!$F$62:$J$65,'[21]18.2'!$F$6:$J$8,P1_T18.2_Protect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 localSheetId="10">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 localSheetId="10">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 localSheetId="10">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 25'!P6_T2.1?Protection</definedName>
    <definedName name="T2.1?Protection" localSheetId="7">'5 анализ экон эффект 26'!P6_T2.1?Protection</definedName>
    <definedName name="T2.1?Protection" localSheetId="8">'5 анализ экон эффект 27'!P6_T2.1?Protection</definedName>
    <definedName name="T2.1?Protection" localSheetId="9">'5 анализ экон эффект 28'!P6_T2.1?Protection</definedName>
    <definedName name="T2.1?Protection" localSheetId="10">'5 анализ экон эффект 29'!P6_T2.1?Protection</definedName>
    <definedName name="T2.1?Protection">P6_T2.1?Protection</definedName>
    <definedName name="T2.3_Protect">'[21]2.3'!$F$30:$G$34,'[21]2.3'!$H$24:$K$28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 localSheetId="7">'[11]20'!$E$8:$H$11,[0]!P1_T20_Protection</definedName>
    <definedName name="T20_Protection" localSheetId="8">'[11]20'!$E$8:$H$11,[0]!P1_T20_Protection</definedName>
    <definedName name="T20_Protection" localSheetId="9">'[11]20'!$E$8:$H$11,[0]!P1_T20_Protection</definedName>
    <definedName name="T20_Protection" localSheetId="10">'[11]20'!$E$8:$H$11,[0]!P1_T20_Protection</definedName>
    <definedName name="T20_Protection">'[11]20'!$E$8:$H$11,P1_T20_Protection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 localSheetId="10">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 localSheetId="10">P1_T21.2.2?Data,P2_T21.2.2?Data</definedName>
    <definedName name="T21.2.2?Data">P1_T21.2.2?Data,P2_T21.2.2?Data</definedName>
    <definedName name="T21.3?item_ext?СБЫТ" localSheetId="6">'[21]21.3'!#REF!,'[21]21.3'!#REF!</definedName>
    <definedName name="T21.3?item_ext?СБЫТ" localSheetId="7">'[21]21.3'!#REF!,'[21]21.3'!#REF!</definedName>
    <definedName name="T21.3?item_ext?СБЫТ" localSheetId="8">'[21]21.3'!#REF!,'[21]21.3'!#REF!</definedName>
    <definedName name="T21.3?item_ext?СБЫТ" localSheetId="9">'[21]21.3'!#REF!,'[21]21.3'!#REF!</definedName>
    <definedName name="T21.3?item_ext?СБЫТ" localSheetId="10">'[21]21.3'!#REF!,'[21]21.3'!#REF!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 localSheetId="10">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 25'!P3_T21_Protection</definedName>
    <definedName name="T21_Protection" localSheetId="7">[0]!P2_T21_Protection,'5 анализ экон эффект 26'!P3_T21_Protection</definedName>
    <definedName name="T21_Protection" localSheetId="8">[0]!P2_T21_Protection,'5 анализ экон эффект 27'!P3_T21_Protection</definedName>
    <definedName name="T21_Protection" localSheetId="9">[0]!P2_T21_Protection,'5 анализ экон эффект 28'!P3_T21_Protection</definedName>
    <definedName name="T21_Protection" localSheetId="10">[0]!P2_T21_Protection,'5 анализ экон эффект 29'!P3_T21_Protection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 localSheetId="7">'[11]23'!$A$60:$A$62,'[11]23'!$F$60:$J$62,'[11]23'!$O$60:$P$62,'[11]23'!$A$9:$A$25,[0]!P1_T23_Protection</definedName>
    <definedName name="T23_Protection" localSheetId="8">'[11]23'!$A$60:$A$62,'[11]23'!$F$60:$J$62,'[11]23'!$O$60:$P$62,'[11]23'!$A$9:$A$25,[0]!P1_T23_Protection</definedName>
    <definedName name="T23_Protection" localSheetId="9">'[11]23'!$A$60:$A$62,'[11]23'!$F$60:$J$62,'[11]23'!$O$60:$P$62,'[11]23'!$A$9:$A$25,[0]!P1_T23_Protection</definedName>
    <definedName name="T23_Protection" localSheetId="10">'[11]23'!$A$60:$A$62,'[11]23'!$F$60:$J$62,'[11]23'!$O$60:$P$62,'[11]23'!$A$9:$A$25,[0]!P1_T23_Protection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 localSheetId="10">[0]!P1_T25_protection,[0]!P2_T25_protection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 localSheetId="7">'[11]26'!$K$34:$N$36,'[11]26'!$B$22:$B$24,[0]!P1_T26_Protection,[0]!P2_T26_Protection</definedName>
    <definedName name="T26_Protection" localSheetId="8">'[11]26'!$K$34:$N$36,'[11]26'!$B$22:$B$24,[0]!P1_T26_Protection,[0]!P2_T26_Protection</definedName>
    <definedName name="T26_Protection" localSheetId="9">'[11]26'!$K$34:$N$36,'[11]26'!$B$22:$B$24,[0]!P1_T26_Protection,[0]!P2_T26_Protection</definedName>
    <definedName name="T26_Protection" localSheetId="10">'[11]26'!$K$34:$N$36,'[11]26'!$B$22:$B$24,[0]!P1_T26_Protection,[0]!P2_T26_Protection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 localSheetId="7">'[11]27'!$P$34:$S$36,'[11]27'!$B$22:$B$24,[0]!P1_T27_Protection,[0]!P2_T27_Protection,[0]!P3_T27_Protection</definedName>
    <definedName name="T27_Protection" localSheetId="8">'[11]27'!$P$34:$S$36,'[11]27'!$B$22:$B$24,[0]!P1_T27_Protection,[0]!P2_T27_Protection,[0]!P3_T27_Protection</definedName>
    <definedName name="T27_Protection" localSheetId="9">'[11]27'!$P$34:$S$36,'[11]27'!$B$22:$B$24,[0]!P1_T27_Protection,[0]!P2_T27_Protection,[0]!P3_T27_Protection</definedName>
    <definedName name="T27_Protection" localSheetId="10">'[11]27'!$P$34:$S$36,'[11]27'!$B$22:$B$24,[0]!P1_T27_Protection,[0]!P2_T27_Protection,[0]!P3_T27_Protection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26'!P6_T28?axis?R?ПЭ</definedName>
    <definedName name="T28?axis?R?ПЭ" localSheetId="8">[0]!P2_T28?axis?R?ПЭ,[0]!P3_T28?axis?R?ПЭ,[0]!P4_T28?axis?R?ПЭ,[0]!P5_T28?axis?R?ПЭ,'5 анализ экон эффект 27'!P6_T28?axis?R?ПЭ</definedName>
    <definedName name="T28?axis?R?ПЭ" localSheetId="9">[0]!P2_T28?axis?R?ПЭ,[0]!P3_T28?axis?R?ПЭ,[0]!P4_T28?axis?R?ПЭ,[0]!P5_T28?axis?R?ПЭ,'5 анализ экон эффект 28'!P6_T28?axis?R?ПЭ</definedName>
    <definedName name="T28?axis?R?ПЭ" localSheetId="10">[0]!P2_T28?axis?R?ПЭ,[0]!P3_T28?axis?R?ПЭ,[0]!P4_T28?axis?R?ПЭ,[0]!P5_T28?axis?R?ПЭ,'5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26'!P6_T28?axis?R?ПЭ?</definedName>
    <definedName name="T28?axis?R?ПЭ?" localSheetId="8">[0]!P2_T28?axis?R?ПЭ?,[0]!P3_T28?axis?R?ПЭ?,[0]!P4_T28?axis?R?ПЭ?,[0]!P5_T28?axis?R?ПЭ?,'5 анализ экон эффект 27'!P6_T28?axis?R?ПЭ?</definedName>
    <definedName name="T28?axis?R?ПЭ?" localSheetId="9">[0]!P2_T28?axis?R?ПЭ?,[0]!P3_T28?axis?R?ПЭ?,[0]!P4_T28?axis?R?ПЭ?,[0]!P5_T28?axis?R?ПЭ?,'5 анализ экон эффект 28'!P6_T28?axis?R?ПЭ?</definedName>
    <definedName name="T28?axis?R?ПЭ?" localSheetId="10">[0]!P2_T28?axis?R?ПЭ?,[0]!P3_T28?axis?R?ПЭ?,[0]!P4_T28?axis?R?ПЭ?,[0]!P5_T28?axis?R?ПЭ?,'5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 localSheetId="7">'[11]28'!$D$190:$E$213,'[11]28'!$G$164:$H$187,'[11]28'!$D$164:$E$187,'[11]28'!$D$138:$I$161,'[11]28'!$D$8:$I$109,'[11]28'!$D$112:$I$135,[0]!P1_T28?Data</definedName>
    <definedName name="T28?Data" localSheetId="8">'[11]28'!$D$190:$E$213,'[11]28'!$G$164:$H$187,'[11]28'!$D$164:$E$187,'[11]28'!$D$138:$I$161,'[11]28'!$D$8:$I$109,'[11]28'!$D$112:$I$135,[0]!P1_T28?Data</definedName>
    <definedName name="T28?Data" localSheetId="9">'[11]28'!$D$190:$E$213,'[11]28'!$G$164:$H$187,'[11]28'!$D$164:$E$187,'[11]28'!$D$138:$I$161,'[11]28'!$D$8:$I$109,'[11]28'!$D$112:$I$135,[0]!P1_T28?Data</definedName>
    <definedName name="T28?Data" localSheetId="10">'[11]28'!$D$190:$E$213,'[11]28'!$G$164:$H$187,'[11]28'!$D$164:$E$187,'[11]28'!$D$138:$I$161,'[11]28'!$D$8:$I$109,'[11]28'!$D$112:$I$135,[0]!P1_T28?Data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 25'!P12_T28_Protection</definedName>
    <definedName name="T28_Protection" localSheetId="7">[0]!P9_T28_Protection,[0]!P10_T28_Protection,[0]!P11_T28_Protection,'5 анализ экон эффект 26'!P12_T28_Protection</definedName>
    <definedName name="T28_Protection" localSheetId="8">[0]!P9_T28_Protection,[0]!P10_T28_Protection,[0]!P11_T28_Protection,'5 анализ экон эффект 27'!P12_T28_Protection</definedName>
    <definedName name="T28_Protection" localSheetId="9">[0]!P9_T28_Protection,[0]!P10_T28_Protection,[0]!P11_T28_Protection,'5 анализ экон эффект 28'!P12_T28_Protection</definedName>
    <definedName name="T28_Protection" localSheetId="10">[0]!P9_T28_Protection,[0]!P10_T28_Protection,[0]!P11_T28_Protection,'5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 localSheetId="10">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 localSheetId="9">P1_T29?L10</definedName>
    <definedName name="T29?L10" localSheetId="10">P1_T29?L10</definedName>
    <definedName name="T29?L10">P1_T29?L10</definedName>
    <definedName name="T4_Protect" localSheetId="6">'[21]4'!$AA$24:$AD$28,'[21]4'!$G$11:$J$17,[5]!P1_T4_Protect,[5]!P2_T4_Protect</definedName>
    <definedName name="T4_Protect" localSheetId="7">'[21]4'!$AA$24:$AD$28,'[21]4'!$G$11:$J$17,[0]!P1_T4_Protect,[0]!P2_T4_Protect</definedName>
    <definedName name="T4_Protect" localSheetId="8">'[21]4'!$AA$24:$AD$28,'[21]4'!$G$11:$J$17,[0]!P1_T4_Protect,[0]!P2_T4_Protect</definedName>
    <definedName name="T4_Protect" localSheetId="9">'[21]4'!$AA$24:$AD$28,'[21]4'!$G$11:$J$17,[0]!P1_T4_Protect,[0]!P2_T4_Protect</definedName>
    <definedName name="T4_Protect" localSheetId="10">'[21]4'!$AA$24:$AD$28,'[21]4'!$G$11:$J$17,[0]!P1_T4_Protect,[0]!P2_T4_Protect</definedName>
    <definedName name="T4_Protect">'[21]4'!$AA$24:$AD$28,'[21]4'!$G$11:$J$17,P1_T4_Protect,P2_T4_Protect</definedName>
    <definedName name="T6_Protect" localSheetId="6">'[21]6'!$B$28:$B$37,'[21]6'!$D$28:$H$37,'[21]6'!$J$28:$N$37,'[21]6'!$D$39:$H$41,'[21]6'!$J$39:$N$41,'[21]6'!$B$46:$B$55,[5]!P1_T6_Protect</definedName>
    <definedName name="T6_Protect" localSheetId="7">'[21]6'!$B$28:$B$37,'[21]6'!$D$28:$H$37,'[21]6'!$J$28:$N$37,'[21]6'!$D$39:$H$41,'[21]6'!$J$39:$N$41,'[21]6'!$B$46:$B$55,[0]!P1_T6_Protect</definedName>
    <definedName name="T6_Protect" localSheetId="8">'[21]6'!$B$28:$B$37,'[21]6'!$D$28:$H$37,'[21]6'!$J$28:$N$37,'[21]6'!$D$39:$H$41,'[21]6'!$J$39:$N$41,'[21]6'!$B$46:$B$55,[0]!P1_T6_Protect</definedName>
    <definedName name="T6_Protect" localSheetId="9">'[21]6'!$B$28:$B$37,'[21]6'!$D$28:$H$37,'[21]6'!$J$28:$N$37,'[21]6'!$D$39:$H$41,'[21]6'!$J$39:$N$41,'[21]6'!$B$46:$B$55,[0]!P1_T6_Protect</definedName>
    <definedName name="T6_Protect" localSheetId="10">'[21]6'!$B$28:$B$37,'[21]6'!$D$28:$H$37,'[21]6'!$J$28:$N$37,'[21]6'!$D$39:$H$41,'[21]6'!$J$39:$N$41,'[21]6'!$B$46:$B$55,[0]!P1_T6_Protect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 localSheetId="9">#REF!</definedName>
    <definedName name="term1" localSheetId="10">#REF!</definedName>
    <definedName name="term1">#REF!</definedName>
    <definedName name="TES" localSheetId="6">#REF!</definedName>
    <definedName name="TES" localSheetId="7">#REF!</definedName>
    <definedName name="TES" localSheetId="8">#REF!</definedName>
    <definedName name="TES" localSheetId="9">#REF!</definedName>
    <definedName name="TES" localSheetId="10">#REF!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 localSheetId="7">#REF!</definedName>
    <definedName name="TTT" localSheetId="8">#REF!</definedName>
    <definedName name="TTT" localSheetId="9">#REF!</definedName>
    <definedName name="TTT" localSheetId="10">#REF!</definedName>
    <definedName name="TTT">#REF!</definedName>
    <definedName name="us">#REF!</definedName>
    <definedName name="USD" localSheetId="6">[31]коэфф!$B$2</definedName>
    <definedName name="USD" localSheetId="7">[31]коэфф!$B$2</definedName>
    <definedName name="USD" localSheetId="8">[31]коэфф!$B$2</definedName>
    <definedName name="USD" localSheetId="9">[31]коэфф!$B$2</definedName>
    <definedName name="USD" localSheetId="10">[31]коэфф!$B$2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 localSheetId="10">IF([0]!Loan_Amount*[0]!Interest_Rate*[0]!Loan_Years*[0]!Loan_Start&gt;0,1,0)</definedName>
    <definedName name="Values_Entered">IF(Loan_Amount*Interest_Rate*Loan_Years*Loan_Start&gt;0,1,0)</definedName>
    <definedName name="vasea">#REF!</definedName>
    <definedName name="VDOC">#REF!</definedName>
    <definedName name="vs" localSheetId="6">'[34]списки ФП'!$B$3:$B$7</definedName>
    <definedName name="vs" localSheetId="7">'[34]списки ФП'!$B$3:$B$7</definedName>
    <definedName name="vs" localSheetId="8">'[34]списки ФП'!$B$3:$B$7</definedName>
    <definedName name="vs" localSheetId="9">'[34]списки ФП'!$B$3:$B$7</definedName>
    <definedName name="vs" localSheetId="10">'[34]списки ФП'!$B$3:$B$7</definedName>
    <definedName name="vs">'[35]списки ФП'!$B$3:$B$7</definedName>
    <definedName name="w" localSheetId="6">#REF!</definedName>
    <definedName name="w" localSheetId="7">#REF!</definedName>
    <definedName name="w" localSheetId="8">#REF!</definedName>
    <definedName name="w" localSheetId="9">#REF!</definedName>
    <definedName name="w" localSheetId="10">#REF!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26'!www</definedName>
    <definedName name="www" localSheetId="8">'5 анализ экон эффект 27'!www</definedName>
    <definedName name="www" localSheetId="9">'5 анализ экон эффект 28'!www</definedName>
    <definedName name="www" localSheetId="10">'5 анализ экон эффект 29'!www</definedName>
    <definedName name="www">[5]!www</definedName>
    <definedName name="x">#REF!</definedName>
    <definedName name="z" localSheetId="6">#REF!</definedName>
    <definedName name="z" localSheetId="7">#REF!</definedName>
    <definedName name="z" localSheetId="8">#REF!</definedName>
    <definedName name="z" localSheetId="9">#REF!</definedName>
    <definedName name="z" localSheetId="10">#REF!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hidden="1">#REF!</definedName>
    <definedName name="Z_AC8EA1BC_643F_4AE6_AE21_F651307F6DCB_.wvu.PrintArea" localSheetId="6" hidden="1">'5 анализ экон эффект 25'!$A$5:$P$57</definedName>
    <definedName name="Z_AC8EA1BC_643F_4AE6_AE21_F651307F6DCB_.wvu.PrintArea" localSheetId="7" hidden="1">'5 анализ экон эффект 26'!$A$5:$P$57</definedName>
    <definedName name="Z_AC8EA1BC_643F_4AE6_AE21_F651307F6DCB_.wvu.PrintArea" localSheetId="8" hidden="1">'5 анализ экон эффект 27'!$A$5:$P$57</definedName>
    <definedName name="Z_AC8EA1BC_643F_4AE6_AE21_F651307F6DCB_.wvu.PrintArea" localSheetId="9" hidden="1">'5 анализ экон эффект 28'!$A$5:$P$57</definedName>
    <definedName name="Z_AC8EA1BC_643F_4AE6_AE21_F651307F6DCB_.wvu.PrintArea" localSheetId="10" hidden="1">'5 анализ экон эффект 29'!$A$5:$P$57</definedName>
    <definedName name="Z_AC8EA1BC_643F_4AE6_AE21_F651307F6DCB_.wvu.Rows" localSheetId="6" hidden="1">'5 анализ экон эффект 25'!#REF!</definedName>
    <definedName name="Z_AC8EA1BC_643F_4AE6_AE21_F651307F6DCB_.wvu.Rows" localSheetId="7" hidden="1">'5 анализ экон эффект 26'!#REF!</definedName>
    <definedName name="Z_AC8EA1BC_643F_4AE6_AE21_F651307F6DCB_.wvu.Rows" localSheetId="8" hidden="1">'5 анализ экон эффект 27'!#REF!</definedName>
    <definedName name="Z_AC8EA1BC_643F_4AE6_AE21_F651307F6DCB_.wvu.Rows" localSheetId="9" hidden="1">'5 анализ экон эффект 28'!#REF!</definedName>
    <definedName name="Z_AC8EA1BC_643F_4AE6_AE21_F651307F6DCB_.wvu.Rows" localSheetId="10" hidden="1">'5 анализ экон эффект 29'!#REF!</definedName>
    <definedName name="Z_D71A4BE8_6F70_47D4_8446_083D76F26E47_.wvu.PrintArea" localSheetId="6" hidden="1">'5 анализ экон эффект 25'!$A$1:$P$57</definedName>
    <definedName name="Z_D71A4BE8_6F70_47D4_8446_083D76F26E47_.wvu.PrintArea" localSheetId="7" hidden="1">'5 анализ экон эффект 26'!$A$1:$P$57</definedName>
    <definedName name="Z_D71A4BE8_6F70_47D4_8446_083D76F26E47_.wvu.PrintArea" localSheetId="8" hidden="1">'5 анализ экон эффект 27'!$A$1:$P$57</definedName>
    <definedName name="Z_D71A4BE8_6F70_47D4_8446_083D76F26E47_.wvu.PrintArea" localSheetId="9" hidden="1">'5 анализ экон эффект 28'!$A$1:$P$57</definedName>
    <definedName name="Z_D71A4BE8_6F70_47D4_8446_083D76F26E47_.wvu.PrintArea" localSheetId="10" hidden="1">'5 анализ экон эффект 29'!$A$1:$P$57</definedName>
    <definedName name="Z_F991F392_09E7_498E_81FF_BD247503D93B_.wvu.PrintArea" localSheetId="6" hidden="1">'5 анализ экон эффект 25'!$A$1:$P$57</definedName>
    <definedName name="Z_F991F392_09E7_498E_81FF_BD247503D93B_.wvu.PrintArea" localSheetId="7" hidden="1">'5 анализ экон эффект 26'!$A$1:$P$57</definedName>
    <definedName name="Z_F991F392_09E7_498E_81FF_BD247503D93B_.wvu.PrintArea" localSheetId="8" hidden="1">'5 анализ экон эффект 27'!$A$1:$P$57</definedName>
    <definedName name="Z_F991F392_09E7_498E_81FF_BD247503D93B_.wvu.PrintArea" localSheetId="9" hidden="1">'5 анализ экон эффект 28'!$A$1:$P$57</definedName>
    <definedName name="Z_F991F392_09E7_498E_81FF_BD247503D93B_.wvu.PrintArea" localSheetId="10" hidden="1">'5 анализ экон эффект 29'!$A$1:$P$57</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 localSheetId="9">#REF!</definedName>
    <definedName name="а30" localSheetId="10">#REF!</definedName>
    <definedName name="а30">#REF!</definedName>
    <definedName name="аа" localSheetId="6">'5 анализ экон эффект 25'!аа</definedName>
    <definedName name="аа" localSheetId="7">'5 анализ экон эффект 26'!аа</definedName>
    <definedName name="аа" localSheetId="8">'5 анализ экон эффект 27'!аа</definedName>
    <definedName name="аа" localSheetId="9">'5 анализ экон эффект 28'!аа</definedName>
    <definedName name="аа" localSheetId="10">'5 анализ экон эффект 29'!аа</definedName>
    <definedName name="аа">[5]!аа</definedName>
    <definedName name="АААААААА" localSheetId="6">'5 анализ экон эффект 25'!АААААААА</definedName>
    <definedName name="АААААААА" localSheetId="7">'5 анализ экон эффект 26'!АААААААА</definedName>
    <definedName name="АААААААА" localSheetId="8">'5 анализ экон эффект 27'!АААААААА</definedName>
    <definedName name="АААААААА" localSheetId="9">'5 анализ экон эффект 28'!АААААААА</definedName>
    <definedName name="АААААААА" localSheetId="10">'5 анализ экон эффект 29'!АААААААА</definedName>
    <definedName name="АААААААА">[5]!АААААААА</definedName>
    <definedName name="АВГ_РУБ" localSheetId="6">[36]Калькуляции!#REF!</definedName>
    <definedName name="АВГ_РУБ" localSheetId="7">[36]Калькуляции!#REF!</definedName>
    <definedName name="АВГ_РУБ" localSheetId="8">[36]Калькуляции!#REF!</definedName>
    <definedName name="АВГ_РУБ" localSheetId="9">[36]Калькуляции!#REF!</definedName>
    <definedName name="АВГ_РУБ" localSheetId="10">[36]Калькуляции!#REF!</definedName>
    <definedName name="АВГ_РУБ">[36]Калькуляции!#REF!</definedName>
    <definedName name="АВГ_ТОН" localSheetId="6">[36]Калькуляции!#REF!</definedName>
    <definedName name="АВГ_ТОН" localSheetId="7">[36]Калькуляции!#REF!</definedName>
    <definedName name="АВГ_ТОН" localSheetId="8">[36]Калькуляции!#REF!</definedName>
    <definedName name="АВГ_ТОН" localSheetId="9">[36]Калькуляции!#REF!</definedName>
    <definedName name="АВГ_ТОН" localSheetId="10">[36]Калькуляции!#REF!</definedName>
    <definedName name="АВГ_ТОН">[36]Калькуляции!#REF!</definedName>
    <definedName name="август">#REF!</definedName>
    <definedName name="АВЧ_ВН" localSheetId="6">#REF!</definedName>
    <definedName name="АВЧ_ВН" localSheetId="7">#REF!</definedName>
    <definedName name="АВЧ_ВН" localSheetId="8">#REF!</definedName>
    <definedName name="АВЧ_ВН" localSheetId="9">#REF!</definedName>
    <definedName name="АВЧ_ВН" localSheetId="10">#REF!</definedName>
    <definedName name="АВЧ_ВН">#REF!</definedName>
    <definedName name="АВЧ_ДП" localSheetId="6">[36]Калькуляции!#REF!</definedName>
    <definedName name="АВЧ_ДП" localSheetId="7">[36]Калькуляции!#REF!</definedName>
    <definedName name="АВЧ_ДП" localSheetId="8">[36]Калькуляции!#REF!</definedName>
    <definedName name="АВЧ_ДП" localSheetId="9">[36]Калькуляции!#REF!</definedName>
    <definedName name="АВЧ_ДП" localSheetId="10">[36]Калькуляции!#REF!</definedName>
    <definedName name="АВЧ_ДП">[36]Калькуляции!#REF!</definedName>
    <definedName name="АВЧ_ЛОК" localSheetId="6">[36]Калькуляции!#REF!</definedName>
    <definedName name="АВЧ_ЛОК" localSheetId="7">[36]Калькуляции!#REF!</definedName>
    <definedName name="АВЧ_ЛОК" localSheetId="8">[36]Калькуляции!#REF!</definedName>
    <definedName name="АВЧ_ЛОК" localSheetId="9">[36]Калькуляции!#REF!</definedName>
    <definedName name="АВЧ_ЛОК" localSheetId="10">[36]Калькуляции!#REF!</definedName>
    <definedName name="АВЧ_ЛОК">[36]Калькуляции!#REF!</definedName>
    <definedName name="АВЧ_С" localSheetId="6">#REF!</definedName>
    <definedName name="АВЧ_С" localSheetId="7">#REF!</definedName>
    <definedName name="АВЧ_С" localSheetId="8">#REF!</definedName>
    <definedName name="АВЧ_С" localSheetId="9">#REF!</definedName>
    <definedName name="АВЧ_С" localSheetId="10">#REF!</definedName>
    <definedName name="АВЧ_С">#REF!</definedName>
    <definedName name="АВЧ_ТОЛ" localSheetId="6">#REF!</definedName>
    <definedName name="АВЧ_ТОЛ" localSheetId="7">#REF!</definedName>
    <definedName name="АВЧ_ТОЛ" localSheetId="8">#REF!</definedName>
    <definedName name="АВЧ_ТОЛ" localSheetId="9">#REF!</definedName>
    <definedName name="АВЧ_ТОЛ" localSheetId="10">#REF!</definedName>
    <definedName name="АВЧ_ТОЛ">#REF!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 localSheetId="10">#REF!</definedName>
    <definedName name="АВЧНЗ_АЛФ">#REF!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 localSheetId="10">#REF!</definedName>
    <definedName name="АВЧНЗ_МЕД">#REF!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 localSheetId="10">#REF!</definedName>
    <definedName name="АВЧНЗ_ХЛБ">#REF!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 localSheetId="10">#REF!</definedName>
    <definedName name="АВЧНЗ_ЭЛ">#REF!</definedName>
    <definedName name="АК12" localSheetId="6">[36]Калькуляции!#REF!</definedName>
    <definedName name="АК12" localSheetId="7">[36]Калькуляции!#REF!</definedName>
    <definedName name="АК12" localSheetId="8">[36]Калькуляции!#REF!</definedName>
    <definedName name="АК12" localSheetId="9">[36]Калькуляции!#REF!</definedName>
    <definedName name="АК12" localSheetId="10">[36]Калькуляции!#REF!</definedName>
    <definedName name="АК12">[36]Калькуляции!#REF!</definedName>
    <definedName name="АК12ОЧ" localSheetId="6">[36]Калькуляции!#REF!</definedName>
    <definedName name="АК12ОЧ" localSheetId="7">[36]Калькуляции!#REF!</definedName>
    <definedName name="АК12ОЧ" localSheetId="8">[36]Калькуляции!#REF!</definedName>
    <definedName name="АК12ОЧ" localSheetId="9">[36]Калькуляции!#REF!</definedName>
    <definedName name="АК12ОЧ" localSheetId="10">[36]Калькуляции!#REF!</definedName>
    <definedName name="АК12ОЧ">[36]Калькуляции!#REF!</definedName>
    <definedName name="АК5М2" localSheetId="6">[36]Калькуляции!#REF!</definedName>
    <definedName name="АК5М2" localSheetId="7">[36]Калькуляции!#REF!</definedName>
    <definedName name="АК5М2" localSheetId="8">[36]Калькуляции!#REF!</definedName>
    <definedName name="АК5М2" localSheetId="9">[36]Калькуляции!#REF!</definedName>
    <definedName name="АК5М2" localSheetId="10">[36]Калькуляции!#REF!</definedName>
    <definedName name="АК5М2">[36]Калькуляции!#REF!</definedName>
    <definedName name="АК9ПЧ" localSheetId="6">[36]Калькуляции!#REF!</definedName>
    <definedName name="АК9ПЧ" localSheetId="7">[36]Калькуляции!#REF!</definedName>
    <definedName name="АК9ПЧ" localSheetId="8">[36]Калькуляции!#REF!</definedName>
    <definedName name="АК9ПЧ" localSheetId="9">[36]Калькуляции!#REF!</definedName>
    <definedName name="АК9ПЧ" localSheetId="10">[36]Калькуляции!#REF!</definedName>
    <definedName name="АК9ПЧ">[36]Калькуляции!#REF!</definedName>
    <definedName name="АЛ_АВЧ" localSheetId="6">#REF!</definedName>
    <definedName name="АЛ_АВЧ" localSheetId="7">#REF!</definedName>
    <definedName name="АЛ_АВЧ" localSheetId="8">#REF!</definedName>
    <definedName name="АЛ_АВЧ" localSheetId="9">#REF!</definedName>
    <definedName name="АЛ_АВЧ" localSheetId="10">#REF!</definedName>
    <definedName name="АЛ_АВЧ">#REF!</definedName>
    <definedName name="АЛ_АТЧ" localSheetId="6">#REF!</definedName>
    <definedName name="АЛ_АТЧ" localSheetId="7">#REF!</definedName>
    <definedName name="АЛ_АТЧ" localSheetId="8">#REF!</definedName>
    <definedName name="АЛ_АТЧ" localSheetId="9">#REF!</definedName>
    <definedName name="АЛ_АТЧ" localSheetId="10">#REF!</definedName>
    <definedName name="АЛ_АТЧ">#REF!</definedName>
    <definedName name="АЛ_Ф" localSheetId="6">#REF!</definedName>
    <definedName name="АЛ_Ф" localSheetId="7">#REF!</definedName>
    <definedName name="АЛ_Ф" localSheetId="8">#REF!</definedName>
    <definedName name="АЛ_Ф" localSheetId="9">#REF!</definedName>
    <definedName name="АЛ_Ф" localSheetId="10">#REF!</definedName>
    <definedName name="АЛ_Ф">#REF!</definedName>
    <definedName name="АЛ_Ф_" localSheetId="6">#REF!</definedName>
    <definedName name="АЛ_Ф_" localSheetId="7">#REF!</definedName>
    <definedName name="АЛ_Ф_" localSheetId="8">#REF!</definedName>
    <definedName name="АЛ_Ф_" localSheetId="9">#REF!</definedName>
    <definedName name="АЛ_Ф_" localSheetId="10">#REF!</definedName>
    <definedName name="АЛ_Ф_">#REF!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 localSheetId="10">#REF!</definedName>
    <definedName name="АЛ_Ф_ЗФА">#REF!</definedName>
    <definedName name="АЛ_Ф_Т" localSheetId="6">#REF!</definedName>
    <definedName name="АЛ_Ф_Т" localSheetId="7">#REF!</definedName>
    <definedName name="АЛ_Ф_Т" localSheetId="8">#REF!</definedName>
    <definedName name="АЛ_Ф_Т" localSheetId="9">#REF!</definedName>
    <definedName name="АЛ_Ф_Т" localSheetId="10">#REF!</definedName>
    <definedName name="АЛ_Ф_Т">#REF!</definedName>
    <definedName name="Алмаз2">[37]Дебиторка!$J$7</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 localSheetId="10">#REF!</definedName>
    <definedName name="АЛЮМ_АВЧ">#REF!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 localSheetId="10">#REF!</definedName>
    <definedName name="АЛЮМ_АТЧ">#REF!</definedName>
    <definedName name="АН_Б" localSheetId="6">#REF!</definedName>
    <definedName name="АН_Б" localSheetId="7">#REF!</definedName>
    <definedName name="АН_Б" localSheetId="8">#REF!</definedName>
    <definedName name="АН_Б" localSheetId="9">#REF!</definedName>
    <definedName name="АН_Б" localSheetId="10">#REF!</definedName>
    <definedName name="АН_Б">#REF!</definedName>
    <definedName name="АН_Б_ТОЛ" localSheetId="6">[36]Калькуляции!#REF!</definedName>
    <definedName name="АН_Б_ТОЛ" localSheetId="7">[36]Калькуляции!#REF!</definedName>
    <definedName name="АН_Б_ТОЛ" localSheetId="8">[36]Калькуляции!#REF!</definedName>
    <definedName name="АН_Б_ТОЛ" localSheetId="9">[36]Калькуляции!#REF!</definedName>
    <definedName name="АН_Б_ТОЛ" localSheetId="10">[36]Калькуляции!#REF!</definedName>
    <definedName name="АН_Б_ТОЛ">[36]Калькуляции!#REF!</definedName>
    <definedName name="АН_М" localSheetId="6">#REF!</definedName>
    <definedName name="АН_М" localSheetId="7">#REF!</definedName>
    <definedName name="АН_М" localSheetId="8">#REF!</definedName>
    <definedName name="АН_М" localSheetId="9">#REF!</definedName>
    <definedName name="АН_М" localSheetId="10">#REF!</definedName>
    <definedName name="АН_М">#REF!</definedName>
    <definedName name="АН_М_" localSheetId="6">#REF!</definedName>
    <definedName name="АН_М_" localSheetId="7">#REF!</definedName>
    <definedName name="АН_М_" localSheetId="8">#REF!</definedName>
    <definedName name="АН_М_" localSheetId="9">#REF!</definedName>
    <definedName name="АН_М_" localSheetId="10">#REF!</definedName>
    <definedName name="АН_М_">#REF!</definedName>
    <definedName name="АН_М_К" localSheetId="6">[36]Калькуляции!#REF!</definedName>
    <definedName name="АН_М_К" localSheetId="7">[36]Калькуляции!#REF!</definedName>
    <definedName name="АН_М_К" localSheetId="8">[36]Калькуляции!#REF!</definedName>
    <definedName name="АН_М_К" localSheetId="9">[36]Калькуляции!#REF!</definedName>
    <definedName name="АН_М_К" localSheetId="10">[36]Калькуляции!#REF!</definedName>
    <definedName name="АН_М_К">[36]Калькуляции!#REF!</definedName>
    <definedName name="АН_М_П" localSheetId="6">[36]Калькуляции!#REF!</definedName>
    <definedName name="АН_М_П" localSheetId="7">[36]Калькуляции!#REF!</definedName>
    <definedName name="АН_М_П" localSheetId="8">[36]Калькуляции!#REF!</definedName>
    <definedName name="АН_М_П" localSheetId="9">[36]Калькуляции!#REF!</definedName>
    <definedName name="АН_М_П" localSheetId="10">[36]Калькуляции!#REF!</definedName>
    <definedName name="АН_М_П">[36]Калькуляции!#REF!</definedName>
    <definedName name="АН_М_ПК" localSheetId="6">[36]Калькуляции!#REF!</definedName>
    <definedName name="АН_М_ПК" localSheetId="7">[36]Калькуляции!#REF!</definedName>
    <definedName name="АН_М_ПК" localSheetId="8">[36]Калькуляции!#REF!</definedName>
    <definedName name="АН_М_ПК" localSheetId="9">[36]Калькуляции!#REF!</definedName>
    <definedName name="АН_М_ПК" localSheetId="10">[36]Калькуляции!#REF!</definedName>
    <definedName name="АН_М_ПК">[36]Калькуляции!#REF!</definedName>
    <definedName name="АН_М_ПРОСТ" localSheetId="6">[36]Калькуляции!#REF!</definedName>
    <definedName name="АН_М_ПРОСТ" localSheetId="7">[36]Калькуляции!#REF!</definedName>
    <definedName name="АН_М_ПРОСТ" localSheetId="8">[36]Калькуляции!#REF!</definedName>
    <definedName name="АН_М_ПРОСТ" localSheetId="9">[36]Калькуляции!#REF!</definedName>
    <definedName name="АН_М_ПРОСТ" localSheetId="10">[36]Калькуляции!#REF!</definedName>
    <definedName name="АН_М_ПРОСТ">[36]Калькуляции!#REF!</definedName>
    <definedName name="АН_С" localSheetId="6">#REF!</definedName>
    <definedName name="АН_С" localSheetId="7">#REF!</definedName>
    <definedName name="АН_С" localSheetId="8">#REF!</definedName>
    <definedName name="АН_С" localSheetId="9">#REF!</definedName>
    <definedName name="АН_С" localSheetId="10">#REF!</definedName>
    <definedName name="АН_С">#REF!</definedName>
    <definedName name="АПР_РУБ" localSheetId="6">#REF!</definedName>
    <definedName name="АПР_РУБ" localSheetId="7">#REF!</definedName>
    <definedName name="АПР_РУБ" localSheetId="8">#REF!</definedName>
    <definedName name="АПР_РУБ" localSheetId="9">#REF!</definedName>
    <definedName name="АПР_РУБ" localSheetId="10">#REF!</definedName>
    <definedName name="АПР_РУБ">#REF!</definedName>
    <definedName name="АПР_ТОН" localSheetId="6">#REF!</definedName>
    <definedName name="АПР_ТОН" localSheetId="7">#REF!</definedName>
    <definedName name="АПР_ТОН" localSheetId="8">#REF!</definedName>
    <definedName name="АПР_ТОН" localSheetId="9">#REF!</definedName>
    <definedName name="АПР_ТОН" localSheetId="10">#REF!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 localSheetId="7">[36]Калькуляции!#REF!</definedName>
    <definedName name="АТЧ_ЦЕХА" localSheetId="8">[36]Калькуляции!#REF!</definedName>
    <definedName name="АТЧ_ЦЕХА" localSheetId="9">[36]Калькуляции!#REF!</definedName>
    <definedName name="АТЧ_ЦЕХА" localSheetId="10">[36]Калькуляции!#REF!</definedName>
    <definedName name="АТЧ_ЦЕХА">[36]Калькуляции!#REF!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 localSheetId="10">#REF!</definedName>
    <definedName name="АТЧНЗ_АМ">#REF!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 localSheetId="10">#REF!</definedName>
    <definedName name="АТЧНЗ_ГЛ">#REF!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 localSheetId="10">#REF!</definedName>
    <definedName name="АТЧНЗ_КР">#REF!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 localSheetId="10">#REF!</definedName>
    <definedName name="АТЧНЗ_ЭЛ">#REF!</definedName>
    <definedName name="б" localSheetId="6">'5 анализ экон эффект 25'!б</definedName>
    <definedName name="б" localSheetId="7">'5 анализ экон эффект 26'!б</definedName>
    <definedName name="б" localSheetId="8">'5 анализ экон эффект 27'!б</definedName>
    <definedName name="б" localSheetId="9">'5 анализ экон эффект 28'!б</definedName>
    <definedName name="б" localSheetId="10">'5 анализ экон эффект 29'!б</definedName>
    <definedName name="б">[5]!б</definedName>
    <definedName name="б1">#REF!</definedName>
    <definedName name="_xlnm.Database">#REF!</definedName>
    <definedName name="БазовыйПериод" localSheetId="6">[39]Заголовок!$B$4</definedName>
    <definedName name="БазовыйПериод" localSheetId="7">[39]Заголовок!$B$4</definedName>
    <definedName name="БазовыйПериод" localSheetId="8">[39]Заголовок!$B$4</definedName>
    <definedName name="БазовыйПериод" localSheetId="9">[39]Заголовок!$B$4</definedName>
    <definedName name="БазовыйПериод" localSheetId="10">[39]Заголовок!$B$4</definedName>
    <definedName name="БазовыйПериод">[40]Заголовок!$B$4</definedName>
    <definedName name="БАР" localSheetId="6">#REF!</definedName>
    <definedName name="БАР" localSheetId="7">#REF!</definedName>
    <definedName name="БАР" localSheetId="8">#REF!</definedName>
    <definedName name="БАР" localSheetId="9">#REF!</definedName>
    <definedName name="БАР" localSheetId="10">#REF!</definedName>
    <definedName name="БАР">#REF!</definedName>
    <definedName name="БАР_" localSheetId="6">#REF!</definedName>
    <definedName name="БАР_" localSheetId="7">#REF!</definedName>
    <definedName name="БАР_" localSheetId="8">#REF!</definedName>
    <definedName name="БАР_" localSheetId="9">#REF!</definedName>
    <definedName name="БАР_" localSheetId="10">#REF!</definedName>
    <definedName name="БАР_">#REF!</definedName>
    <definedName name="бб" localSheetId="6">'5 анализ экон эффект 25'!бб</definedName>
    <definedName name="бб" localSheetId="7">'5 анализ экон эффект 26'!бб</definedName>
    <definedName name="бб" localSheetId="8">'5 анализ экон эффект 27'!бб</definedName>
    <definedName name="бб" localSheetId="9">'5 анализ экон эффект 28'!бб</definedName>
    <definedName name="бб" localSheetId="10">'5 анализ экон эффект 29'!бб</definedName>
    <definedName name="бб">[5]!бб</definedName>
    <definedName name="ббббб" localSheetId="6">'5 анализ экон эффект 25'!ббббб</definedName>
    <definedName name="ббббб" localSheetId="7">'5 анализ экон эффект 26'!ббббб</definedName>
    <definedName name="ббббб" localSheetId="8">'5 анализ экон эффект 27'!ббббб</definedName>
    <definedName name="ббббб" localSheetId="9">'5 анализ экон эффект 28'!ббббб</definedName>
    <definedName name="ббббб" localSheetId="10">'5 анализ экон эффект 29'!ббббб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 25'!в</definedName>
    <definedName name="в" localSheetId="7">'5 анализ экон эффект 26'!в</definedName>
    <definedName name="в" localSheetId="8">'5 анализ экон эффект 27'!в</definedName>
    <definedName name="в" localSheetId="9">'5 анализ экон эффект 28'!в</definedName>
    <definedName name="в" localSheetId="10">'5 анализ экон эффект 29'!в</definedName>
    <definedName name="в">[5]!в</definedName>
    <definedName name="В_В" localSheetId="6">#REF!</definedName>
    <definedName name="В_В" localSheetId="7">#REF!</definedName>
    <definedName name="В_В" localSheetId="8">#REF!</definedName>
    <definedName name="В_В" localSheetId="9">#REF!</definedName>
    <definedName name="В_В" localSheetId="10">#REF!</definedName>
    <definedName name="В_В">#REF!</definedName>
    <definedName name="В_ДП" localSheetId="6">[36]Калькуляции!#REF!</definedName>
    <definedName name="В_ДП" localSheetId="7">[36]Калькуляции!#REF!</definedName>
    <definedName name="В_ДП" localSheetId="8">[36]Калькуляции!#REF!</definedName>
    <definedName name="В_ДП" localSheetId="9">[36]Калькуляции!#REF!</definedName>
    <definedName name="В_ДП" localSheetId="10">[36]Калькуляции!#REF!</definedName>
    <definedName name="В_ДП">[36]Калькуляции!#REF!</definedName>
    <definedName name="В_Т" localSheetId="6">#REF!</definedName>
    <definedName name="В_Т" localSheetId="7">#REF!</definedName>
    <definedName name="В_Т" localSheetId="8">#REF!</definedName>
    <definedName name="В_Т" localSheetId="9">#REF!</definedName>
    <definedName name="В_Т" localSheetId="10">#REF!</definedName>
    <definedName name="В_Т">#REF!</definedName>
    <definedName name="В_Т_А" localSheetId="6">[36]Калькуляции!#REF!</definedName>
    <definedName name="В_Т_А" localSheetId="7">[36]Калькуляции!#REF!</definedName>
    <definedName name="В_Т_А" localSheetId="8">[36]Калькуляции!#REF!</definedName>
    <definedName name="В_Т_А" localSheetId="9">[36]Калькуляции!#REF!</definedName>
    <definedName name="В_Т_А" localSheetId="10">[36]Калькуляции!#REF!</definedName>
    <definedName name="В_Т_А">[36]Калькуляции!#REF!</definedName>
    <definedName name="В_Т_ВС" localSheetId="6">[36]Калькуляции!#REF!</definedName>
    <definedName name="В_Т_ВС" localSheetId="7">[36]Калькуляции!#REF!</definedName>
    <definedName name="В_Т_ВС" localSheetId="8">[36]Калькуляции!#REF!</definedName>
    <definedName name="В_Т_ВС" localSheetId="9">[36]Калькуляции!#REF!</definedName>
    <definedName name="В_Т_ВС" localSheetId="10">[36]Калькуляции!#REF!</definedName>
    <definedName name="В_Т_ВС">[36]Калькуляции!#REF!</definedName>
    <definedName name="В_Т_К" localSheetId="6">[36]Калькуляции!#REF!</definedName>
    <definedName name="В_Т_К" localSheetId="7">[36]Калькуляции!#REF!</definedName>
    <definedName name="В_Т_К" localSheetId="8">[36]Калькуляции!#REF!</definedName>
    <definedName name="В_Т_К" localSheetId="9">[36]Калькуляции!#REF!</definedName>
    <definedName name="В_Т_К" localSheetId="10">[36]Калькуляции!#REF!</definedName>
    <definedName name="В_Т_К">[36]Калькуляции!#REF!</definedName>
    <definedName name="В_Т_П" localSheetId="6">[36]Калькуляции!#REF!</definedName>
    <definedName name="В_Т_П" localSheetId="7">[36]Калькуляции!#REF!</definedName>
    <definedName name="В_Т_П" localSheetId="8">[36]Калькуляции!#REF!</definedName>
    <definedName name="В_Т_П" localSheetId="9">[36]Калькуляции!#REF!</definedName>
    <definedName name="В_Т_П" localSheetId="10">[36]Калькуляции!#REF!</definedName>
    <definedName name="В_Т_П">[36]Калькуляции!#REF!</definedName>
    <definedName name="В_Т_ПК" localSheetId="6">[36]Калькуляции!#REF!</definedName>
    <definedName name="В_Т_ПК" localSheetId="7">[36]Калькуляции!#REF!</definedName>
    <definedName name="В_Т_ПК" localSheetId="8">[36]Калькуляции!#REF!</definedName>
    <definedName name="В_Т_ПК" localSheetId="9">[36]Калькуляции!#REF!</definedName>
    <definedName name="В_Т_ПК" localSheetId="10">[36]Калькуляции!#REF!</definedName>
    <definedName name="В_Т_ПК">[36]Калькуляции!#REF!</definedName>
    <definedName name="В_Э" localSheetId="6">#REF!</definedName>
    <definedName name="В_Э" localSheetId="7">#REF!</definedName>
    <definedName name="В_Э" localSheetId="8">#REF!</definedName>
    <definedName name="В_Э" localSheetId="9">#REF!</definedName>
    <definedName name="В_Э" localSheetId="10">#REF!</definedName>
    <definedName name="В_Э">#REF!</definedName>
    <definedName name="в23ё" localSheetId="6">'5 анализ экон эффект 25'!в23ё</definedName>
    <definedName name="в23ё" localSheetId="7">'5 анализ экон эффект 26'!в23ё</definedName>
    <definedName name="в23ё" localSheetId="8">'5 анализ экон эффект 27'!в23ё</definedName>
    <definedName name="в23ё" localSheetId="9">'5 анализ экон эффект 28'!в23ё</definedName>
    <definedName name="в23ё" localSheetId="10">'5 анализ экон эффект 29'!в23ё</definedName>
    <definedName name="в23ё">[5]!в23ё</definedName>
    <definedName name="В5" localSheetId="6">[42]БДДС_нов!$C$1:$H$501</definedName>
    <definedName name="В5" localSheetId="7">[42]БДДС_нов!$C$1:$H$501</definedName>
    <definedName name="В5" localSheetId="8">[42]БДДС_нов!$C$1:$H$501</definedName>
    <definedName name="В5" localSheetId="9">[42]БДДС_нов!$C$1:$H$501</definedName>
    <definedName name="В5" localSheetId="10">[42]БДДС_нов!$C$1:$H$501</definedName>
    <definedName name="В5">[43]БДДС_нов!$C$1:$H$501</definedName>
    <definedName name="ВАЛОВЫЙ" localSheetId="6">#REF!</definedName>
    <definedName name="ВАЛОВЫЙ" localSheetId="7">#REF!</definedName>
    <definedName name="ВАЛОВЫЙ" localSheetId="8">#REF!</definedName>
    <definedName name="ВАЛОВЫЙ" localSheetId="9">#REF!</definedName>
    <definedName name="ВАЛОВЫЙ" localSheetId="10">#REF!</definedName>
    <definedName name="ВАЛОВЫЙ">#REF!</definedName>
    <definedName name="вариант">'[44]ПФВ-0.6'!$D$71:$E$71</definedName>
    <definedName name="вв" localSheetId="6">'5 анализ экон эффект 25'!вв</definedName>
    <definedName name="вв" localSheetId="7">'5 анализ экон эффект 26'!вв</definedName>
    <definedName name="вв" localSheetId="8">'5 анализ экон эффект 27'!вв</definedName>
    <definedName name="вв" localSheetId="9">'5 анализ экон эффект 28'!вв</definedName>
    <definedName name="вв" localSheetId="10">'5 анализ экон эффект 29'!вв</definedName>
    <definedName name="вв">[5]!вв</definedName>
    <definedName name="ВВВВ" localSheetId="6">#REF!</definedName>
    <definedName name="ВВВВ" localSheetId="7">#REF!</definedName>
    <definedName name="ВВВВ" localSheetId="8">#REF!</definedName>
    <definedName name="ВВВВ" localSheetId="9">#REF!</definedName>
    <definedName name="ВВВВ" localSheetId="10">#REF!</definedName>
    <definedName name="ВВВВ">#REF!</definedName>
    <definedName name="Вена2">[37]Дебиторка!$J$11</definedName>
    <definedName name="вид" localSheetId="6">[45]Лист1!#REF!</definedName>
    <definedName name="вид" localSheetId="7">[45]Лист1!#REF!</definedName>
    <definedName name="вид" localSheetId="8">[45]Лист1!#REF!</definedName>
    <definedName name="вид" localSheetId="9">[45]Лист1!#REF!</definedName>
    <definedName name="вид" localSheetId="10">[45]Лист1!#REF!</definedName>
    <definedName name="вид">[46]Лист1!#REF!</definedName>
    <definedName name="ВН" localSheetId="6">#REF!</definedName>
    <definedName name="ВН" localSheetId="7">#REF!</definedName>
    <definedName name="ВН" localSheetId="8">#REF!</definedName>
    <definedName name="ВН" localSheetId="9">#REF!</definedName>
    <definedName name="ВН" localSheetId="10">#REF!</definedName>
    <definedName name="ВН">#REF!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 localSheetId="10">#REF!</definedName>
    <definedName name="ВН_3003_ДП">#REF!</definedName>
    <definedName name="ВН_3103_ЭКС" localSheetId="6">[36]Калькуляции!#REF!</definedName>
    <definedName name="ВН_3103_ЭКС" localSheetId="7">[36]Калькуляции!#REF!</definedName>
    <definedName name="ВН_3103_ЭКС" localSheetId="8">[36]Калькуляции!#REF!</definedName>
    <definedName name="ВН_3103_ЭКС" localSheetId="9">[36]Калькуляции!#REF!</definedName>
    <definedName name="ВН_3103_ЭКС" localSheetId="10">[36]Калькуляции!#REF!</definedName>
    <definedName name="ВН_3103_ЭКС">[36]Калькуляции!#REF!</definedName>
    <definedName name="ВН_6063_ЭКС" localSheetId="6">[36]Калькуляции!#REF!</definedName>
    <definedName name="ВН_6063_ЭКС" localSheetId="7">[36]Калькуляции!#REF!</definedName>
    <definedName name="ВН_6063_ЭКС" localSheetId="8">[36]Калькуляции!#REF!</definedName>
    <definedName name="ВН_6063_ЭКС" localSheetId="9">[36]Калькуляции!#REF!</definedName>
    <definedName name="ВН_6063_ЭКС" localSheetId="10">[36]Калькуляции!#REF!</definedName>
    <definedName name="ВН_6063_ЭКС">[36]Калькуляции!#REF!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 localSheetId="10">#REF!</definedName>
    <definedName name="ВН_АВЧ_ВН">#REF!</definedName>
    <definedName name="ВН_АВЧ_ДП" localSheetId="6">[36]Калькуляции!#REF!</definedName>
    <definedName name="ВН_АВЧ_ДП" localSheetId="7">[36]Калькуляции!#REF!</definedName>
    <definedName name="ВН_АВЧ_ДП" localSheetId="8">[36]Калькуляции!#REF!</definedName>
    <definedName name="ВН_АВЧ_ДП" localSheetId="9">[36]Калькуляции!#REF!</definedName>
    <definedName name="ВН_АВЧ_ДП" localSheetId="10">[36]Калькуляции!#REF!</definedName>
    <definedName name="ВН_АВЧ_ДП">[36]Калькуляции!#REF!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 localSheetId="10">#REF!</definedName>
    <definedName name="ВН_АВЧ_ТОЛ">#REF!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 localSheetId="10">#REF!</definedName>
    <definedName name="ВН_АВЧ_ЭКС">#REF!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 localSheetId="10">#REF!</definedName>
    <definedName name="ВН_АТЧ_ВН">#REF!</definedName>
    <definedName name="ВН_АТЧ_ДП" localSheetId="6">[36]Калькуляции!#REF!</definedName>
    <definedName name="ВН_АТЧ_ДП" localSheetId="7">[36]Калькуляции!#REF!</definedName>
    <definedName name="ВН_АТЧ_ДП" localSheetId="8">[36]Калькуляции!#REF!</definedName>
    <definedName name="ВН_АТЧ_ДП" localSheetId="9">[36]Калькуляции!#REF!</definedName>
    <definedName name="ВН_АТЧ_ДП" localSheetId="10">[36]Калькуляции!#REF!</definedName>
    <definedName name="ВН_АТЧ_ДП">[36]Калькуляции!#REF!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 localSheetId="10">#REF!</definedName>
    <definedName name="ВН_АТЧ_ТОЛ">#REF!</definedName>
    <definedName name="ВН_АТЧ_ТОЛ_А" localSheetId="6">[36]Калькуляции!#REF!</definedName>
    <definedName name="ВН_АТЧ_ТОЛ_А" localSheetId="7">[36]Калькуляции!#REF!</definedName>
    <definedName name="ВН_АТЧ_ТОЛ_А" localSheetId="8">[36]Калькуляции!#REF!</definedName>
    <definedName name="ВН_АТЧ_ТОЛ_А" localSheetId="9">[36]Калькуляции!#REF!</definedName>
    <definedName name="ВН_АТЧ_ТОЛ_А" localSheetId="10">[36]Калькуляции!#REF!</definedName>
    <definedName name="ВН_АТЧ_ТОЛ_А">[36]Калькуляции!#REF!</definedName>
    <definedName name="ВН_АТЧ_ТОЛ_П" localSheetId="6">[36]Калькуляции!#REF!</definedName>
    <definedName name="ВН_АТЧ_ТОЛ_П" localSheetId="7">[36]Калькуляции!#REF!</definedName>
    <definedName name="ВН_АТЧ_ТОЛ_П" localSheetId="8">[36]Калькуляции!#REF!</definedName>
    <definedName name="ВН_АТЧ_ТОЛ_П" localSheetId="9">[36]Калькуляции!#REF!</definedName>
    <definedName name="ВН_АТЧ_ТОЛ_П" localSheetId="10">[36]Калькуляции!#REF!</definedName>
    <definedName name="ВН_АТЧ_ТОЛ_П">[36]Калькуляции!#REF!</definedName>
    <definedName name="ВН_АТЧ_ТОЛ_ПК" localSheetId="6">[36]Калькуляции!#REF!</definedName>
    <definedName name="ВН_АТЧ_ТОЛ_ПК" localSheetId="7">[36]Калькуляции!#REF!</definedName>
    <definedName name="ВН_АТЧ_ТОЛ_ПК" localSheetId="8">[36]Калькуляции!#REF!</definedName>
    <definedName name="ВН_АТЧ_ТОЛ_ПК" localSheetId="9">[36]Калькуляции!#REF!</definedName>
    <definedName name="ВН_АТЧ_ТОЛ_ПК" localSheetId="10">[36]Калькуляции!#REF!</definedName>
    <definedName name="ВН_АТЧ_ТОЛ_ПК">[36]Калькуляции!#REF!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 localSheetId="10">#REF!</definedName>
    <definedName name="ВН_АТЧ_ЭКС">#REF!</definedName>
    <definedName name="ВН_Р" localSheetId="6">#REF!</definedName>
    <definedName name="ВН_Р" localSheetId="7">#REF!</definedName>
    <definedName name="ВН_Р" localSheetId="8">#REF!</definedName>
    <definedName name="ВН_Р" localSheetId="9">#REF!</definedName>
    <definedName name="ВН_Р" localSheetId="10">#REF!</definedName>
    <definedName name="ВН_Р">#REF!</definedName>
    <definedName name="ВН_С_ВН" localSheetId="6">#REF!</definedName>
    <definedName name="ВН_С_ВН" localSheetId="7">#REF!</definedName>
    <definedName name="ВН_С_ВН" localSheetId="8">#REF!</definedName>
    <definedName name="ВН_С_ВН" localSheetId="9">#REF!</definedName>
    <definedName name="ВН_С_ВН" localSheetId="10">#REF!</definedName>
    <definedName name="ВН_С_ВН">#REF!</definedName>
    <definedName name="ВН_С_ДП" localSheetId="6">[36]Калькуляции!#REF!</definedName>
    <definedName name="ВН_С_ДП" localSheetId="7">[36]Калькуляции!#REF!</definedName>
    <definedName name="ВН_С_ДП" localSheetId="8">[36]Калькуляции!#REF!</definedName>
    <definedName name="ВН_С_ДП" localSheetId="9">[36]Калькуляции!#REF!</definedName>
    <definedName name="ВН_С_ДП" localSheetId="10">[36]Калькуляции!#REF!</definedName>
    <definedName name="ВН_С_ДП">[36]Калькуляции!#REF!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 localSheetId="10">#REF!</definedName>
    <definedName name="ВН_С_ТОЛ">#REF!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 localSheetId="10">#REF!</definedName>
    <definedName name="ВН_С_ЭКС">#REF!</definedName>
    <definedName name="ВН_Т" localSheetId="6">#REF!</definedName>
    <definedName name="ВН_Т" localSheetId="7">#REF!</definedName>
    <definedName name="ВН_Т" localSheetId="8">#REF!</definedName>
    <definedName name="ВН_Т" localSheetId="9">#REF!</definedName>
    <definedName name="ВН_Т" localSheetId="10">#REF!</definedName>
    <definedName name="ВН_Т">#REF!</definedName>
    <definedName name="ВНИТ" localSheetId="6">#REF!</definedName>
    <definedName name="ВНИТ" localSheetId="7">#REF!</definedName>
    <definedName name="ВНИТ" localSheetId="8">#REF!</definedName>
    <definedName name="ВНИТ" localSheetId="9">#REF!</definedName>
    <definedName name="ВНИТ" localSheetId="10">#REF!</definedName>
    <definedName name="ВНИТ">#REF!</definedName>
    <definedName name="ВОД_ОБ" localSheetId="6">#REF!</definedName>
    <definedName name="ВОД_ОБ" localSheetId="7">#REF!</definedName>
    <definedName name="ВОД_ОБ" localSheetId="8">#REF!</definedName>
    <definedName name="ВОД_ОБ" localSheetId="9">#REF!</definedName>
    <definedName name="ВОД_ОБ" localSheetId="10">#REF!</definedName>
    <definedName name="ВОД_ОБ">#REF!</definedName>
    <definedName name="ВОД_Т" localSheetId="6">#REF!</definedName>
    <definedName name="ВОД_Т" localSheetId="7">#REF!</definedName>
    <definedName name="ВОД_Т" localSheetId="8">#REF!</definedName>
    <definedName name="ВОД_Т" localSheetId="9">#REF!</definedName>
    <definedName name="ВОД_Т" localSheetId="10">#REF!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 localSheetId="7">#REF!</definedName>
    <definedName name="ВОЗ" localSheetId="8">#REF!</definedName>
    <definedName name="ВОЗ" localSheetId="9">#REF!</definedName>
    <definedName name="ВОЗ" localSheetId="10">#REF!</definedName>
    <definedName name="ВОЗ">#REF!</definedName>
    <definedName name="Волгоградэнерго">#REF!</definedName>
    <definedName name="ВСП" localSheetId="6">#REF!</definedName>
    <definedName name="ВСП" localSheetId="7">#REF!</definedName>
    <definedName name="ВСП" localSheetId="8">#REF!</definedName>
    <definedName name="ВСП" localSheetId="9">#REF!</definedName>
    <definedName name="ВСП" localSheetId="10">#REF!</definedName>
    <definedName name="ВСП">#REF!</definedName>
    <definedName name="ВСП1" localSheetId="6">#REF!</definedName>
    <definedName name="ВСП1" localSheetId="7">#REF!</definedName>
    <definedName name="ВСП1" localSheetId="8">#REF!</definedName>
    <definedName name="ВСП1" localSheetId="9">#REF!</definedName>
    <definedName name="ВСП1" localSheetId="10">#REF!</definedName>
    <definedName name="ВСП1">#REF!</definedName>
    <definedName name="ВСП2" localSheetId="6">#REF!</definedName>
    <definedName name="ВСП2" localSheetId="7">#REF!</definedName>
    <definedName name="ВСП2" localSheetId="8">#REF!</definedName>
    <definedName name="ВСП2" localSheetId="9">#REF!</definedName>
    <definedName name="ВСП2" localSheetId="10">#REF!</definedName>
    <definedName name="ВСП2">#REF!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 localSheetId="10">#REF!</definedName>
    <definedName name="ВСПОМОГ">#REF!</definedName>
    <definedName name="ВТОМ" localSheetId="6">#REF!</definedName>
    <definedName name="ВТОМ" localSheetId="7">#REF!</definedName>
    <definedName name="ВТОМ" localSheetId="8">#REF!</definedName>
    <definedName name="ВТОМ" localSheetId="9">#REF!</definedName>
    <definedName name="ВТОМ" localSheetId="10">#REF!</definedName>
    <definedName name="ВТОМ">#REF!</definedName>
    <definedName name="ВТОП">#REF!</definedName>
    <definedName name="второй" localSheetId="6">#REF!</definedName>
    <definedName name="второй" localSheetId="7">#REF!</definedName>
    <definedName name="второй" localSheetId="8">#REF!</definedName>
    <definedName name="второй" localSheetId="9">#REF!</definedName>
    <definedName name="второй" localSheetId="10">#REF!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26'!г</definedName>
    <definedName name="г" localSheetId="8">'5 анализ экон эффект 27'!г</definedName>
    <definedName name="г" localSheetId="9">'5 анализ экон эффект 28'!г</definedName>
    <definedName name="г" localSheetId="10">'5 анализ экон эффект 29'!г</definedName>
    <definedName name="г">[5]!г</definedName>
    <definedName name="ГАС_Ш" localSheetId="6">#REF!</definedName>
    <definedName name="ГАС_Ш" localSheetId="7">#REF!</definedName>
    <definedName name="ГАС_Ш" localSheetId="8">#REF!</definedName>
    <definedName name="ГАС_Ш" localSheetId="9">#REF!</definedName>
    <definedName name="ГАС_Ш" localSheetId="10">#REF!</definedName>
    <definedName name="ГАС_Ш">#REF!</definedName>
    <definedName name="гг">#REF!</definedName>
    <definedName name="ГИД" localSheetId="6">#REF!</definedName>
    <definedName name="ГИД" localSheetId="7">#REF!</definedName>
    <definedName name="ГИД" localSheetId="8">#REF!</definedName>
    <definedName name="ГИД" localSheetId="9">#REF!</definedName>
    <definedName name="ГИД" localSheetId="10">#REF!</definedName>
    <definedName name="ГИД">#REF!</definedName>
    <definedName name="ГИД_ЗФА" localSheetId="6">#REF!</definedName>
    <definedName name="ГИД_ЗФА" localSheetId="7">#REF!</definedName>
    <definedName name="ГИД_ЗФА" localSheetId="8">#REF!</definedName>
    <definedName name="ГИД_ЗФА" localSheetId="9">#REF!</definedName>
    <definedName name="ГИД_ЗФА" localSheetId="10">#REF!</definedName>
    <definedName name="ГИД_ЗФА">#REF!</definedName>
    <definedName name="ГЛ" localSheetId="6">#REF!</definedName>
    <definedName name="ГЛ" localSheetId="7">#REF!</definedName>
    <definedName name="ГЛ" localSheetId="8">#REF!</definedName>
    <definedName name="ГЛ" localSheetId="9">#REF!</definedName>
    <definedName name="ГЛ" localSheetId="10">#REF!</definedName>
    <definedName name="ГЛ">#REF!</definedName>
    <definedName name="ГЛ_" localSheetId="6">#REF!</definedName>
    <definedName name="ГЛ_" localSheetId="7">#REF!</definedName>
    <definedName name="ГЛ_" localSheetId="8">#REF!</definedName>
    <definedName name="ГЛ_" localSheetId="9">#REF!</definedName>
    <definedName name="ГЛ_" localSheetId="10">#REF!</definedName>
    <definedName name="ГЛ_">#REF!</definedName>
    <definedName name="ГЛ_ДП" localSheetId="6">[36]Калькуляции!#REF!</definedName>
    <definedName name="ГЛ_ДП" localSheetId="7">[36]Калькуляции!#REF!</definedName>
    <definedName name="ГЛ_ДП" localSheetId="8">[36]Калькуляции!#REF!</definedName>
    <definedName name="ГЛ_ДП" localSheetId="9">[36]Калькуляции!#REF!</definedName>
    <definedName name="ГЛ_ДП" localSheetId="10">[36]Калькуляции!#REF!</definedName>
    <definedName name="ГЛ_ДП">[36]Калькуляции!#REF!</definedName>
    <definedName name="ГЛ_Т" localSheetId="6">#REF!</definedName>
    <definedName name="ГЛ_Т" localSheetId="7">#REF!</definedName>
    <definedName name="ГЛ_Т" localSheetId="8">#REF!</definedName>
    <definedName name="ГЛ_Т" localSheetId="9">#REF!</definedName>
    <definedName name="ГЛ_Т" localSheetId="10">#REF!</definedName>
    <definedName name="ГЛ_Т">#REF!</definedName>
    <definedName name="ГЛ_Ш" localSheetId="6">#REF!</definedName>
    <definedName name="ГЛ_Ш" localSheetId="7">#REF!</definedName>
    <definedName name="ГЛ_Ш" localSheetId="8">#REF!</definedName>
    <definedName name="ГЛ_Ш" localSheetId="9">#REF!</definedName>
    <definedName name="ГЛ_Ш" localSheetId="10">#REF!</definedName>
    <definedName name="ГЛ_Ш">#REF!</definedName>
    <definedName name="глинозем" localSheetId="6">'5 анализ экон эффект 25'!USD/1.701</definedName>
    <definedName name="глинозем" localSheetId="7">'5 анализ экон эффект 26'!USD/1.701</definedName>
    <definedName name="глинозем" localSheetId="8">'5 анализ экон эффект 27'!USD/1.701</definedName>
    <definedName name="глинозем" localSheetId="9">'5 анализ экон эффект 28'!USD/1.701</definedName>
    <definedName name="глинозем" localSheetId="10">'5 анализ экон эффект 29'!USD/1.701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 localSheetId="7">#REF!</definedName>
    <definedName name="ГР" localSheetId="8">#REF!</definedName>
    <definedName name="ГР" localSheetId="9">#REF!</definedName>
    <definedName name="ГР" localSheetId="10">#REF!</definedName>
    <definedName name="ГР">#REF!</definedName>
    <definedName name="график" localSheetId="6">'5 анализ экон эффект 25'!график</definedName>
    <definedName name="график" localSheetId="7">'5 анализ экон эффект 26'!график</definedName>
    <definedName name="график" localSheetId="8">'5 анализ экон эффект 27'!график</definedName>
    <definedName name="график" localSheetId="9">'5 анализ экон эффект 28'!график</definedName>
    <definedName name="график" localSheetId="10">'5 анализ экон эффект 29'!график</definedName>
    <definedName name="график">[5]!график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 25'!д</definedName>
    <definedName name="д" localSheetId="7">'5 анализ экон эффект 26'!д</definedName>
    <definedName name="д" localSheetId="8">'5 анализ экон эффект 27'!д</definedName>
    <definedName name="д" localSheetId="9">'5 анализ экон эффект 28'!д</definedName>
    <definedName name="д" localSheetId="10">'5 анализ экон эффект 29'!д</definedName>
    <definedName name="д">[5]!д</definedName>
    <definedName name="ДАВ_ЖИД" localSheetId="6">#REF!</definedName>
    <definedName name="ДАВ_ЖИД" localSheetId="7">#REF!</definedName>
    <definedName name="ДАВ_ЖИД" localSheetId="8">#REF!</definedName>
    <definedName name="ДАВ_ЖИД" localSheetId="9">#REF!</definedName>
    <definedName name="ДАВ_ЖИД" localSheetId="10">#REF!</definedName>
    <definedName name="ДАВ_ЖИД">#REF!</definedName>
    <definedName name="ДАВ_КАТАНКА" localSheetId="6">[36]Калькуляции!#REF!</definedName>
    <definedName name="ДАВ_КАТАНКА" localSheetId="7">[36]Калькуляции!#REF!</definedName>
    <definedName name="ДАВ_КАТАНКА" localSheetId="8">[36]Калькуляции!#REF!</definedName>
    <definedName name="ДАВ_КАТАНКА" localSheetId="9">[36]Калькуляции!#REF!</definedName>
    <definedName name="ДАВ_КАТАНКА" localSheetId="10">[36]Калькуляции!#REF!</definedName>
    <definedName name="ДАВ_КАТАНКА">[36]Калькуляции!#REF!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 localSheetId="10">#REF!</definedName>
    <definedName name="ДАВ_МЕЛК">#REF!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 localSheetId="10">#REF!</definedName>
    <definedName name="ДАВ_СЛИТКИ">#REF!</definedName>
    <definedName name="Дав_тв" localSheetId="6">#REF!</definedName>
    <definedName name="Дав_тв" localSheetId="7">#REF!</definedName>
    <definedName name="Дав_тв" localSheetId="8">#REF!</definedName>
    <definedName name="Дав_тв" localSheetId="9">#REF!</definedName>
    <definedName name="Дав_тв" localSheetId="10">#REF!</definedName>
    <definedName name="Дав_тв">#REF!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 localSheetId="10">#REF!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 localSheetId="10">#REF!</definedName>
    <definedName name="ДАВАЛЬЧЕСИЙ">#REF!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 localSheetId="10">#REF!</definedName>
    <definedName name="ДАВАЛЬЧЕСКИЙ">#REF!</definedName>
    <definedName name="Данкор2">[37]Дебиторка!$J$27</definedName>
    <definedName name="ДАТА" localSheetId="6">[45]Лист1!$A$38:$A$50</definedName>
    <definedName name="ДАТА" localSheetId="7">[45]Лист1!$A$38:$A$50</definedName>
    <definedName name="ДАТА" localSheetId="8">[45]Лист1!$A$38:$A$50</definedName>
    <definedName name="ДАТА" localSheetId="9">[45]Лист1!$A$38:$A$50</definedName>
    <definedName name="ДАТА" localSheetId="10">[45]Лист1!$A$38:$A$50</definedName>
    <definedName name="ДАТА">[46]Лист1!$A$38:$A$50</definedName>
    <definedName name="Дв" localSheetId="6">'5 анализ экон эффект 25'!Дв</definedName>
    <definedName name="Дв" localSheetId="7">'5 анализ экон эффект 26'!Дв</definedName>
    <definedName name="Дв" localSheetId="8">'5 анализ экон эффект 27'!Дв</definedName>
    <definedName name="Дв" localSheetId="9">'5 анализ экон эффект 28'!Дв</definedName>
    <definedName name="Дв" localSheetId="10">'5 анализ экон эффект 29'!Дв</definedName>
    <definedName name="Дв">[5]!Дв</definedName>
    <definedName name="ДЕК_РУБ" localSheetId="6">[36]Калькуляции!#REF!</definedName>
    <definedName name="ДЕК_РУБ" localSheetId="7">[36]Калькуляции!#REF!</definedName>
    <definedName name="ДЕК_РУБ" localSheetId="8">[36]Калькуляции!#REF!</definedName>
    <definedName name="ДЕК_РУБ" localSheetId="9">[36]Калькуляции!#REF!</definedName>
    <definedName name="ДЕК_РУБ" localSheetId="10">[36]Калькуляции!#REF!</definedName>
    <definedName name="ДЕК_РУБ">[36]Калькуляции!#REF!</definedName>
    <definedName name="ДЕК_Т" localSheetId="6">[36]Калькуляции!#REF!</definedName>
    <definedName name="ДЕК_Т" localSheetId="7">[36]Калькуляции!#REF!</definedName>
    <definedName name="ДЕК_Т" localSheetId="8">[36]Калькуляции!#REF!</definedName>
    <definedName name="ДЕК_Т" localSheetId="9">[36]Калькуляции!#REF!</definedName>
    <definedName name="ДЕК_Т" localSheetId="10">[36]Калькуляции!#REF!</definedName>
    <definedName name="ДЕК_Т">[36]Калькуляции!#REF!</definedName>
    <definedName name="ДЕК_ТОН" localSheetId="6">[36]Калькуляции!#REF!</definedName>
    <definedName name="ДЕК_ТОН" localSheetId="7">[36]Калькуляции!#REF!</definedName>
    <definedName name="ДЕК_ТОН" localSheetId="8">[36]Калькуляции!#REF!</definedName>
    <definedName name="ДЕК_ТОН" localSheetId="9">[36]Калькуляции!#REF!</definedName>
    <definedName name="ДЕК_ТОН" localSheetId="10">[36]Калькуляции!#REF!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 localSheetId="7">[51]параметры!$C$8</definedName>
    <definedName name="дефлятор" localSheetId="8">[51]параметры!$C$8</definedName>
    <definedName name="дефлятор" localSheetId="9">[51]параметры!$C$8</definedName>
    <definedName name="дефлятор" localSheetId="10">[51]параметры!$C$8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 localSheetId="10">#REF!</definedName>
    <definedName name="ДИЗТОПЛИВО">#REF!</definedName>
    <definedName name="ДИМА" localSheetId="6">#REF!</definedName>
    <definedName name="ДИМА" localSheetId="7">#REF!</definedName>
    <definedName name="ДИМА" localSheetId="8">#REF!</definedName>
    <definedName name="ДИМА" localSheetId="9">#REF!</definedName>
    <definedName name="ДИМА" localSheetId="10">#REF!</definedName>
    <definedName name="ДИМА">#REF!</definedName>
    <definedName name="Дионис2">[37]Дебиторка!$J$15</definedName>
    <definedName name="ДИЭТ" localSheetId="6">[36]Калькуляции!#REF!</definedName>
    <definedName name="ДИЭТ" localSheetId="7">[36]Калькуляции!#REF!</definedName>
    <definedName name="ДИЭТ" localSheetId="8">[36]Калькуляции!#REF!</definedName>
    <definedName name="ДИЭТ" localSheetId="9">[36]Калькуляции!#REF!</definedName>
    <definedName name="ДИЭТ" localSheetId="10">[36]Калькуляции!#REF!</definedName>
    <definedName name="ДИЭТ">[36]Калькуляции!#REF!</definedName>
    <definedName name="ДОГПЕР_АВЧСЫРЕЦ" localSheetId="6">[36]Калькуляции!#REF!</definedName>
    <definedName name="ДОГПЕР_АВЧСЫРЕЦ" localSheetId="7">[36]Калькуляции!#REF!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 localSheetId="10">[36]Калькуляции!#REF!</definedName>
    <definedName name="ДОГПЕР_АВЧСЫРЕЦ">[36]Калькуляции!#REF!</definedName>
    <definedName name="ДОГПЕР_СЫРЕЦ" localSheetId="6">[36]Калькуляции!#REF!</definedName>
    <definedName name="ДОГПЕР_СЫРЕЦ" localSheetId="7">[36]Калькуляции!#REF!</definedName>
    <definedName name="ДОГПЕР_СЫРЕЦ" localSheetId="8">[36]Калькуляции!#REF!</definedName>
    <definedName name="ДОГПЕР_СЫРЕЦ" localSheetId="9">[36]Калькуляции!#REF!</definedName>
    <definedName name="ДОГПЕР_СЫРЕЦ" localSheetId="10">[36]Калькуляции!#REF!</definedName>
    <definedName name="ДОГПЕР_СЫРЕЦ">[36]Калькуляции!#REF!</definedName>
    <definedName name="Доллар" localSheetId="6">[54]Оборудование_стоим!#REF!</definedName>
    <definedName name="Доллар" localSheetId="7">[54]Оборудование_стоим!#REF!</definedName>
    <definedName name="Доллар" localSheetId="8">[54]Оборудование_стоим!#REF!</definedName>
    <definedName name="Доллар" localSheetId="9">[54]Оборудование_стоим!#REF!</definedName>
    <definedName name="Доллар" localSheetId="10">[54]Оборудование_стоим!#REF!</definedName>
    <definedName name="Доллар">[54]Оборудование_стоим!#REF!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 localSheetId="10">#REF!</definedName>
    <definedName name="доля_проч_ф">#REF!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 localSheetId="10">#REF!</definedName>
    <definedName name="доля_прочая">#REF!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 localSheetId="10">#REF!</definedName>
    <definedName name="доля_прочая_ав">#REF!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 localSheetId="10">#REF!</definedName>
    <definedName name="доля_прочая_ф">#REF!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 localSheetId="10">#REF!</definedName>
    <definedName name="доля_т_ф">#REF!</definedName>
    <definedName name="доля_теп_1">#REF!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 localSheetId="10">#REF!</definedName>
    <definedName name="доля_теп_2">#REF!</definedName>
    <definedName name="доля_теп_3">#REF!</definedName>
    <definedName name="доля_тепло">#REF!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 localSheetId="10">#REF!</definedName>
    <definedName name="доля_эл_1">#REF!</definedName>
    <definedName name="доля_эл_2">#REF!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 localSheetId="10">#REF!</definedName>
    <definedName name="доля_эл_3">#REF!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 localSheetId="10">#REF!</definedName>
    <definedName name="доля_эл_ф">#REF!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 localSheetId="10">#REF!</definedName>
    <definedName name="доля_электра">#REF!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 localSheetId="10">#REF!</definedName>
    <definedName name="доля_электра_99">#REF!</definedName>
    <definedName name="ДРУГОЕ">[55]Справочники!$A$26:$A$28</definedName>
    <definedName name="е" localSheetId="6">'5 анализ экон эффект 25'!е</definedName>
    <definedName name="е" localSheetId="7">'5 анализ экон эффект 26'!е</definedName>
    <definedName name="е" localSheetId="8">'5 анализ экон эффект 27'!е</definedName>
    <definedName name="е" localSheetId="9">'5 анализ экон эффект 28'!е</definedName>
    <definedName name="е" localSheetId="10">'5 анализ экон эффект 29'!е</definedName>
    <definedName name="е">[5]!е</definedName>
    <definedName name="ЕСН" localSheetId="6">[56]Макро!$B$4</definedName>
    <definedName name="ЕСН" localSheetId="7">[56]Макро!$B$4</definedName>
    <definedName name="ЕСН" localSheetId="8">[56]Макро!$B$4</definedName>
    <definedName name="ЕСН" localSheetId="9">[56]Макро!$B$4</definedName>
    <definedName name="ЕСН" localSheetId="10">[56]Макро!$B$4</definedName>
    <definedName name="ЕСН">[57]Макро!$B$4</definedName>
    <definedName name="ж" localSheetId="6">'5 анализ экон эффект 25'!ж</definedName>
    <definedName name="ж" localSheetId="7">'5 анализ экон эффект 26'!ж</definedName>
    <definedName name="ж" localSheetId="8">'5 анализ экон эффект 27'!ж</definedName>
    <definedName name="ж" localSheetId="9">'5 анализ экон эффект 28'!ж</definedName>
    <definedName name="ж" localSheetId="10">'5 анализ экон эффект 29'!ж</definedName>
    <definedName name="ж">[5]!ж</definedName>
    <definedName name="жжжжжжж" localSheetId="6">'5 анализ экон эффект 25'!жжжжжжж</definedName>
    <definedName name="жжжжжжж" localSheetId="7">'5 анализ экон эффект 26'!жжжжжжж</definedName>
    <definedName name="жжжжжжж" localSheetId="8">'5 анализ экон эффект 27'!жжжжжжж</definedName>
    <definedName name="жжжжжжж" localSheetId="9">'5 анализ экон эффект 28'!жжжжжжж</definedName>
    <definedName name="жжжжжжж" localSheetId="10">'5 анализ экон эффект 29'!жжжжжжж</definedName>
    <definedName name="жжжжжжж">[5]!жжжжжжж</definedName>
    <definedName name="ЖИДКИЙ" localSheetId="6">#REF!</definedName>
    <definedName name="ЖИДКИЙ" localSheetId="7">#REF!</definedName>
    <definedName name="ЖИДКИЙ" localSheetId="8">#REF!</definedName>
    <definedName name="ЖИДКИЙ" localSheetId="9">#REF!</definedName>
    <definedName name="ЖИДКИЙ" localSheetId="10">#REF!</definedName>
    <definedName name="ЖИДКИЙ">#REF!</definedName>
    <definedName name="з" localSheetId="6">'5 анализ экон эффект 25'!з</definedName>
    <definedName name="з" localSheetId="7">'5 анализ экон эффект 26'!з</definedName>
    <definedName name="з" localSheetId="8">'5 анализ экон эффект 27'!з</definedName>
    <definedName name="з" localSheetId="9">'5 анализ экон эффект 28'!з</definedName>
    <definedName name="з" localSheetId="10">'5 анализ экон эффект 29'!з</definedName>
    <definedName name="з">[5]!з</definedName>
    <definedName name="З0" localSheetId="6">#REF!</definedName>
    <definedName name="З0" localSheetId="7">#REF!</definedName>
    <definedName name="З0" localSheetId="8">#REF!</definedName>
    <definedName name="З0" localSheetId="9">#REF!</definedName>
    <definedName name="З0" localSheetId="10">#REF!</definedName>
    <definedName name="З0">#REF!</definedName>
    <definedName name="З1" localSheetId="6">#REF!</definedName>
    <definedName name="З1" localSheetId="7">#REF!</definedName>
    <definedName name="З1" localSheetId="8">#REF!</definedName>
    <definedName name="З1" localSheetId="9">#REF!</definedName>
    <definedName name="З1" localSheetId="10">#REF!</definedName>
    <definedName name="З1">#REF!</definedName>
    <definedName name="З10" localSheetId="6">#REF!</definedName>
    <definedName name="З10" localSheetId="7">#REF!</definedName>
    <definedName name="З10" localSheetId="8">#REF!</definedName>
    <definedName name="З10" localSheetId="9">#REF!</definedName>
    <definedName name="З10" localSheetId="10">#REF!</definedName>
    <definedName name="З10">#REF!</definedName>
    <definedName name="З11" localSheetId="6">#REF!</definedName>
    <definedName name="З11" localSheetId="7">#REF!</definedName>
    <definedName name="З11" localSheetId="8">#REF!</definedName>
    <definedName name="З11" localSheetId="9">#REF!</definedName>
    <definedName name="З11" localSheetId="10">#REF!</definedName>
    <definedName name="З11">#REF!</definedName>
    <definedName name="З12" localSheetId="6">#REF!</definedName>
    <definedName name="З12" localSheetId="7">#REF!</definedName>
    <definedName name="З12" localSheetId="8">#REF!</definedName>
    <definedName name="З12" localSheetId="9">#REF!</definedName>
    <definedName name="З12" localSheetId="10">#REF!</definedName>
    <definedName name="З12">#REF!</definedName>
    <definedName name="З13" localSheetId="6">#REF!</definedName>
    <definedName name="З13" localSheetId="7">#REF!</definedName>
    <definedName name="З13" localSheetId="8">#REF!</definedName>
    <definedName name="З13" localSheetId="9">#REF!</definedName>
    <definedName name="З13" localSheetId="10">#REF!</definedName>
    <definedName name="З13">#REF!</definedName>
    <definedName name="З14" localSheetId="6">#REF!</definedName>
    <definedName name="З14" localSheetId="7">#REF!</definedName>
    <definedName name="З14" localSheetId="8">#REF!</definedName>
    <definedName name="З14" localSheetId="9">#REF!</definedName>
    <definedName name="З14" localSheetId="10">#REF!</definedName>
    <definedName name="З14">#REF!</definedName>
    <definedName name="З2" localSheetId="6">#REF!</definedName>
    <definedName name="З2" localSheetId="7">#REF!</definedName>
    <definedName name="З2" localSheetId="8">#REF!</definedName>
    <definedName name="З2" localSheetId="9">#REF!</definedName>
    <definedName name="З2" localSheetId="10">#REF!</definedName>
    <definedName name="З2">#REF!</definedName>
    <definedName name="З3" localSheetId="6">#REF!</definedName>
    <definedName name="З3" localSheetId="7">#REF!</definedName>
    <definedName name="З3" localSheetId="8">#REF!</definedName>
    <definedName name="З3" localSheetId="9">#REF!</definedName>
    <definedName name="З3" localSheetId="10">#REF!</definedName>
    <definedName name="З3">#REF!</definedName>
    <definedName name="З4" localSheetId="6">#REF!</definedName>
    <definedName name="З4" localSheetId="7">#REF!</definedName>
    <definedName name="З4" localSheetId="8">#REF!</definedName>
    <definedName name="З4" localSheetId="9">#REF!</definedName>
    <definedName name="З4" localSheetId="10">#REF!</definedName>
    <definedName name="З4">#REF!</definedName>
    <definedName name="З5" localSheetId="6">#REF!</definedName>
    <definedName name="З5" localSheetId="7">#REF!</definedName>
    <definedName name="З5" localSheetId="8">#REF!</definedName>
    <definedName name="З5" localSheetId="9">#REF!</definedName>
    <definedName name="З5" localSheetId="10">#REF!</definedName>
    <definedName name="З5">#REF!</definedName>
    <definedName name="З6" localSheetId="6">#REF!</definedName>
    <definedName name="З6" localSheetId="7">#REF!</definedName>
    <definedName name="З6" localSheetId="8">#REF!</definedName>
    <definedName name="З6" localSheetId="9">#REF!</definedName>
    <definedName name="З6" localSheetId="10">#REF!</definedName>
    <definedName name="З6">#REF!</definedName>
    <definedName name="З7" localSheetId="6">#REF!</definedName>
    <definedName name="З7" localSheetId="7">#REF!</definedName>
    <definedName name="З7" localSheetId="8">#REF!</definedName>
    <definedName name="З7" localSheetId="9">#REF!</definedName>
    <definedName name="З7" localSheetId="10">#REF!</definedName>
    <definedName name="З7">#REF!</definedName>
    <definedName name="З8" localSheetId="6">#REF!</definedName>
    <definedName name="З8" localSheetId="7">#REF!</definedName>
    <definedName name="З8" localSheetId="8">#REF!</definedName>
    <definedName name="З8" localSheetId="9">#REF!</definedName>
    <definedName name="З8" localSheetId="10">#REF!</definedName>
    <definedName name="З8">#REF!</definedName>
    <definedName name="З81" localSheetId="6">[36]Калькуляции!#REF!</definedName>
    <definedName name="З81" localSheetId="7">[36]Калькуляции!#REF!</definedName>
    <definedName name="З81" localSheetId="8">[36]Калькуляции!#REF!</definedName>
    <definedName name="З81" localSheetId="9">[36]Калькуляции!#REF!</definedName>
    <definedName name="З81" localSheetId="10">[36]Калькуляции!#REF!</definedName>
    <definedName name="З81">[36]Калькуляции!#REF!</definedName>
    <definedName name="З9" localSheetId="6">#REF!</definedName>
    <definedName name="З9" localSheetId="7">#REF!</definedName>
    <definedName name="З9" localSheetId="8">#REF!</definedName>
    <definedName name="З9" localSheetId="9">#REF!</definedName>
    <definedName name="З9" localSheetId="10">#REF!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 localSheetId="10">#REF!</definedName>
    <definedName name="ЗАРПЛАТА">#REF!</definedName>
    <definedName name="ззззз" localSheetId="6">#REF!</definedName>
    <definedName name="ззззз" localSheetId="7">#REF!</definedName>
    <definedName name="ззззз" localSheetId="8">#REF!</definedName>
    <definedName name="ззззз" localSheetId="9">#REF!</definedName>
    <definedName name="ззззз" localSheetId="10">#REF!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26'!ззззззззззззззззззззз</definedName>
    <definedName name="ззззззззззззззззззззз" localSheetId="8">'5 анализ экон эффект 27'!ззззззззззззззззззззз</definedName>
    <definedName name="ззззззззззззззззззззз" localSheetId="9">'5 анализ экон эффект 28'!ззззззззззззззззззззз</definedName>
    <definedName name="ззззззззззззззззззззз" localSheetId="10">'5 анализ экон эффект 29'!ззззззззззззззззззззз</definedName>
    <definedName name="ззззззззззззззззззззз">[5]!ззззззззззззззззззззз</definedName>
    <definedName name="ЗКР" localSheetId="6">[36]Калькуляции!#REF!</definedName>
    <definedName name="ЗКР" localSheetId="7">[36]Калькуляции!#REF!</definedName>
    <definedName name="ЗКР" localSheetId="8">[36]Калькуляции!#REF!</definedName>
    <definedName name="ЗКР" localSheetId="9">[36]Калькуляции!#REF!</definedName>
    <definedName name="ЗКР" localSheetId="10">[36]Калькуляции!#REF!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 25'!и</definedName>
    <definedName name="и" localSheetId="7">'5 анализ экон эффект 26'!и</definedName>
    <definedName name="и" localSheetId="8">'5 анализ экон эффект 27'!и</definedName>
    <definedName name="и" localSheetId="9">'5 анализ экон эффект 28'!и</definedName>
    <definedName name="и" localSheetId="10">'5 анализ экон эффект 29'!и</definedName>
    <definedName name="и">[5]!и</definedName>
    <definedName name="ИЗВ_М" localSheetId="6">#REF!</definedName>
    <definedName name="ИЗВ_М" localSheetId="7">#REF!</definedName>
    <definedName name="ИЗВ_М" localSheetId="8">#REF!</definedName>
    <definedName name="ИЗВ_М" localSheetId="9">#REF!</definedName>
    <definedName name="ИЗВ_М" localSheetId="10">#REF!</definedName>
    <definedName name="ИЗВ_М">#REF!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 localSheetId="10">#REF!</definedName>
    <definedName name="ИЗМНЗП_АВЧ">#REF!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 localSheetId="10">#REF!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 localSheetId="7">#REF!</definedName>
    <definedName name="ИТВСП" localSheetId="8">#REF!</definedName>
    <definedName name="ИТВСП" localSheetId="9">#REF!</definedName>
    <definedName name="ИТВСП" localSheetId="10">#REF!</definedName>
    <definedName name="ИТВСП">#REF!</definedName>
    <definedName name="ИТСЫР" localSheetId="6">#REF!</definedName>
    <definedName name="ИТСЫР" localSheetId="7">#REF!</definedName>
    <definedName name="ИТСЫР" localSheetId="8">#REF!</definedName>
    <definedName name="ИТСЫР" localSheetId="9">#REF!</definedName>
    <definedName name="ИТСЫР" localSheetId="10">#REF!</definedName>
    <definedName name="ИТСЫР">#REF!</definedName>
    <definedName name="ИТТР" localSheetId="6">#REF!</definedName>
    <definedName name="ИТТР" localSheetId="7">#REF!</definedName>
    <definedName name="ИТТР" localSheetId="8">#REF!</definedName>
    <definedName name="ИТТР" localSheetId="9">#REF!</definedName>
    <definedName name="ИТТР" localSheetId="10">#REF!</definedName>
    <definedName name="ИТТР">#REF!</definedName>
    <definedName name="ИТЭН" localSheetId="6">#REF!</definedName>
    <definedName name="ИТЭН" localSheetId="7">#REF!</definedName>
    <definedName name="ИТЭН" localSheetId="8">#REF!</definedName>
    <definedName name="ИТЭН" localSheetId="9">#REF!</definedName>
    <definedName name="ИТЭН" localSheetId="10">#REF!</definedName>
    <definedName name="ИТЭН">#REF!</definedName>
    <definedName name="ИЮЛ_РУБ" localSheetId="6">[36]Калькуляции!#REF!</definedName>
    <definedName name="ИЮЛ_РУБ" localSheetId="7">[36]Калькуляции!#REF!</definedName>
    <definedName name="ИЮЛ_РУБ" localSheetId="8">[36]Калькуляции!#REF!</definedName>
    <definedName name="ИЮЛ_РУБ" localSheetId="9">[36]Калькуляции!#REF!</definedName>
    <definedName name="ИЮЛ_РУБ" localSheetId="10">[36]Калькуляции!#REF!</definedName>
    <definedName name="ИЮЛ_РУБ">[36]Калькуляции!#REF!</definedName>
    <definedName name="ИЮЛ_ТОН" localSheetId="6">[36]Калькуляции!#REF!</definedName>
    <definedName name="ИЮЛ_ТОН" localSheetId="7">[36]Калькуляции!#REF!</definedName>
    <definedName name="ИЮЛ_ТОН" localSheetId="8">[36]Калькуляции!#REF!</definedName>
    <definedName name="ИЮЛ_ТОН" localSheetId="9">[36]Калькуляции!#REF!</definedName>
    <definedName name="ИЮЛ_ТОН" localSheetId="10">[36]Калькуляции!#REF!</definedName>
    <definedName name="ИЮЛ_ТОН">[36]Калькуляции!#REF!</definedName>
    <definedName name="июль">#REF!</definedName>
    <definedName name="ИЮН_РУБ" localSheetId="6">#REF!</definedName>
    <definedName name="ИЮН_РУБ" localSheetId="7">#REF!</definedName>
    <definedName name="ИЮН_РУБ" localSheetId="8">#REF!</definedName>
    <definedName name="ИЮН_РУБ" localSheetId="9">#REF!</definedName>
    <definedName name="ИЮН_РУБ" localSheetId="10">#REF!</definedName>
    <definedName name="ИЮН_РУБ">#REF!</definedName>
    <definedName name="ИЮН_ТОН" localSheetId="6">#REF!</definedName>
    <definedName name="ИЮН_ТОН" localSheetId="7">#REF!</definedName>
    <definedName name="ИЮН_ТОН" localSheetId="8">#REF!</definedName>
    <definedName name="ИЮН_ТОН" localSheetId="9">#REF!</definedName>
    <definedName name="ИЮН_ТОН" localSheetId="10">#REF!</definedName>
    <definedName name="ИЮН_ТОН">#REF!</definedName>
    <definedName name="июнь">#REF!</definedName>
    <definedName name="й" localSheetId="6">'5 анализ экон эффект 25'!й</definedName>
    <definedName name="й" localSheetId="7">'5 анализ экон эффект 26'!й</definedName>
    <definedName name="й" localSheetId="8">'5 анализ экон эффект 27'!й</definedName>
    <definedName name="й" localSheetId="9">'5 анализ экон эффект 28'!й</definedName>
    <definedName name="й" localSheetId="10">'5 анализ экон эффект 29'!й</definedName>
    <definedName name="й">[5]!й</definedName>
    <definedName name="йй" localSheetId="6">'5 анализ экон эффект 25'!йй</definedName>
    <definedName name="йй" localSheetId="7">'5 анализ экон эффект 26'!йй</definedName>
    <definedName name="йй" localSheetId="8">'5 анализ экон эффект 27'!йй</definedName>
    <definedName name="йй" localSheetId="9">'5 анализ экон эффект 28'!йй</definedName>
    <definedName name="йй" localSheetId="10">'5 анализ экон эффект 29'!йй</definedName>
    <definedName name="йй">[5]!йй</definedName>
    <definedName name="ййййййййййййй" localSheetId="6">'5 анализ экон эффект 25'!ййййййййййййй</definedName>
    <definedName name="ййййййййййййй" localSheetId="7">'5 анализ экон эффект 26'!ййййййййййййй</definedName>
    <definedName name="ййййййййййййй" localSheetId="8">'5 анализ экон эффект 27'!ййййййййййййй</definedName>
    <definedName name="ййййййййййййй" localSheetId="9">'5 анализ экон эффект 28'!ййййййййййййй</definedName>
    <definedName name="ййййййййййййй" localSheetId="10">'5 анализ экон эффект 29'!ййййййййййййй</definedName>
    <definedName name="ййййййййййййй">[5]!ййййййййййййй</definedName>
    <definedName name="ЙЦУ" localSheetId="6">#REF!</definedName>
    <definedName name="ЙЦУ" localSheetId="7">#REF!</definedName>
    <definedName name="ЙЦУ" localSheetId="8">#REF!</definedName>
    <definedName name="ЙЦУ" localSheetId="9">#REF!</definedName>
    <definedName name="ЙЦУ" localSheetId="10">#REF!</definedName>
    <definedName name="ЙЦУ">#REF!</definedName>
    <definedName name="к" localSheetId="6">'5 анализ экон эффект 25'!к</definedName>
    <definedName name="к" localSheetId="7">'5 анализ экон эффект 26'!к</definedName>
    <definedName name="к" localSheetId="8">'5 анализ экон эффект 27'!к</definedName>
    <definedName name="к" localSheetId="9">'5 анализ экон эффект 28'!к</definedName>
    <definedName name="к" localSheetId="10">'5 анализ экон эффект 29'!к</definedName>
    <definedName name="к">[5]!к</definedName>
    <definedName name="К_СЫР" localSheetId="6">#REF!</definedName>
    <definedName name="К_СЫР" localSheetId="7">#REF!</definedName>
    <definedName name="К_СЫР" localSheetId="8">#REF!</definedName>
    <definedName name="К_СЫР" localSheetId="9">#REF!</definedName>
    <definedName name="К_СЫР" localSheetId="10">#REF!</definedName>
    <definedName name="К_СЫР">#REF!</definedName>
    <definedName name="К_СЫР_ТОЛ" localSheetId="6">[36]Калькуляции!#REF!</definedName>
    <definedName name="К_СЫР_ТОЛ" localSheetId="7">[36]Калькуляции!#REF!</definedName>
    <definedName name="К_СЫР_ТОЛ" localSheetId="8">[36]Калькуляции!#REF!</definedName>
    <definedName name="К_СЫР_ТОЛ" localSheetId="9">[36]Калькуляции!#REF!</definedName>
    <definedName name="К_СЫР_ТОЛ" localSheetId="10">[36]Калькуляции!#REF!</definedName>
    <definedName name="К_СЫР_ТОЛ">[36]Калькуляции!#REF!</definedName>
    <definedName name="К2_РУБ" localSheetId="6">[36]Калькуляции!#REF!</definedName>
    <definedName name="К2_РУБ" localSheetId="7">[36]Калькуляции!#REF!</definedName>
    <definedName name="К2_РУБ" localSheetId="8">[36]Калькуляции!#REF!</definedName>
    <definedName name="К2_РУБ" localSheetId="9">[36]Калькуляции!#REF!</definedName>
    <definedName name="К2_РУБ" localSheetId="10">[36]Калькуляции!#REF!</definedName>
    <definedName name="К2_РУБ">[36]Калькуляции!#REF!</definedName>
    <definedName name="К2_ТОН" localSheetId="6">[36]Калькуляции!#REF!</definedName>
    <definedName name="К2_ТОН" localSheetId="7">[36]Калькуляции!#REF!</definedName>
    <definedName name="К2_ТОН" localSheetId="8">[36]Калькуляции!#REF!</definedName>
    <definedName name="К2_ТОН" localSheetId="9">[36]Калькуляции!#REF!</definedName>
    <definedName name="К2_ТОН" localSheetId="10">[36]Калькуляции!#REF!</definedName>
    <definedName name="К2_ТОН">[36]Калькуляции!#REF!</definedName>
    <definedName name="КАТАНКА" localSheetId="6">[36]Калькуляции!#REF!</definedName>
    <definedName name="КАТАНКА" localSheetId="7">[36]Калькуляции!#REF!</definedName>
    <definedName name="КАТАНКА" localSheetId="8">[36]Калькуляции!#REF!</definedName>
    <definedName name="КАТАНКА" localSheetId="9">[36]Калькуляции!#REF!</definedName>
    <definedName name="КАТАНКА" localSheetId="10">[36]Калькуляции!#REF!</definedName>
    <definedName name="КАТАНКА">[36]Калькуляции!#REF!</definedName>
    <definedName name="КАТАНКА_КРАМЗ" localSheetId="6">[36]Калькуляции!#REF!</definedName>
    <definedName name="КАТАНКА_КРАМЗ" localSheetId="7">[36]Калькуляции!#REF!</definedName>
    <definedName name="КАТАНКА_КРАМЗ" localSheetId="8">[36]Калькуляции!#REF!</definedName>
    <definedName name="КАТАНКА_КРАМЗ" localSheetId="9">[36]Калькуляции!#REF!</definedName>
    <definedName name="КАТАНКА_КРАМЗ" localSheetId="10">[36]Калькуляции!#REF!</definedName>
    <definedName name="КАТАНКА_КРАМЗ">[36]Калькуляции!#REF!</definedName>
    <definedName name="КБОР" localSheetId="6">[36]Калькуляции!#REF!</definedName>
    <definedName name="КБОР" localSheetId="7">[36]Калькуляции!#REF!</definedName>
    <definedName name="КБОР" localSheetId="8">[36]Калькуляции!#REF!</definedName>
    <definedName name="КБОР" localSheetId="9">[36]Калькуляции!#REF!</definedName>
    <definedName name="КБОР" localSheetId="10">[36]Калькуляции!#REF!</definedName>
    <definedName name="КБОР">[36]Калькуляции!#REF!</definedName>
    <definedName name="КВ1_РУБ" localSheetId="6">#REF!</definedName>
    <definedName name="КВ1_РУБ" localSheetId="7">#REF!</definedName>
    <definedName name="КВ1_РУБ" localSheetId="8">#REF!</definedName>
    <definedName name="КВ1_РУБ" localSheetId="9">#REF!</definedName>
    <definedName name="КВ1_РУБ" localSheetId="10">#REF!</definedName>
    <definedName name="КВ1_РУБ">#REF!</definedName>
    <definedName name="КВ1_ТОН" localSheetId="6">#REF!</definedName>
    <definedName name="КВ1_ТОН" localSheetId="7">#REF!</definedName>
    <definedName name="КВ1_ТОН" localSheetId="8">#REF!</definedName>
    <definedName name="КВ1_ТОН" localSheetId="9">#REF!</definedName>
    <definedName name="КВ1_ТОН" localSheetId="10">#REF!</definedName>
    <definedName name="КВ1_ТОН">#REF!</definedName>
    <definedName name="КВ2_РУБ" localSheetId="6">#REF!</definedName>
    <definedName name="КВ2_РУБ" localSheetId="7">#REF!</definedName>
    <definedName name="КВ2_РУБ" localSheetId="8">#REF!</definedName>
    <definedName name="КВ2_РУБ" localSheetId="9">#REF!</definedName>
    <definedName name="КВ2_РУБ" localSheetId="10">#REF!</definedName>
    <definedName name="КВ2_РУБ">#REF!</definedName>
    <definedName name="КВ2_ТОН" localSheetId="6">#REF!</definedName>
    <definedName name="КВ2_ТОН" localSheetId="7">#REF!</definedName>
    <definedName name="КВ2_ТОН" localSheetId="8">#REF!</definedName>
    <definedName name="КВ2_ТОН" localSheetId="9">#REF!</definedName>
    <definedName name="КВ2_ТОН" localSheetId="10">#REF!</definedName>
    <definedName name="КВ2_ТОН">#REF!</definedName>
    <definedName name="КВ3_РУБ" localSheetId="6">#REF!</definedName>
    <definedName name="КВ3_РУБ" localSheetId="7">#REF!</definedName>
    <definedName name="КВ3_РУБ" localSheetId="8">#REF!</definedName>
    <definedName name="КВ3_РУБ" localSheetId="9">#REF!</definedName>
    <definedName name="КВ3_РУБ" localSheetId="10">#REF!</definedName>
    <definedName name="КВ3_РУБ">#REF!</definedName>
    <definedName name="КВ3_ТОН" localSheetId="6">#REF!</definedName>
    <definedName name="КВ3_ТОН" localSheetId="7">#REF!</definedName>
    <definedName name="КВ3_ТОН" localSheetId="8">#REF!</definedName>
    <definedName name="КВ3_ТОН" localSheetId="9">#REF!</definedName>
    <definedName name="КВ3_ТОН" localSheetId="10">#REF!</definedName>
    <definedName name="КВ3_ТОН">#REF!</definedName>
    <definedName name="КВ4_РУБ" localSheetId="6">#REF!</definedName>
    <definedName name="КВ4_РУБ" localSheetId="7">#REF!</definedName>
    <definedName name="КВ4_РУБ" localSheetId="8">#REF!</definedName>
    <definedName name="КВ4_РУБ" localSheetId="9">#REF!</definedName>
    <definedName name="КВ4_РУБ" localSheetId="10">#REF!</definedName>
    <definedName name="КВ4_РУБ">#REF!</definedName>
    <definedName name="КВ4_ТОН" localSheetId="6">#REF!</definedName>
    <definedName name="КВ4_ТОН" localSheetId="7">#REF!</definedName>
    <definedName name="КВ4_ТОН" localSheetId="8">#REF!</definedName>
    <definedName name="КВ4_ТОН" localSheetId="9">#REF!</definedName>
    <definedName name="КВ4_ТОН" localSheetId="10">#REF!</definedName>
    <definedName name="КВ4_ТОН">#REF!</definedName>
    <definedName name="ке" localSheetId="6">'5 анализ экон эффект 25'!ке</definedName>
    <definedName name="ке" localSheetId="7">'5 анализ экон эффект 26'!ке</definedName>
    <definedName name="ке" localSheetId="8">'5 анализ экон эффект 27'!ке</definedName>
    <definedName name="ке" localSheetId="9">'5 анализ экон эффект 28'!ке</definedName>
    <definedName name="ке" localSheetId="10">'5 анализ экон эффект 29'!ке</definedName>
    <definedName name="ке">[5]!ке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 localSheetId="7">'[59]Объекты (показатели)'!#REF!</definedName>
    <definedName name="КЛ" localSheetId="8">'[59]Объекты (показатели)'!#REF!</definedName>
    <definedName name="КЛ" localSheetId="9">'[59]Объекты (показатели)'!#REF!</definedName>
    <definedName name="КЛ" localSheetId="10">'[59]Объекты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 localSheetId="10">#REF!</definedName>
    <definedName name="КОК_ПРОК">#REF!</definedName>
    <definedName name="КОМПЛЕКСНЫЙ" localSheetId="6">[36]Калькуляции!#REF!</definedName>
    <definedName name="КОМПЛЕКСНЫЙ" localSheetId="7">[36]Калькуляции!#REF!</definedName>
    <definedName name="КОМПЛЕКСНЫЙ" localSheetId="8">[36]Калькуляции!#REF!</definedName>
    <definedName name="КОМПЛЕКСНЫЙ" localSheetId="9">[36]Калькуляции!#REF!</definedName>
    <definedName name="КОМПЛЕКСНЫЙ" localSheetId="10">[36]Калькуляции!#REF!</definedName>
    <definedName name="КОМПЛЕКСНЫЙ">[36]Калькуляции!#REF!</definedName>
    <definedName name="Комплексы">'[47]ПФВ-0.5'!$AJ$4:$AJ$10</definedName>
    <definedName name="КОРК_7" localSheetId="6">#REF!</definedName>
    <definedName name="КОРК_7" localSheetId="7">#REF!</definedName>
    <definedName name="КОРК_7" localSheetId="8">#REF!</definedName>
    <definedName name="КОРК_7" localSheetId="9">#REF!</definedName>
    <definedName name="КОРК_7" localSheetId="10">#REF!</definedName>
    <definedName name="КОРК_7">#REF!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 localSheetId="10">#REF!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 localSheetId="7">#REF!</definedName>
    <definedName name="коэфф" localSheetId="8">#REF!</definedName>
    <definedName name="коэфф" localSheetId="9">#REF!</definedName>
    <definedName name="коэфф" localSheetId="10">#REF!</definedName>
    <definedName name="коэфф">#REF!</definedName>
    <definedName name="КПП" localSheetId="6">#REF!</definedName>
    <definedName name="КПП" localSheetId="7">#REF!</definedName>
    <definedName name="КПП" localSheetId="8">#REF!</definedName>
    <definedName name="КПП" localSheetId="9">#REF!</definedName>
    <definedName name="КПП" localSheetId="10">#REF!</definedName>
    <definedName name="КПП">#REF!</definedName>
    <definedName name="кр">#REF!</definedName>
    <definedName name="КР_" localSheetId="6">#REF!</definedName>
    <definedName name="КР_" localSheetId="7">#REF!</definedName>
    <definedName name="КР_" localSheetId="8">#REF!</definedName>
    <definedName name="КР_" localSheetId="9">#REF!</definedName>
    <definedName name="КР_" localSheetId="10">#REF!</definedName>
    <definedName name="КР_">#REF!</definedName>
    <definedName name="КР_10" localSheetId="6">#REF!</definedName>
    <definedName name="КР_10" localSheetId="7">#REF!</definedName>
    <definedName name="КР_10" localSheetId="8">#REF!</definedName>
    <definedName name="КР_10" localSheetId="9">#REF!</definedName>
    <definedName name="КР_10" localSheetId="10">#REF!</definedName>
    <definedName name="КР_10">#REF!</definedName>
    <definedName name="КР_2ЦЕХ" localSheetId="6">#REF!</definedName>
    <definedName name="КР_2ЦЕХ" localSheetId="7">#REF!</definedName>
    <definedName name="КР_2ЦЕХ" localSheetId="8">#REF!</definedName>
    <definedName name="КР_2ЦЕХ" localSheetId="9">#REF!</definedName>
    <definedName name="КР_2ЦЕХ" localSheetId="10">#REF!</definedName>
    <definedName name="КР_2ЦЕХ">#REF!</definedName>
    <definedName name="КР_7" localSheetId="6">#REF!</definedName>
    <definedName name="КР_7" localSheetId="7">#REF!</definedName>
    <definedName name="КР_7" localSheetId="8">#REF!</definedName>
    <definedName name="КР_7" localSheetId="9">#REF!</definedName>
    <definedName name="КР_7" localSheetId="10">#REF!</definedName>
    <definedName name="КР_7">#REF!</definedName>
    <definedName name="КР_8" localSheetId="6">#REF!</definedName>
    <definedName name="КР_8" localSheetId="7">#REF!</definedName>
    <definedName name="КР_8" localSheetId="8">#REF!</definedName>
    <definedName name="КР_8" localSheetId="9">#REF!</definedName>
    <definedName name="КР_8" localSheetId="10">#REF!</definedName>
    <definedName name="КР_8">#REF!</definedName>
    <definedName name="кр_до165" localSheetId="6">#REF!</definedName>
    <definedName name="кр_до165" localSheetId="7">#REF!</definedName>
    <definedName name="кр_до165" localSheetId="8">#REF!</definedName>
    <definedName name="кр_до165" localSheetId="9">#REF!</definedName>
    <definedName name="кр_до165" localSheetId="10">#REF!</definedName>
    <definedName name="кр_до165">#REF!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 localSheetId="10">#REF!</definedName>
    <definedName name="КР_КРАМЗ">#REF!</definedName>
    <definedName name="КР_ЛОК" localSheetId="6">[36]Калькуляции!#REF!</definedName>
    <definedName name="КР_ЛОК" localSheetId="7">[36]Калькуляции!#REF!</definedName>
    <definedName name="КР_ЛОК" localSheetId="8">[36]Калькуляции!#REF!</definedName>
    <definedName name="КР_ЛОК" localSheetId="9">[36]Калькуляции!#REF!</definedName>
    <definedName name="КР_ЛОК" localSheetId="10">[36]Калькуляции!#REF!</definedName>
    <definedName name="КР_ЛОК">[36]Калькуляции!#REF!</definedName>
    <definedName name="КР_ЛОК_8" localSheetId="6">[36]Калькуляции!#REF!</definedName>
    <definedName name="КР_ЛОК_8" localSheetId="7">[36]Калькуляции!#REF!</definedName>
    <definedName name="КР_ЛОК_8" localSheetId="8">[36]Калькуляции!#REF!</definedName>
    <definedName name="КР_ЛОК_8" localSheetId="9">[36]Калькуляции!#REF!</definedName>
    <definedName name="КР_ЛОК_8" localSheetId="10">[36]Калькуляции!#REF!</definedName>
    <definedName name="КР_ЛОК_8">[36]Калькуляции!#REF!</definedName>
    <definedName name="КР_ОБАН" localSheetId="6">#REF!</definedName>
    <definedName name="КР_ОБАН" localSheetId="7">#REF!</definedName>
    <definedName name="КР_ОБАН" localSheetId="8">#REF!</definedName>
    <definedName name="КР_ОБАН" localSheetId="9">#REF!</definedName>
    <definedName name="КР_ОБАН" localSheetId="10">#REF!</definedName>
    <definedName name="КР_ОБАН">#REF!</definedName>
    <definedName name="кр_с8б" localSheetId="6">#REF!</definedName>
    <definedName name="кр_с8б" localSheetId="7">#REF!</definedName>
    <definedName name="кр_с8б" localSheetId="8">#REF!</definedName>
    <definedName name="кр_с8б" localSheetId="9">#REF!</definedName>
    <definedName name="кр_с8б" localSheetId="10">#REF!</definedName>
    <definedName name="кр_с8б">#REF!</definedName>
    <definedName name="КР_С8БМ" localSheetId="6">#REF!</definedName>
    <definedName name="КР_С8БМ" localSheetId="7">#REF!</definedName>
    <definedName name="КР_С8БМ" localSheetId="8">#REF!</definedName>
    <definedName name="КР_С8БМ" localSheetId="9">#REF!</definedName>
    <definedName name="КР_С8БМ" localSheetId="10">#REF!</definedName>
    <definedName name="КР_С8БМ">#REF!</definedName>
    <definedName name="КР_СУМ" localSheetId="6">#REF!</definedName>
    <definedName name="КР_СУМ" localSheetId="7">#REF!</definedName>
    <definedName name="КР_СУМ" localSheetId="8">#REF!</definedName>
    <definedName name="КР_СУМ" localSheetId="9">#REF!</definedName>
    <definedName name="КР_СУМ" localSheetId="10">#REF!</definedName>
    <definedName name="КР_СУМ">#REF!</definedName>
    <definedName name="КР_Ф" localSheetId="6">#REF!</definedName>
    <definedName name="КР_Ф" localSheetId="7">#REF!</definedName>
    <definedName name="КР_Ф" localSheetId="8">#REF!</definedName>
    <definedName name="КР_Ф" localSheetId="9">#REF!</definedName>
    <definedName name="КР_Ф" localSheetId="10">#REF!</definedName>
    <definedName name="КР_Ф">#REF!</definedName>
    <definedName name="КР_ЦЕХА" localSheetId="6">[36]Калькуляции!#REF!</definedName>
    <definedName name="КР_ЦЕХА" localSheetId="7">[36]Калькуляции!#REF!</definedName>
    <definedName name="КР_ЦЕХА" localSheetId="8">[36]Калькуляции!#REF!</definedName>
    <definedName name="КР_ЦЕХА" localSheetId="9">[36]Калькуляции!#REF!</definedName>
    <definedName name="КР_ЦЕХА" localSheetId="10">[36]Калькуляции!#REF!</definedName>
    <definedName name="КР_ЦЕХА">[36]Калькуляции!#REF!</definedName>
    <definedName name="КР_ЭЮ" localSheetId="6">[36]Калькуляции!#REF!</definedName>
    <definedName name="КР_ЭЮ" localSheetId="7">[36]Калькуляции!#REF!</definedName>
    <definedName name="КР_ЭЮ" localSheetId="8">[36]Калькуляции!#REF!</definedName>
    <definedName name="КР_ЭЮ" localSheetId="9">[36]Калькуляции!#REF!</definedName>
    <definedName name="КР_ЭЮ" localSheetId="10">[36]Калькуляции!#REF!</definedName>
    <definedName name="КР_ЭЮ">[36]Калькуляции!#REF!</definedName>
    <definedName name="КРЕМНИЙ" localSheetId="6">[36]Калькуляции!#REF!</definedName>
    <definedName name="КРЕМНИЙ" localSheetId="7">[36]Калькуляции!#REF!</definedName>
    <definedName name="КРЕМНИЙ" localSheetId="8">[36]Калькуляции!#REF!</definedName>
    <definedName name="КРЕМНИЙ" localSheetId="9">[36]Калькуляции!#REF!</definedName>
    <definedName name="КРЕМНИЙ" localSheetId="10">[36]Калькуляции!#REF!</definedName>
    <definedName name="КРЕМНИЙ">[36]Калькуляции!#REF!</definedName>
    <definedName name="_xlnm.Criteria" localSheetId="6">[60]Données!#REF!</definedName>
    <definedName name="_xlnm.Criteria" localSheetId="7">[60]Données!#REF!</definedName>
    <definedName name="_xlnm.Criteria" localSheetId="8">[60]Données!#REF!</definedName>
    <definedName name="_xlnm.Criteria" localSheetId="9">[60]Données!#REF!</definedName>
    <definedName name="_xlnm.Criteria" localSheetId="10">[60]Données!#REF!</definedName>
    <definedName name="_xlnm.Criteria">[61]Données!#REF!</definedName>
    <definedName name="КрПроцент">#REF!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 localSheetId="10">#REF!</definedName>
    <definedName name="КРУПН_КРАМЗ">#REF!</definedName>
    <definedName name="кур">#REF!</definedName>
    <definedName name="Курс" localSheetId="6">#REF!</definedName>
    <definedName name="Курс" localSheetId="7">#REF!</definedName>
    <definedName name="Курс" localSheetId="8">#REF!</definedName>
    <definedName name="Курс" localSheetId="9">#REF!</definedName>
    <definedName name="Курс" localSheetId="10">#REF!</definedName>
    <definedName name="Курс">#REF!</definedName>
    <definedName name="КурсУЕ" localSheetId="6">#REF!</definedName>
    <definedName name="КурсУЕ" localSheetId="7">#REF!</definedName>
    <definedName name="КурсУЕ" localSheetId="8">#REF!</definedName>
    <definedName name="КурсУЕ" localSheetId="9">#REF!</definedName>
    <definedName name="КурсУЕ" localSheetId="10">#REF!</definedName>
    <definedName name="КурсУЕ">#REF!</definedName>
    <definedName name="л" localSheetId="6">'5 анализ экон эффект 25'!л</definedName>
    <definedName name="л" localSheetId="7">'5 анализ экон эффект 26'!л</definedName>
    <definedName name="л" localSheetId="8">'5 анализ экон эффект 27'!л</definedName>
    <definedName name="л" localSheetId="9">'5 анализ экон эффект 28'!л</definedName>
    <definedName name="л" localSheetId="10">'5 анализ экон эффект 29'!л</definedName>
    <definedName name="л">[5]!л</definedName>
    <definedName name="ЛИГ_АЛ_М" localSheetId="6">[36]Калькуляции!#REF!</definedName>
    <definedName name="ЛИГ_АЛ_М" localSheetId="7">[36]Калькуляции!#REF!</definedName>
    <definedName name="ЛИГ_АЛ_М" localSheetId="8">[36]Калькуляции!#REF!</definedName>
    <definedName name="ЛИГ_АЛ_М" localSheetId="9">[36]Калькуляции!#REF!</definedName>
    <definedName name="ЛИГ_АЛ_М" localSheetId="10">[36]Калькуляции!#REF!</definedName>
    <definedName name="ЛИГ_АЛ_М">[36]Калькуляции!#REF!</definedName>
    <definedName name="ЛИГ_БР_ТИ" localSheetId="6">[36]Калькуляции!#REF!</definedName>
    <definedName name="ЛИГ_БР_ТИ" localSheetId="7">[36]Калькуляции!#REF!</definedName>
    <definedName name="ЛИГ_БР_ТИ" localSheetId="8">[36]Калькуляции!#REF!</definedName>
    <definedName name="ЛИГ_БР_ТИ" localSheetId="9">[36]Калькуляции!#REF!</definedName>
    <definedName name="ЛИГ_БР_ТИ" localSheetId="10">[36]Калькуляции!#REF!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26'!м</definedName>
    <definedName name="м" localSheetId="8">'5 анализ экон эффект 27'!м</definedName>
    <definedName name="м" localSheetId="9">'5 анализ экон эффект 28'!м</definedName>
    <definedName name="м" localSheetId="10">'5 анализ экон эффект 29'!м</definedName>
    <definedName name="м">[5]!м</definedName>
    <definedName name="МАГНИЙ" localSheetId="6">[36]Калькуляции!#REF!</definedName>
    <definedName name="МАГНИЙ" localSheetId="7">[36]Калькуляции!#REF!</definedName>
    <definedName name="МАГНИЙ" localSheetId="8">[36]Калькуляции!#REF!</definedName>
    <definedName name="МАГНИЙ" localSheetId="9">[36]Калькуляции!#REF!</definedName>
    <definedName name="МАГНИЙ" localSheetId="10">[36]Калькуляции!#REF!</definedName>
    <definedName name="МАГНИЙ">[36]Калькуляции!#REF!</definedName>
    <definedName name="май">#REF!</definedName>
    <definedName name="МАЙ_РУБ" localSheetId="6">#REF!</definedName>
    <definedName name="МАЙ_РУБ" localSheetId="7">#REF!</definedName>
    <definedName name="МАЙ_РУБ" localSheetId="8">#REF!</definedName>
    <definedName name="МАЙ_РУБ" localSheetId="9">#REF!</definedName>
    <definedName name="МАЙ_РУБ" localSheetId="10">#REF!</definedName>
    <definedName name="МАЙ_РУБ">#REF!</definedName>
    <definedName name="МАЙ_ТОН" localSheetId="6">#REF!</definedName>
    <definedName name="МАЙ_ТОН" localSheetId="7">#REF!</definedName>
    <definedName name="МАЙ_ТОН" localSheetId="8">#REF!</definedName>
    <definedName name="МАЙ_ТОН" localSheetId="9">#REF!</definedName>
    <definedName name="МАЙ_ТОН" localSheetId="10">#REF!</definedName>
    <definedName name="МАЙ_ТОН">#REF!</definedName>
    <definedName name="МАР_РУБ" localSheetId="6">#REF!</definedName>
    <definedName name="МАР_РУБ" localSheetId="7">#REF!</definedName>
    <definedName name="МАР_РУБ" localSheetId="8">#REF!</definedName>
    <definedName name="МАР_РУБ" localSheetId="9">#REF!</definedName>
    <definedName name="МАР_РУБ" localSheetId="10">#REF!</definedName>
    <definedName name="МАР_РУБ">#REF!</definedName>
    <definedName name="МАР_ТОН" localSheetId="6">#REF!</definedName>
    <definedName name="МАР_ТОН" localSheetId="7">#REF!</definedName>
    <definedName name="МАР_ТОН" localSheetId="8">#REF!</definedName>
    <definedName name="МАР_ТОН" localSheetId="9">#REF!</definedName>
    <definedName name="МАР_ТОН" localSheetId="10">#REF!</definedName>
    <definedName name="МАР_ТОН">#REF!</definedName>
    <definedName name="МАРГ_ЛИГ" localSheetId="6">[36]Калькуляции!#REF!</definedName>
    <definedName name="МАРГ_ЛИГ" localSheetId="7">[36]Калькуляции!#REF!</definedName>
    <definedName name="МАРГ_ЛИГ" localSheetId="8">[36]Калькуляции!#REF!</definedName>
    <definedName name="МАРГ_ЛИГ" localSheetId="9">[36]Калькуляции!#REF!</definedName>
    <definedName name="МАРГ_ЛИГ" localSheetId="10">[36]Калькуляции!#REF!</definedName>
    <definedName name="МАРГ_ЛИГ">[36]Калькуляции!#REF!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 localSheetId="10">#REF!</definedName>
    <definedName name="МАРГ_ЛИГ_ДП">#REF!</definedName>
    <definedName name="МАРГ_ЛИГ_СТ" localSheetId="6">[36]Калькуляции!#REF!</definedName>
    <definedName name="МАРГ_ЛИГ_СТ" localSheetId="7">[36]Калькуляции!#REF!</definedName>
    <definedName name="МАРГ_ЛИГ_СТ" localSheetId="8">[36]Калькуляции!#REF!</definedName>
    <definedName name="МАРГ_ЛИГ_СТ" localSheetId="9">[36]Калькуляции!#REF!</definedName>
    <definedName name="МАРГ_ЛИГ_СТ" localSheetId="10">[36]Калькуляции!#REF!</definedName>
    <definedName name="МАРГ_ЛИГ_СТ">[36]Калькуляции!#REF!</definedName>
    <definedName name="март">#REF!</definedName>
    <definedName name="масло" localSheetId="6">'[50]масла литры, деньги'!#REF!</definedName>
    <definedName name="масло" localSheetId="7">'[50]масла литры, деньги'!#REF!</definedName>
    <definedName name="масло" localSheetId="8">'[50]масла литры, деньги'!#REF!</definedName>
    <definedName name="масло" localSheetId="9">'[50]масла литры, деньги'!#REF!</definedName>
    <definedName name="масло" localSheetId="10">'[50]масла литры, деньги'!#REF!</definedName>
    <definedName name="масло">'[50]масла литры, деньги'!#REF!</definedName>
    <definedName name="Материалы">'[47]ПФВ-0.5'!$AG$26:$AG$33</definedName>
    <definedName name="МЕД" localSheetId="6">#REF!</definedName>
    <definedName name="МЕД" localSheetId="7">#REF!</definedName>
    <definedName name="МЕД" localSheetId="8">#REF!</definedName>
    <definedName name="МЕД" localSheetId="9">#REF!</definedName>
    <definedName name="МЕД" localSheetId="10">#REF!</definedName>
    <definedName name="МЕД">#REF!</definedName>
    <definedName name="МЕД_" localSheetId="6">#REF!</definedName>
    <definedName name="МЕД_" localSheetId="7">#REF!</definedName>
    <definedName name="МЕД_" localSheetId="8">#REF!</definedName>
    <definedName name="МЕД_" localSheetId="9">#REF!</definedName>
    <definedName name="МЕД_" localSheetId="10">#REF!</definedName>
    <definedName name="МЕД_">#REF!</definedName>
    <definedName name="МЕЛ_СУМ" localSheetId="6">#REF!</definedName>
    <definedName name="МЕЛ_СУМ" localSheetId="7">#REF!</definedName>
    <definedName name="МЕЛ_СУМ" localSheetId="8">#REF!</definedName>
    <definedName name="МЕЛ_СУМ" localSheetId="9">#REF!</definedName>
    <definedName name="МЕЛ_СУМ" localSheetId="10">#REF!</definedName>
    <definedName name="МЕЛ_СУМ">#REF!</definedName>
    <definedName name="Место">'[47]ПФВ-0.5'!$AK$18:$AK$19</definedName>
    <definedName name="МЕСЯЦЫ" localSheetId="6">[62]Январь!#REF!</definedName>
    <definedName name="МЕСЯЦЫ" localSheetId="7">[62]Январь!#REF!</definedName>
    <definedName name="МЕСЯЦЫ" localSheetId="8">[62]Январь!#REF!</definedName>
    <definedName name="МЕСЯЦЫ" localSheetId="9">[62]Январь!#REF!</definedName>
    <definedName name="МЕСЯЦЫ" localSheetId="10">[62]Январь!#REF!</definedName>
    <definedName name="МЕСЯЦЫ">[63]Январь!#REF!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 localSheetId="10">#REF!</definedName>
    <definedName name="Мет_собс">#REF!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 localSheetId="10">#REF!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 localSheetId="7">[36]Калькуляции!#REF!</definedName>
    <definedName name="МЛИГ_АМ" localSheetId="8">[36]Калькуляции!#REF!</definedName>
    <definedName name="МЛИГ_АМ" localSheetId="9">[36]Калькуляции!#REF!</definedName>
    <definedName name="МЛИГ_АМ" localSheetId="10">[36]Калькуляции!#REF!</definedName>
    <definedName name="МЛИГ_АМ">[36]Калькуляции!#REF!</definedName>
    <definedName name="МЛИГ_ЭЛ" localSheetId="6">[36]Калькуляции!#REF!</definedName>
    <definedName name="МЛИГ_ЭЛ" localSheetId="7">[36]Калькуляции!#REF!</definedName>
    <definedName name="МЛИГ_ЭЛ" localSheetId="8">[36]Калькуляции!#REF!</definedName>
    <definedName name="МЛИГ_ЭЛ" localSheetId="9">[36]Калькуляции!#REF!</definedName>
    <definedName name="МЛИГ_ЭЛ" localSheetId="10">[36]Калькуляции!#REF!</definedName>
    <definedName name="МЛИГ_ЭЛ">[36]Калькуляции!#REF!</definedName>
    <definedName name="МнНДС" localSheetId="6">#REF!</definedName>
    <definedName name="МнНДС" localSheetId="7">#REF!</definedName>
    <definedName name="МнНДС" localSheetId="8">#REF!</definedName>
    <definedName name="МнНДС" localSheetId="9">#REF!</definedName>
    <definedName name="МнНДС" localSheetId="10">#REF!</definedName>
    <definedName name="МнНДС">#REF!</definedName>
    <definedName name="МР">#REF!</definedName>
    <definedName name="МС6_РУБ" localSheetId="6">[36]Калькуляции!#REF!</definedName>
    <definedName name="МС6_РУБ" localSheetId="7">[36]Калькуляции!#REF!</definedName>
    <definedName name="МС6_РУБ" localSheetId="8">[36]Калькуляции!#REF!</definedName>
    <definedName name="МС6_РУБ" localSheetId="9">[36]Калькуляции!#REF!</definedName>
    <definedName name="МС6_РУБ" localSheetId="10">[36]Калькуляции!#REF!</definedName>
    <definedName name="МС6_РУБ">[36]Калькуляции!#REF!</definedName>
    <definedName name="МС6_ТОН" localSheetId="6">[36]Калькуляции!#REF!</definedName>
    <definedName name="МС6_ТОН" localSheetId="7">[36]Калькуляции!#REF!</definedName>
    <definedName name="МС6_ТОН" localSheetId="8">[36]Калькуляции!#REF!</definedName>
    <definedName name="МС6_ТОН" localSheetId="9">[36]Калькуляции!#REF!</definedName>
    <definedName name="МС6_ТОН" localSheetId="10">[36]Калькуляции!#REF!</definedName>
    <definedName name="МС6_ТОН">[36]Калькуляции!#REF!</definedName>
    <definedName name="МС9_РУБ" localSheetId="6">[36]Калькуляции!#REF!</definedName>
    <definedName name="МС9_РУБ" localSheetId="7">[36]Калькуляции!#REF!</definedName>
    <definedName name="МС9_РУБ" localSheetId="8">[36]Калькуляции!#REF!</definedName>
    <definedName name="МС9_РУБ" localSheetId="9">[36]Калькуляции!#REF!</definedName>
    <definedName name="МС9_РУБ" localSheetId="10">[36]Калькуляции!#REF!</definedName>
    <definedName name="МС9_РУБ">[36]Калькуляции!#REF!</definedName>
    <definedName name="МС9_ТОН" localSheetId="6">[36]Калькуляции!#REF!</definedName>
    <definedName name="МС9_ТОН" localSheetId="7">[36]Калькуляции!#REF!</definedName>
    <definedName name="МС9_ТОН" localSheetId="8">[36]Калькуляции!#REF!</definedName>
    <definedName name="МС9_ТОН" localSheetId="9">[36]Калькуляции!#REF!</definedName>
    <definedName name="МС9_ТОН" localSheetId="10">[36]Калькуляции!#REF!</definedName>
    <definedName name="МС9_ТОН">[36]Калькуляции!#REF!</definedName>
    <definedName name="мым" localSheetId="6">'5 анализ экон эффект 25'!мым</definedName>
    <definedName name="мым" localSheetId="7">'5 анализ экон эффект 26'!мым</definedName>
    <definedName name="мым" localSheetId="8">'5 анализ экон эффект 27'!мым</definedName>
    <definedName name="мым" localSheetId="9">'5 анализ экон эффект 28'!мым</definedName>
    <definedName name="мым" localSheetId="10">'5 анализ экон эффект 29'!мым</definedName>
    <definedName name="мым">[5]!мым</definedName>
    <definedName name="н" localSheetId="6">'5 анализ экон эффект 25'!н</definedName>
    <definedName name="н" localSheetId="7">'5 анализ экон эффект 26'!н</definedName>
    <definedName name="н" localSheetId="8">'5 анализ экон эффект 27'!н</definedName>
    <definedName name="н" localSheetId="9">'5 анализ экон эффект 28'!н</definedName>
    <definedName name="н" localSheetId="10">'5 анализ экон эффект 29'!н</definedName>
    <definedName name="н">[5]!н</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 localSheetId="10">#REF!</definedName>
    <definedName name="Н_2ЦЕХ_СКАЛ">#REF!</definedName>
    <definedName name="Н_АЛФ" localSheetId="6">#REF!</definedName>
    <definedName name="Н_АЛФ" localSheetId="7">#REF!</definedName>
    <definedName name="Н_АЛФ" localSheetId="8">#REF!</definedName>
    <definedName name="Н_АЛФ" localSheetId="9">#REF!</definedName>
    <definedName name="Н_АЛФ" localSheetId="10">#REF!</definedName>
    <definedName name="Н_АЛФ">#REF!</definedName>
    <definedName name="Н_АМ_МЛ" localSheetId="6">[36]Калькуляции!#REF!</definedName>
    <definedName name="Н_АМ_МЛ" localSheetId="7">[36]Калькуляции!#REF!</definedName>
    <definedName name="Н_АМ_МЛ" localSheetId="8">[36]Калькуляции!#REF!</definedName>
    <definedName name="Н_АМ_МЛ" localSheetId="9">[36]Калькуляции!#REF!</definedName>
    <definedName name="Н_АМ_МЛ" localSheetId="10">[36]Калькуляции!#REF!</definedName>
    <definedName name="Н_АМ_МЛ">[36]Калькуляции!#REF!</definedName>
    <definedName name="Н_АНБЛ" localSheetId="6">#REF!</definedName>
    <definedName name="Н_АНБЛ" localSheetId="7">#REF!</definedName>
    <definedName name="Н_АНБЛ" localSheetId="8">#REF!</definedName>
    <definedName name="Н_АНБЛ" localSheetId="9">#REF!</definedName>
    <definedName name="Н_АНБЛ" localSheetId="10">#REF!</definedName>
    <definedName name="Н_АНБЛ">#REF!</definedName>
    <definedName name="Н_АНБЛ_В" localSheetId="6">[36]Калькуляции!#REF!</definedName>
    <definedName name="Н_АНБЛ_В" localSheetId="7">[36]Калькуляции!#REF!</definedName>
    <definedName name="Н_АНБЛ_В" localSheetId="8">[36]Калькуляции!#REF!</definedName>
    <definedName name="Н_АНБЛ_В" localSheetId="9">[36]Калькуляции!#REF!</definedName>
    <definedName name="Н_АНБЛ_В" localSheetId="10">[36]Калькуляции!#REF!</definedName>
    <definedName name="Н_АНБЛ_В">[36]Калькуляции!#REF!</definedName>
    <definedName name="Н_АНБЛ_Т" localSheetId="6">[36]Калькуляции!#REF!</definedName>
    <definedName name="Н_АНБЛ_Т" localSheetId="7">[36]Калькуляции!#REF!</definedName>
    <definedName name="Н_АНБЛ_Т" localSheetId="8">[36]Калькуляции!#REF!</definedName>
    <definedName name="Н_АНБЛ_Т" localSheetId="9">[36]Калькуляции!#REF!</definedName>
    <definedName name="Н_АНБЛ_Т" localSheetId="10">[36]Калькуляции!#REF!</definedName>
    <definedName name="Н_АНБЛ_Т">[36]Калькуляции!#REF!</definedName>
    <definedName name="Н_АФ_МЛ" localSheetId="6">[36]Калькуляции!#REF!</definedName>
    <definedName name="Н_АФ_МЛ" localSheetId="7">[36]Калькуляции!#REF!</definedName>
    <definedName name="Н_АФ_МЛ" localSheetId="8">[36]Калькуляции!#REF!</definedName>
    <definedName name="Н_АФ_МЛ" localSheetId="9">[36]Калькуляции!#REF!</definedName>
    <definedName name="Н_АФ_МЛ" localSheetId="10">[36]Калькуляции!#REF!</definedName>
    <definedName name="Н_АФ_МЛ">[36]Калькуляции!#REF!</definedName>
    <definedName name="Н_ВАЛФ" localSheetId="6">#REF!</definedName>
    <definedName name="Н_ВАЛФ" localSheetId="7">#REF!</definedName>
    <definedName name="Н_ВАЛФ" localSheetId="8">#REF!</definedName>
    <definedName name="Н_ВАЛФ" localSheetId="9">#REF!</definedName>
    <definedName name="Н_ВАЛФ" localSheetId="10">#REF!</definedName>
    <definedName name="Н_ВАЛФ">#REF!</definedName>
    <definedName name="Н_ВГР" localSheetId="6">#REF!</definedName>
    <definedName name="Н_ВГР" localSheetId="7">#REF!</definedName>
    <definedName name="Н_ВГР" localSheetId="8">#REF!</definedName>
    <definedName name="Н_ВГР" localSheetId="9">#REF!</definedName>
    <definedName name="Н_ВГР" localSheetId="10">#REF!</definedName>
    <definedName name="Н_ВГР">#REF!</definedName>
    <definedName name="Н_ВКРСВ" localSheetId="6">#REF!</definedName>
    <definedName name="Н_ВКРСВ" localSheetId="7">#REF!</definedName>
    <definedName name="Н_ВКРСВ" localSheetId="8">#REF!</definedName>
    <definedName name="Н_ВКРСВ" localSheetId="9">#REF!</definedName>
    <definedName name="Н_ВКРСВ" localSheetId="10">#REF!</definedName>
    <definedName name="Н_ВКРСВ">#REF!</definedName>
    <definedName name="Н_ВМЕДЬ" localSheetId="6">#REF!</definedName>
    <definedName name="Н_ВМЕДЬ" localSheetId="7">#REF!</definedName>
    <definedName name="Н_ВМЕДЬ" localSheetId="8">#REF!</definedName>
    <definedName name="Н_ВМЕДЬ" localSheetId="9">#REF!</definedName>
    <definedName name="Н_ВМЕДЬ" localSheetId="10">#REF!</definedName>
    <definedName name="Н_ВМЕДЬ">#REF!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 localSheetId="10">#REF!</definedName>
    <definedName name="Н_ВОДОБКРУПН">#REF!</definedName>
    <definedName name="Н_ВХЛБ" localSheetId="6">#REF!</definedName>
    <definedName name="Н_ВХЛБ" localSheetId="7">#REF!</definedName>
    <definedName name="Н_ВХЛБ" localSheetId="8">#REF!</definedName>
    <definedName name="Н_ВХЛБ" localSheetId="9">#REF!</definedName>
    <definedName name="Н_ВХЛБ" localSheetId="10">#REF!</definedName>
    <definedName name="Н_ВХЛБ">#REF!</definedName>
    <definedName name="Н_ВХЛН" localSheetId="6">#REF!</definedName>
    <definedName name="Н_ВХЛН" localSheetId="7">#REF!</definedName>
    <definedName name="Н_ВХЛН" localSheetId="8">#REF!</definedName>
    <definedName name="Н_ВХЛН" localSheetId="9">#REF!</definedName>
    <definedName name="Н_ВХЛН" localSheetId="10">#REF!</definedName>
    <definedName name="Н_ВХЛН">#REF!</definedName>
    <definedName name="Н_ГИДЗ" localSheetId="6">#REF!</definedName>
    <definedName name="Н_ГИДЗ" localSheetId="7">#REF!</definedName>
    <definedName name="Н_ГИДЗ" localSheetId="8">#REF!</definedName>
    <definedName name="Н_ГИДЗ" localSheetId="9">#REF!</definedName>
    <definedName name="Н_ГИДЗ" localSheetId="10">#REF!</definedName>
    <definedName name="Н_ГИДЗ">#REF!</definedName>
    <definedName name="Н_ГЛ_ВН" localSheetId="6">#REF!</definedName>
    <definedName name="Н_ГЛ_ВН" localSheetId="7">#REF!</definedName>
    <definedName name="Н_ГЛ_ВН" localSheetId="8">#REF!</definedName>
    <definedName name="Н_ГЛ_ВН" localSheetId="9">#REF!</definedName>
    <definedName name="Н_ГЛ_ВН" localSheetId="10">#REF!</definedName>
    <definedName name="Н_ГЛ_ВН">#REF!</definedName>
    <definedName name="Н_ГЛ_ДП" localSheetId="6">[36]Калькуляции!#REF!</definedName>
    <definedName name="Н_ГЛ_ДП" localSheetId="7">[36]Калькуляции!#REF!</definedName>
    <definedName name="Н_ГЛ_ДП" localSheetId="8">[36]Калькуляции!#REF!</definedName>
    <definedName name="Н_ГЛ_ДП" localSheetId="9">[36]Калькуляции!#REF!</definedName>
    <definedName name="Н_ГЛ_ДП" localSheetId="10">[36]Калькуляции!#REF!</definedName>
    <definedName name="Н_ГЛ_ДП">[36]Калькуляции!#REF!</definedName>
    <definedName name="Н_ГЛ_ИТ" localSheetId="6">[36]Калькуляции!#REF!</definedName>
    <definedName name="Н_ГЛ_ИТ" localSheetId="7">[36]Калькуляции!#REF!</definedName>
    <definedName name="Н_ГЛ_ИТ" localSheetId="8">[36]Калькуляции!#REF!</definedName>
    <definedName name="Н_ГЛ_ИТ" localSheetId="9">[36]Калькуляции!#REF!</definedName>
    <definedName name="Н_ГЛ_ИТ" localSheetId="10">[36]Калькуляции!#REF!</definedName>
    <definedName name="Н_ГЛ_ИТ">[36]Калькуляции!#REF!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 localSheetId="10">#REF!</definedName>
    <definedName name="Н_ГЛ_ТОЛ">#REF!</definedName>
    <definedName name="Н_ГЛШ" localSheetId="6">#REF!</definedName>
    <definedName name="Н_ГЛШ" localSheetId="7">#REF!</definedName>
    <definedName name="Н_ГЛШ" localSheetId="8">#REF!</definedName>
    <definedName name="Н_ГЛШ" localSheetId="9">#REF!</definedName>
    <definedName name="Н_ГЛШ" localSheetId="10">#REF!</definedName>
    <definedName name="Н_ГЛШ">#REF!</definedName>
    <definedName name="Н_ИЗВ" localSheetId="6">#REF!</definedName>
    <definedName name="Н_ИЗВ" localSheetId="7">#REF!</definedName>
    <definedName name="Н_ИЗВ" localSheetId="8">#REF!</definedName>
    <definedName name="Н_ИЗВ" localSheetId="9">#REF!</definedName>
    <definedName name="Н_ИЗВ" localSheetId="10">#REF!</definedName>
    <definedName name="Н_ИЗВ">#REF!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 localSheetId="10">#REF!</definedName>
    <definedName name="Н_К_ПРОК">#REF!</definedName>
    <definedName name="Н_К_СЫР" localSheetId="6">#REF!</definedName>
    <definedName name="Н_К_СЫР" localSheetId="7">#REF!</definedName>
    <definedName name="Н_К_СЫР" localSheetId="8">#REF!</definedName>
    <definedName name="Н_К_СЫР" localSheetId="9">#REF!</definedName>
    <definedName name="Н_К_СЫР" localSheetId="10">#REF!</definedName>
    <definedName name="Н_К_СЫР">#REF!</definedName>
    <definedName name="Н_К_СЫР_П" localSheetId="6">[36]Калькуляции!#REF!</definedName>
    <definedName name="Н_К_СЫР_П" localSheetId="7">[36]Калькуляции!#REF!</definedName>
    <definedName name="Н_К_СЫР_П" localSheetId="8">[36]Калькуляции!#REF!</definedName>
    <definedName name="Н_К_СЫР_П" localSheetId="9">[36]Калькуляции!#REF!</definedName>
    <definedName name="Н_К_СЫР_П" localSheetId="10">[36]Калькуляции!#REF!</definedName>
    <definedName name="Н_К_СЫР_П">[36]Калькуляции!#REF!</definedName>
    <definedName name="Н_К_СЫР_Т" localSheetId="6">[36]Калькуляции!#REF!</definedName>
    <definedName name="Н_К_СЫР_Т" localSheetId="7">[36]Калькуляции!#REF!</definedName>
    <definedName name="Н_К_СЫР_Т" localSheetId="8">[36]Калькуляции!#REF!</definedName>
    <definedName name="Н_К_СЫР_Т" localSheetId="9">[36]Калькуляции!#REF!</definedName>
    <definedName name="Н_К_СЫР_Т" localSheetId="10">[36]Калькуляции!#REF!</definedName>
    <definedName name="Н_К_СЫР_Т">[36]Калькуляции!#REF!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 localSheetId="10">#REF!</definedName>
    <definedName name="Н_КАВЧ_АЛФ">#REF!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 localSheetId="10">#REF!</definedName>
    <definedName name="Н_КАВЧ_ГРАФ">#REF!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 localSheetId="10">#REF!</definedName>
    <definedName name="Н_КАВЧ_КРС">#REF!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 localSheetId="10">#REF!</definedName>
    <definedName name="Н_КАВЧ_МЕД">#REF!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 localSheetId="10">#REF!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 localSheetId="10">#REF!</definedName>
    <definedName name="Н_КАО_СКАЛ">#REF!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 localSheetId="10">#REF!</definedName>
    <definedName name="Н_КЕРОСИН">#REF!</definedName>
    <definedName name="Н_КЛОК_КРСМ" localSheetId="6">[36]Калькуляции!#REF!</definedName>
    <definedName name="Н_КЛОК_КРСМ" localSheetId="7">[36]Калькуляции!#REF!</definedName>
    <definedName name="Н_КЛОК_КРСМ" localSheetId="8">[36]Калькуляции!#REF!</definedName>
    <definedName name="Н_КЛОК_КРСМ" localSheetId="9">[36]Калькуляции!#REF!</definedName>
    <definedName name="Н_КЛОК_КРСМ" localSheetId="10">[36]Калькуляции!#REF!</definedName>
    <definedName name="Н_КЛОК_КРСМ">[36]Калькуляции!#REF!</definedName>
    <definedName name="Н_КЛОК_СКАЛ" localSheetId="6">[36]Калькуляции!#REF!</definedName>
    <definedName name="Н_КЛОК_СКАЛ" localSheetId="7">[36]Калькуляции!#REF!</definedName>
    <definedName name="Н_КЛОК_СКАЛ" localSheetId="8">[36]Калькуляции!#REF!</definedName>
    <definedName name="Н_КЛОК_СКАЛ" localSheetId="9">[36]Калькуляции!#REF!</definedName>
    <definedName name="Н_КЛОК_СКАЛ" localSheetId="10">[36]Калькуляции!#REF!</definedName>
    <definedName name="Н_КЛОК_СКАЛ">[36]Калькуляции!#REF!</definedName>
    <definedName name="Н_КЛОК_ФТК" localSheetId="6">[36]Калькуляции!#REF!</definedName>
    <definedName name="Н_КЛОК_ФТК" localSheetId="7">[36]Калькуляции!#REF!</definedName>
    <definedName name="Н_КЛОК_ФТК" localSheetId="8">[36]Калькуляции!#REF!</definedName>
    <definedName name="Н_КЛОК_ФТК" localSheetId="9">[36]Калькуляции!#REF!</definedName>
    <definedName name="Н_КЛОК_ФТК" localSheetId="10">[36]Калькуляции!#REF!</definedName>
    <definedName name="Н_КЛОК_ФТК">[36]Калькуляции!#REF!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 localSheetId="10">#REF!</definedName>
    <definedName name="Н_КОА_АБ">#REF!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 localSheetId="10">#REF!</definedName>
    <definedName name="Н_КОА_ГЛ">#REF!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 localSheetId="10">#REF!</definedName>
    <definedName name="Н_КОА_КРС">#REF!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 localSheetId="10">#REF!</definedName>
    <definedName name="Н_КОА_КРСМ">#REF!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 localSheetId="10">#REF!</definedName>
    <definedName name="Н_КОА_СКАЛ">#REF!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 localSheetId="10">#REF!</definedName>
    <definedName name="Н_КОА_ФК">#REF!</definedName>
    <definedName name="Н_КОРК_7" localSheetId="6">#REF!</definedName>
    <definedName name="Н_КОРК_7" localSheetId="7">#REF!</definedName>
    <definedName name="Н_КОРК_7" localSheetId="8">#REF!</definedName>
    <definedName name="Н_КОРК_7" localSheetId="9">#REF!</definedName>
    <definedName name="Н_КОРК_7" localSheetId="10">#REF!</definedName>
    <definedName name="Н_КОРК_7">#REF!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 localSheetId="10">#REF!</definedName>
    <definedName name="Н_КОРК_АВЧ">#REF!</definedName>
    <definedName name="Н_КР_АК5М2" localSheetId="6">[36]Калькуляции!#REF!</definedName>
    <definedName name="Н_КР_АК5М2" localSheetId="7">[36]Калькуляции!#REF!</definedName>
    <definedName name="Н_КР_АК5М2" localSheetId="8">[36]Калькуляции!#REF!</definedName>
    <definedName name="Н_КР_АК5М2" localSheetId="9">[36]Калькуляции!#REF!</definedName>
    <definedName name="Н_КР_АК5М2" localSheetId="10">[36]Калькуляции!#REF!</definedName>
    <definedName name="Н_КР_АК5М2">[36]Калькуляции!#REF!</definedName>
    <definedName name="Н_КР_ПАР" localSheetId="6">[36]Калькуляции!#REF!</definedName>
    <definedName name="Н_КР_ПАР" localSheetId="7">[36]Калькуляции!#REF!</definedName>
    <definedName name="Н_КР_ПАР" localSheetId="8">[36]Калькуляции!#REF!</definedName>
    <definedName name="Н_КР_ПАР" localSheetId="9">[36]Калькуляции!#REF!</definedName>
    <definedName name="Н_КР_ПАР" localSheetId="10">[36]Калькуляции!#REF!</definedName>
    <definedName name="Н_КР_ПАР">[36]Калькуляции!#REF!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 localSheetId="10">#REF!</definedName>
    <definedName name="Н_КР19_СКАЛ">#REF!</definedName>
    <definedName name="Н_КРАК12" localSheetId="6">[36]Калькуляции!#REF!</definedName>
    <definedName name="Н_КРАК12" localSheetId="7">[36]Калькуляции!#REF!</definedName>
    <definedName name="Н_КРАК12" localSheetId="8">[36]Калькуляции!#REF!</definedName>
    <definedName name="Н_КРАК12" localSheetId="9">[36]Калькуляции!#REF!</definedName>
    <definedName name="Н_КРАК12" localSheetId="10">[36]Калькуляции!#REF!</definedName>
    <definedName name="Н_КРАК12">[36]Калькуляции!#REF!</definedName>
    <definedName name="Н_КРАК9ПЧ" localSheetId="6">[36]Калькуляции!#REF!</definedName>
    <definedName name="Н_КРАК9ПЧ" localSheetId="7">[36]Калькуляции!#REF!</definedName>
    <definedName name="Н_КРАК9ПЧ" localSheetId="8">[36]Калькуляции!#REF!</definedName>
    <definedName name="Н_КРАК9ПЧ" localSheetId="9">[36]Калькуляции!#REF!</definedName>
    <definedName name="Н_КРАК9ПЧ" localSheetId="10">[36]Калькуляции!#REF!</definedName>
    <definedName name="Н_КРАК9ПЧ">[36]Калькуляции!#REF!</definedName>
    <definedName name="Н_КРЕМ_МЛ" localSheetId="6">[36]Калькуляции!#REF!</definedName>
    <definedName name="Н_КРЕМ_МЛ" localSheetId="7">[36]Калькуляции!#REF!</definedName>
    <definedName name="Н_КРЕМ_МЛ" localSheetId="8">[36]Калькуляции!#REF!</definedName>
    <definedName name="Н_КРЕМ_МЛ" localSheetId="9">[36]Калькуляции!#REF!</definedName>
    <definedName name="Н_КРЕМ_МЛ" localSheetId="10">[36]Калькуляции!#REF!</definedName>
    <definedName name="Н_КРЕМ_МЛ">[36]Калькуляции!#REF!</definedName>
    <definedName name="Н_КРЕМАК12" localSheetId="6">[36]Калькуляции!#REF!</definedName>
    <definedName name="Н_КРЕМАК12" localSheetId="7">[36]Калькуляции!#REF!</definedName>
    <definedName name="Н_КРЕМАК12" localSheetId="8">[36]Калькуляции!#REF!</definedName>
    <definedName name="Н_КРЕМАК12" localSheetId="9">[36]Калькуляции!#REF!</definedName>
    <definedName name="Н_КРЕМАК12" localSheetId="10">[36]Калькуляции!#REF!</definedName>
    <definedName name="Н_КРЕМАК12">[36]Калькуляции!#REF!</definedName>
    <definedName name="Н_КРЕМАК5М2" localSheetId="6">[36]Калькуляции!#REF!</definedName>
    <definedName name="Н_КРЕМАК5М2" localSheetId="7">[36]Калькуляции!#REF!</definedName>
    <definedName name="Н_КРЕМАК5М2" localSheetId="8">[36]Калькуляции!#REF!</definedName>
    <definedName name="Н_КРЕМАК5М2" localSheetId="9">[36]Калькуляции!#REF!</definedName>
    <definedName name="Н_КРЕМАК5М2" localSheetId="10">[36]Калькуляции!#REF!</definedName>
    <definedName name="Н_КРЕМАК5М2">[36]Калькуляции!#REF!</definedName>
    <definedName name="Н_КРЕМАК9ПЧ" localSheetId="6">[36]Калькуляции!#REF!</definedName>
    <definedName name="Н_КРЕМАК9ПЧ" localSheetId="7">[36]Калькуляции!#REF!</definedName>
    <definedName name="Н_КРЕМАК9ПЧ" localSheetId="8">[36]Калькуляции!#REF!</definedName>
    <definedName name="Н_КРЕМАК9ПЧ" localSheetId="9">[36]Калькуляции!#REF!</definedName>
    <definedName name="Н_КРЕМАК9ПЧ" localSheetId="10">[36]Калькуляции!#REF!</definedName>
    <definedName name="Н_КРЕМАК9ПЧ">[36]Калькуляции!#REF!</definedName>
    <definedName name="Н_КРИОЛ_МЛ" localSheetId="6">[36]Калькуляции!#REF!</definedName>
    <definedName name="Н_КРИОЛ_МЛ" localSheetId="7">[36]Калькуляции!#REF!</definedName>
    <definedName name="Н_КРИОЛ_МЛ" localSheetId="8">[36]Калькуляции!#REF!</definedName>
    <definedName name="Н_КРИОЛ_МЛ" localSheetId="9">[36]Калькуляции!#REF!</definedName>
    <definedName name="Н_КРИОЛ_МЛ" localSheetId="10">[36]Калькуляции!#REF!</definedName>
    <definedName name="Н_КРИОЛ_МЛ">[36]Калькуляции!#REF!</definedName>
    <definedName name="Н_КРКРУПН" localSheetId="6">[36]Калькуляции!#REF!</definedName>
    <definedName name="Н_КРКРУПН" localSheetId="7">[36]Калькуляции!#REF!</definedName>
    <definedName name="Н_КРКРУПН" localSheetId="8">[36]Калькуляции!#REF!</definedName>
    <definedName name="Н_КРКРУПН" localSheetId="9">[36]Калькуляции!#REF!</definedName>
    <definedName name="Н_КРКРУПН" localSheetId="10">[36]Калькуляции!#REF!</definedName>
    <definedName name="Н_КРКРУПН">[36]Калькуляции!#REF!</definedName>
    <definedName name="Н_КРМЕЛКИЕ" localSheetId="6">[36]Калькуляции!#REF!</definedName>
    <definedName name="Н_КРМЕЛКИЕ" localSheetId="7">[36]Калькуляции!#REF!</definedName>
    <definedName name="Н_КРМЕЛКИЕ" localSheetId="8">[36]Калькуляции!#REF!</definedName>
    <definedName name="Н_КРМЕЛКИЕ" localSheetId="9">[36]Калькуляции!#REF!</definedName>
    <definedName name="Н_КРМЕЛКИЕ" localSheetId="10">[36]Калькуляции!#REF!</definedName>
    <definedName name="Н_КРМЕЛКИЕ">[36]Калькуляции!#REF!</definedName>
    <definedName name="Н_КРРЕКВИЗИТЫ" localSheetId="6">[36]Калькуляции!#REF!</definedName>
    <definedName name="Н_КРРЕКВИЗИТЫ" localSheetId="7">[36]Калькуляции!#REF!</definedName>
    <definedName name="Н_КРРЕКВИЗИТЫ" localSheetId="8">[36]Калькуляции!#REF!</definedName>
    <definedName name="Н_КРРЕКВИЗИТЫ" localSheetId="9">[36]Калькуляции!#REF!</definedName>
    <definedName name="Н_КРРЕКВИЗИТЫ" localSheetId="10">[36]Калькуляции!#REF!</definedName>
    <definedName name="Н_КРРЕКВИЗИТЫ">[36]Калькуляции!#REF!</definedName>
    <definedName name="Н_КРСВ" localSheetId="6">#REF!</definedName>
    <definedName name="Н_КРСВ" localSheetId="7">#REF!</definedName>
    <definedName name="Н_КРСВ" localSheetId="8">#REF!</definedName>
    <definedName name="Н_КРСВ" localSheetId="9">#REF!</definedName>
    <definedName name="Н_КРСВ" localSheetId="10">#REF!</definedName>
    <definedName name="Н_КРСВ">#REF!</definedName>
    <definedName name="Н_КРСЛИТКИ" localSheetId="6">[36]Калькуляции!#REF!</definedName>
    <definedName name="Н_КРСЛИТКИ" localSheetId="7">[36]Калькуляции!#REF!</definedName>
    <definedName name="Н_КРСЛИТКИ" localSheetId="8">[36]Калькуляции!#REF!</definedName>
    <definedName name="Н_КРСЛИТКИ" localSheetId="9">[36]Калькуляции!#REF!</definedName>
    <definedName name="Н_КРСЛИТКИ" localSheetId="10">[36]Калькуляции!#REF!</definedName>
    <definedName name="Н_КРСЛИТКИ">[36]Калькуляции!#REF!</definedName>
    <definedName name="Н_КРСМ" localSheetId="6">#REF!</definedName>
    <definedName name="Н_КРСМ" localSheetId="7">#REF!</definedName>
    <definedName name="Н_КРСМ" localSheetId="8">#REF!</definedName>
    <definedName name="Н_КРСМ" localSheetId="9">#REF!</definedName>
    <definedName name="Н_КРСМ" localSheetId="10">#REF!</definedName>
    <definedName name="Н_КРСМ">#REF!</definedName>
    <definedName name="Н_КРФ" localSheetId="6">[36]Калькуляции!#REF!</definedName>
    <definedName name="Н_КРФ" localSheetId="7">[36]Калькуляции!#REF!</definedName>
    <definedName name="Н_КРФ" localSheetId="8">[36]Калькуляции!#REF!</definedName>
    <definedName name="Н_КРФ" localSheetId="9">[36]Калькуляции!#REF!</definedName>
    <definedName name="Н_КРФ" localSheetId="10">[36]Калькуляции!#REF!</definedName>
    <definedName name="Н_КРФ">[36]Калькуляции!#REF!</definedName>
    <definedName name="Н_КСГИД" localSheetId="6">#REF!</definedName>
    <definedName name="Н_КСГИД" localSheetId="7">#REF!</definedName>
    <definedName name="Н_КСГИД" localSheetId="8">#REF!</definedName>
    <definedName name="Н_КСГИД" localSheetId="9">#REF!</definedName>
    <definedName name="Н_КСГИД" localSheetId="10">#REF!</definedName>
    <definedName name="Н_КСГИД">#REF!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 localSheetId="10">#REF!</definedName>
    <definedName name="Н_КСКАУСТ">#REF!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 localSheetId="10">#REF!</definedName>
    <definedName name="Н_КСПЕНА">#REF!</definedName>
    <definedName name="Н_КСПЕНА_С" localSheetId="6">[36]Калькуляции!#REF!</definedName>
    <definedName name="Н_КСПЕНА_С" localSheetId="7">[36]Калькуляции!#REF!</definedName>
    <definedName name="Н_КСПЕНА_С" localSheetId="8">[36]Калькуляции!#REF!</definedName>
    <definedName name="Н_КСПЕНА_С" localSheetId="9">[36]Калькуляции!#REF!</definedName>
    <definedName name="Н_КСПЕНА_С" localSheetId="10">[36]Калькуляции!#REF!</definedName>
    <definedName name="Н_КСПЕНА_С">[36]Калькуляции!#REF!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 localSheetId="10">#REF!</definedName>
    <definedName name="Н_КССОДГО">#REF!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 localSheetId="10">#REF!</definedName>
    <definedName name="Н_КССОДКАЛ">#REF!</definedName>
    <definedName name="Н_ЛИГ_АЛ_М" localSheetId="6">[36]Калькуляции!#REF!</definedName>
    <definedName name="Н_ЛИГ_АЛ_М" localSheetId="7">[36]Калькуляции!#REF!</definedName>
    <definedName name="Н_ЛИГ_АЛ_М" localSheetId="8">[36]Калькуляции!#REF!</definedName>
    <definedName name="Н_ЛИГ_АЛ_М" localSheetId="9">[36]Калькуляции!#REF!</definedName>
    <definedName name="Н_ЛИГ_АЛ_М" localSheetId="10">[36]Калькуляции!#REF!</definedName>
    <definedName name="Н_ЛИГ_АЛ_М">[36]Калькуляции!#REF!</definedName>
    <definedName name="Н_ЛИГ_АЛ_МАК5М2" localSheetId="6">[36]Калькуляции!#REF!</definedName>
    <definedName name="Н_ЛИГ_АЛ_МАК5М2" localSheetId="7">[36]Калькуляции!#REF!</definedName>
    <definedName name="Н_ЛИГ_АЛ_МАК5М2" localSheetId="8">[36]Калькуляции!#REF!</definedName>
    <definedName name="Н_ЛИГ_АЛ_МАК5М2" localSheetId="9">[36]Калькуляции!#REF!</definedName>
    <definedName name="Н_ЛИГ_АЛ_МАК5М2" localSheetId="10">[36]Калькуляции!#REF!</definedName>
    <definedName name="Н_ЛИГ_АЛ_МАК5М2">[36]Калькуляции!#REF!</definedName>
    <definedName name="Н_ЛИГ_БР_ТИ" localSheetId="6">[36]Калькуляции!#REF!</definedName>
    <definedName name="Н_ЛИГ_БР_ТИ" localSheetId="7">[36]Калькуляции!#REF!</definedName>
    <definedName name="Н_ЛИГ_БР_ТИ" localSheetId="8">[36]Калькуляции!#REF!</definedName>
    <definedName name="Н_ЛИГ_БР_ТИ" localSheetId="9">[36]Калькуляции!#REF!</definedName>
    <definedName name="Н_ЛИГ_БР_ТИ" localSheetId="10">[36]Калькуляции!#REF!</definedName>
    <definedName name="Н_ЛИГ_БР_ТИ">[36]Калькуляции!#REF!</definedName>
    <definedName name="Н_МАГНАК5М2" localSheetId="6">[36]Калькуляции!#REF!</definedName>
    <definedName name="Н_МАГНАК5М2" localSheetId="7">[36]Калькуляции!#REF!</definedName>
    <definedName name="Н_МАГНАК5М2" localSheetId="8">[36]Калькуляции!#REF!</definedName>
    <definedName name="Н_МАГНАК5М2" localSheetId="9">[36]Калькуляции!#REF!</definedName>
    <definedName name="Н_МАГНАК5М2" localSheetId="10">[36]Калькуляции!#REF!</definedName>
    <definedName name="Н_МАГНАК5М2">[36]Калькуляции!#REF!</definedName>
    <definedName name="Н_МАГНАК9ПЧ" localSheetId="6">[36]Калькуляции!#REF!</definedName>
    <definedName name="Н_МАГНАК9ПЧ" localSheetId="7">[36]Калькуляции!#REF!</definedName>
    <definedName name="Н_МАГНАК9ПЧ" localSheetId="8">[36]Калькуляции!#REF!</definedName>
    <definedName name="Н_МАГНАК9ПЧ" localSheetId="9">[36]Калькуляции!#REF!</definedName>
    <definedName name="Н_МАГНАК9ПЧ" localSheetId="10">[36]Калькуляции!#REF!</definedName>
    <definedName name="Н_МАГНАК9ПЧ">[36]Калькуляции!#REF!</definedName>
    <definedName name="Н_МАЗ" localSheetId="6">[36]Калькуляции!#REF!</definedName>
    <definedName name="Н_МАЗ" localSheetId="7">[36]Калькуляции!#REF!</definedName>
    <definedName name="Н_МАЗ" localSheetId="8">[36]Калькуляции!#REF!</definedName>
    <definedName name="Н_МАЗ" localSheetId="9">[36]Калькуляции!#REF!</definedName>
    <definedName name="Н_МАЗ" localSheetId="10">[36]Калькуляции!#REF!</definedName>
    <definedName name="Н_МАЗ">[36]Калькуляции!#REF!</definedName>
    <definedName name="Н_МАРГ_МЛ" localSheetId="6">[36]Калькуляции!#REF!</definedName>
    <definedName name="Н_МАРГ_МЛ" localSheetId="7">[36]Калькуляции!#REF!</definedName>
    <definedName name="Н_МАРГ_МЛ" localSheetId="8">[36]Калькуляции!#REF!</definedName>
    <definedName name="Н_МАРГ_МЛ" localSheetId="9">[36]Калькуляции!#REF!</definedName>
    <definedName name="Н_МАРГ_МЛ" localSheetId="10">[36]Калькуляции!#REF!</definedName>
    <definedName name="Н_МАРГ_МЛ">[36]Калькуляции!#REF!</definedName>
    <definedName name="Н_МАССА" localSheetId="6">#REF!</definedName>
    <definedName name="Н_МАССА" localSheetId="7">#REF!</definedName>
    <definedName name="Н_МАССА" localSheetId="8">#REF!</definedName>
    <definedName name="Н_МАССА" localSheetId="9">#REF!</definedName>
    <definedName name="Н_МАССА" localSheetId="10">#REF!</definedName>
    <definedName name="Н_МАССА">#REF!</definedName>
    <definedName name="Н_МАССА_В" localSheetId="6">[36]Калькуляции!#REF!</definedName>
    <definedName name="Н_МАССА_В" localSheetId="7">[36]Калькуляции!#REF!</definedName>
    <definedName name="Н_МАССА_В" localSheetId="8">[36]Калькуляции!#REF!</definedName>
    <definedName name="Н_МАССА_В" localSheetId="9">[36]Калькуляции!#REF!</definedName>
    <definedName name="Н_МАССА_В" localSheetId="10">[36]Калькуляции!#REF!</definedName>
    <definedName name="Н_МАССА_В">[36]Калькуляции!#REF!</definedName>
    <definedName name="Н_МАССА_П" localSheetId="6">[36]Калькуляции!#REF!</definedName>
    <definedName name="Н_МАССА_П" localSheetId="7">[36]Калькуляции!#REF!</definedName>
    <definedName name="Н_МАССА_П" localSheetId="8">[36]Калькуляции!#REF!</definedName>
    <definedName name="Н_МАССА_П" localSheetId="9">[36]Калькуляции!#REF!</definedName>
    <definedName name="Н_МАССА_П" localSheetId="10">[36]Калькуляции!#REF!</definedName>
    <definedName name="Н_МАССА_П">[36]Калькуляции!#REF!</definedName>
    <definedName name="Н_МАССА_ПК" localSheetId="6">[36]Калькуляции!#REF!</definedName>
    <definedName name="Н_МАССА_ПК" localSheetId="7">[36]Калькуляции!#REF!</definedName>
    <definedName name="Н_МАССА_ПК" localSheetId="8">[36]Калькуляции!#REF!</definedName>
    <definedName name="Н_МАССА_ПК" localSheetId="9">[36]Калькуляции!#REF!</definedName>
    <definedName name="Н_МАССА_ПК" localSheetId="10">[36]Калькуляции!#REF!</definedName>
    <definedName name="Н_МАССА_ПК">[36]Калькуляции!#REF!</definedName>
    <definedName name="Н_МЕД_АК5М2" localSheetId="6">[36]Калькуляции!#REF!</definedName>
    <definedName name="Н_МЕД_АК5М2" localSheetId="7">[36]Калькуляции!#REF!</definedName>
    <definedName name="Н_МЕД_АК5М2" localSheetId="8">[36]Калькуляции!#REF!</definedName>
    <definedName name="Н_МЕД_АК5М2" localSheetId="9">[36]Калькуляции!#REF!</definedName>
    <definedName name="Н_МЕД_АК5М2" localSheetId="10">[36]Калькуляции!#REF!</definedName>
    <definedName name="Н_МЕД_АК5М2">[36]Калькуляции!#REF!</definedName>
    <definedName name="Н_МЛ_3003" localSheetId="6">[36]Калькуляции!#REF!</definedName>
    <definedName name="Н_МЛ_3003" localSheetId="7">[36]Калькуляции!#REF!</definedName>
    <definedName name="Н_МЛ_3003" localSheetId="8">[36]Калькуляции!#REF!</definedName>
    <definedName name="Н_МЛ_3003" localSheetId="9">[36]Калькуляции!#REF!</definedName>
    <definedName name="Н_МЛ_3003" localSheetId="10">[36]Калькуляции!#REF!</definedName>
    <definedName name="Н_МЛ_3003">[36]Калькуляции!#REF!</definedName>
    <definedName name="Н_ОЛЕ" localSheetId="6">#REF!</definedName>
    <definedName name="Н_ОЛЕ" localSheetId="7">#REF!</definedName>
    <definedName name="Н_ОЛЕ" localSheetId="8">#REF!</definedName>
    <definedName name="Н_ОЛЕ" localSheetId="9">#REF!</definedName>
    <definedName name="Н_ОЛЕ" localSheetId="10">#REF!</definedName>
    <definedName name="Н_ОЛЕ">#REF!</definedName>
    <definedName name="Н_ПЕК" localSheetId="6">#REF!</definedName>
    <definedName name="Н_ПЕК" localSheetId="7">#REF!</definedName>
    <definedName name="Н_ПЕК" localSheetId="8">#REF!</definedName>
    <definedName name="Н_ПЕК" localSheetId="9">#REF!</definedName>
    <definedName name="Н_ПЕК" localSheetId="10">#REF!</definedName>
    <definedName name="Н_ПЕК">#REF!</definedName>
    <definedName name="Н_ПЕК_П" localSheetId="6">[36]Калькуляции!#REF!</definedName>
    <definedName name="Н_ПЕК_П" localSheetId="7">[36]Калькуляции!#REF!</definedName>
    <definedName name="Н_ПЕК_П" localSheetId="8">[36]Калькуляции!#REF!</definedName>
    <definedName name="Н_ПЕК_П" localSheetId="9">[36]Калькуляции!#REF!</definedName>
    <definedName name="Н_ПЕК_П" localSheetId="10">[36]Калькуляции!#REF!</definedName>
    <definedName name="Н_ПЕК_П">[36]Калькуляции!#REF!</definedName>
    <definedName name="Н_ПЕК_Т" localSheetId="6">[36]Калькуляции!#REF!</definedName>
    <definedName name="Н_ПЕК_Т" localSheetId="7">[36]Калькуляции!#REF!</definedName>
    <definedName name="Н_ПЕК_Т" localSheetId="8">[36]Калькуляции!#REF!</definedName>
    <definedName name="Н_ПЕК_Т" localSheetId="9">[36]Калькуляции!#REF!</definedName>
    <definedName name="Н_ПЕК_Т" localSheetId="10">[36]Калькуляции!#REF!</definedName>
    <definedName name="Н_ПЕК_Т">[36]Калькуляции!#REF!</definedName>
    <definedName name="Н_ПУШ" localSheetId="6">#REF!</definedName>
    <definedName name="Н_ПУШ" localSheetId="7">#REF!</definedName>
    <definedName name="Н_ПУШ" localSheetId="8">#REF!</definedName>
    <definedName name="Н_ПУШ" localSheetId="9">#REF!</definedName>
    <definedName name="Н_ПУШ" localSheetId="10">#REF!</definedName>
    <definedName name="Н_ПУШ">#REF!</definedName>
    <definedName name="Н_ПЫЛЬ" localSheetId="6">#REF!</definedName>
    <definedName name="Н_ПЫЛЬ" localSheetId="7">#REF!</definedName>
    <definedName name="Н_ПЫЛЬ" localSheetId="8">#REF!</definedName>
    <definedName name="Н_ПЫЛЬ" localSheetId="9">#REF!</definedName>
    <definedName name="Н_ПЫЛЬ" localSheetId="10">#REF!</definedName>
    <definedName name="Н_ПЫЛЬ">#REF!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 localSheetId="10">#REF!</definedName>
    <definedName name="Н_С8БМ_ГЛ">#REF!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 localSheetId="10">#REF!</definedName>
    <definedName name="Н_С8БМ_КСВ">#REF!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 localSheetId="10">#REF!</definedName>
    <definedName name="Н_С8БМ_КСМ">#REF!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 localSheetId="10">#REF!</definedName>
    <definedName name="Н_С8БМ_СКАЛ">#REF!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 localSheetId="10">#REF!</definedName>
    <definedName name="Н_С8БМ_ФК">#REF!</definedName>
    <definedName name="Н_СЕРК" localSheetId="6">#REF!</definedName>
    <definedName name="Н_СЕРК" localSheetId="7">#REF!</definedName>
    <definedName name="Н_СЕРК" localSheetId="8">#REF!</definedName>
    <definedName name="Н_СЕРК" localSheetId="9">#REF!</definedName>
    <definedName name="Н_СЕРК" localSheetId="10">#REF!</definedName>
    <definedName name="Н_СЕРК">#REF!</definedName>
    <definedName name="Н_СКА" localSheetId="6">#REF!</definedName>
    <definedName name="Н_СКА" localSheetId="7">#REF!</definedName>
    <definedName name="Н_СКА" localSheetId="8">#REF!</definedName>
    <definedName name="Н_СКА" localSheetId="9">#REF!</definedName>
    <definedName name="Н_СКА" localSheetId="10">#REF!</definedName>
    <definedName name="Н_СКА">#REF!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 localSheetId="10">#REF!</definedName>
    <definedName name="Н_СЛ_КРСВ">#REF!</definedName>
    <definedName name="Н_СОЛ_АК5М2" localSheetId="6">[36]Калькуляции!#REF!</definedName>
    <definedName name="Н_СОЛ_АК5М2" localSheetId="7">[36]Калькуляции!#REF!</definedName>
    <definedName name="Н_СОЛ_АК5М2" localSheetId="8">[36]Калькуляции!#REF!</definedName>
    <definedName name="Н_СОЛ_АК5М2" localSheetId="9">[36]Калькуляции!#REF!</definedName>
    <definedName name="Н_СОЛ_АК5М2" localSheetId="10">[36]Калькуляции!#REF!</definedName>
    <definedName name="Н_СОЛ_АК5М2">[36]Калькуляции!#REF!</definedName>
    <definedName name="Н_СОЛАК12" localSheetId="6">[36]Калькуляции!#REF!</definedName>
    <definedName name="Н_СОЛАК12" localSheetId="7">[36]Калькуляции!#REF!</definedName>
    <definedName name="Н_СОЛАК12" localSheetId="8">[36]Калькуляции!#REF!</definedName>
    <definedName name="Н_СОЛАК12" localSheetId="9">[36]Калькуляции!#REF!</definedName>
    <definedName name="Н_СОЛАК12" localSheetId="10">[36]Калькуляции!#REF!</definedName>
    <definedName name="Н_СОЛАК12">[36]Калькуляции!#REF!</definedName>
    <definedName name="Н_СОЛАК9ПЧ" localSheetId="6">[36]Калькуляции!#REF!</definedName>
    <definedName name="Н_СОЛАК9ПЧ" localSheetId="7">[36]Калькуляции!#REF!</definedName>
    <definedName name="Н_СОЛАК9ПЧ" localSheetId="8">[36]Калькуляции!#REF!</definedName>
    <definedName name="Н_СОЛАК9ПЧ" localSheetId="9">[36]Калькуляции!#REF!</definedName>
    <definedName name="Н_СОЛАК9ПЧ" localSheetId="10">[36]Калькуляции!#REF!</definedName>
    <definedName name="Н_СОЛАК9ПЧ">[36]Калькуляции!#REF!</definedName>
    <definedName name="Н_СОЛКРУПН" localSheetId="6">[36]Калькуляции!#REF!</definedName>
    <definedName name="Н_СОЛКРУПН" localSheetId="7">[36]Калькуляции!#REF!</definedName>
    <definedName name="Н_СОЛКРУПН" localSheetId="8">[36]Калькуляции!#REF!</definedName>
    <definedName name="Н_СОЛКРУПН" localSheetId="9">[36]Калькуляции!#REF!</definedName>
    <definedName name="Н_СОЛКРУПН" localSheetId="10">[36]Калькуляции!#REF!</definedName>
    <definedName name="Н_СОЛКРУПН">[36]Калькуляции!#REF!</definedName>
    <definedName name="Н_СОЛМЕЛКИЕ" localSheetId="6">[36]Калькуляции!#REF!</definedName>
    <definedName name="Н_СОЛМЕЛКИЕ" localSheetId="7">[36]Калькуляции!#REF!</definedName>
    <definedName name="Н_СОЛМЕЛКИЕ" localSheetId="8">[36]Калькуляции!#REF!</definedName>
    <definedName name="Н_СОЛМЕЛКИЕ" localSheetId="9">[36]Калькуляции!#REF!</definedName>
    <definedName name="Н_СОЛМЕЛКИЕ" localSheetId="10">[36]Калькуляции!#REF!</definedName>
    <definedName name="Н_СОЛМЕЛКИЕ">[36]Калькуляции!#REF!</definedName>
    <definedName name="Н_СОЛРЕКВИЗИТЫ" localSheetId="6">[36]Калькуляции!#REF!</definedName>
    <definedName name="Н_СОЛРЕКВИЗИТЫ" localSheetId="7">[36]Калькуляции!#REF!</definedName>
    <definedName name="Н_СОЛРЕКВИЗИТЫ" localSheetId="8">[36]Калькуляции!#REF!</definedName>
    <definedName name="Н_СОЛРЕКВИЗИТЫ" localSheetId="9">[36]Калькуляции!#REF!</definedName>
    <definedName name="Н_СОЛРЕКВИЗИТЫ" localSheetId="10">[36]Калькуляции!#REF!</definedName>
    <definedName name="Н_СОЛРЕКВИЗИТЫ">[36]Калькуляции!#REF!</definedName>
    <definedName name="Н_СОЛСЛ" localSheetId="6">[36]Калькуляции!#REF!</definedName>
    <definedName name="Н_СОЛСЛ" localSheetId="7">[36]Калькуляции!#REF!</definedName>
    <definedName name="Н_СОЛСЛ" localSheetId="8">[36]Калькуляции!#REF!</definedName>
    <definedName name="Н_СОЛСЛ" localSheetId="9">[36]Калькуляции!#REF!</definedName>
    <definedName name="Н_СОЛСЛ" localSheetId="10">[36]Калькуляции!#REF!</definedName>
    <definedName name="Н_СОЛСЛ">[36]Калькуляции!#REF!</definedName>
    <definedName name="Н_СОЛСЛИТКИ" localSheetId="6">[36]Калькуляции!#REF!</definedName>
    <definedName name="Н_СОЛСЛИТКИ" localSheetId="7">[36]Калькуляции!#REF!</definedName>
    <definedName name="Н_СОЛСЛИТКИ" localSheetId="8">[36]Калькуляции!#REF!</definedName>
    <definedName name="Н_СОЛСЛИТКИ" localSheetId="9">[36]Калькуляции!#REF!</definedName>
    <definedName name="Н_СОЛСЛИТКИ" localSheetId="10">[36]Калькуляции!#REF!</definedName>
    <definedName name="Н_СОЛСЛИТКИ">[36]Калькуляции!#REF!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 localSheetId="10">#REF!</definedName>
    <definedName name="Н_СОСМАС">#REF!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 localSheetId="10">#REF!</definedName>
    <definedName name="Н_Т_КРСВ">#REF!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 localSheetId="10">#REF!</definedName>
    <definedName name="Н_Т_КРСВ3">#REF!</definedName>
    <definedName name="Н_ТИТ_АК5М2" localSheetId="6">[36]Калькуляции!#REF!</definedName>
    <definedName name="Н_ТИТ_АК5М2" localSheetId="7">[36]Калькуляции!#REF!</definedName>
    <definedName name="Н_ТИТ_АК5М2" localSheetId="8">[36]Калькуляции!#REF!</definedName>
    <definedName name="Н_ТИТ_АК5М2" localSheetId="9">[36]Калькуляции!#REF!</definedName>
    <definedName name="Н_ТИТ_АК5М2" localSheetId="10">[36]Калькуляции!#REF!</definedName>
    <definedName name="Н_ТИТ_АК5М2">[36]Калькуляции!#REF!</definedName>
    <definedName name="Н_ТИТ_АК9ПЧ" localSheetId="6">[36]Калькуляции!#REF!</definedName>
    <definedName name="Н_ТИТ_АК9ПЧ" localSheetId="7">[36]Калькуляции!#REF!</definedName>
    <definedName name="Н_ТИТ_АК9ПЧ" localSheetId="8">[36]Калькуляции!#REF!</definedName>
    <definedName name="Н_ТИТ_АК9ПЧ" localSheetId="9">[36]Калькуляции!#REF!</definedName>
    <definedName name="Н_ТИТ_АК9ПЧ" localSheetId="10">[36]Калькуляции!#REF!</definedName>
    <definedName name="Н_ТИТ_АК9ПЧ">[36]Калькуляции!#REF!</definedName>
    <definedName name="Н_ТИТАН" localSheetId="6">#REF!</definedName>
    <definedName name="Н_ТИТАН" localSheetId="7">#REF!</definedName>
    <definedName name="Н_ТИТАН" localSheetId="8">#REF!</definedName>
    <definedName name="Н_ТИТАН" localSheetId="9">#REF!</definedName>
    <definedName name="Н_ТИТАН" localSheetId="10">#REF!</definedName>
    <definedName name="Н_ТИТАН">#REF!</definedName>
    <definedName name="Н_ТОЛЬКОБЛОКИ" localSheetId="6">[36]Калькуляции!#REF!</definedName>
    <definedName name="Н_ТОЛЬКОБЛОКИ" localSheetId="7">[36]Калькуляции!#REF!</definedName>
    <definedName name="Н_ТОЛЬКОБЛОКИ" localSheetId="8">[36]Калькуляции!#REF!</definedName>
    <definedName name="Н_ТОЛЬКОБЛОКИ" localSheetId="9">[36]Калькуляции!#REF!</definedName>
    <definedName name="Н_ТОЛЬКОБЛОКИ" localSheetId="10">[36]Калькуляции!#REF!</definedName>
    <definedName name="Н_ТОЛЬКОБЛОКИ">[36]Калькуляции!#REF!</definedName>
    <definedName name="Н_ТОЛЬКОМАССА" localSheetId="6">[36]Калькуляции!#REF!</definedName>
    <definedName name="Н_ТОЛЬКОМАССА" localSheetId="7">[36]Калькуляции!#REF!</definedName>
    <definedName name="Н_ТОЛЬКОМАССА" localSheetId="8">[36]Калькуляции!#REF!</definedName>
    <definedName name="Н_ТОЛЬКОМАССА" localSheetId="9">[36]Калькуляции!#REF!</definedName>
    <definedName name="Н_ТОЛЬКОМАССА" localSheetId="10">[36]Калькуляции!#REF!</definedName>
    <definedName name="Н_ТОЛЬКОМАССА">[36]Калькуляции!#REF!</definedName>
    <definedName name="Н_ФК" localSheetId="6">#REF!</definedName>
    <definedName name="Н_ФК" localSheetId="7">#REF!</definedName>
    <definedName name="Н_ФК" localSheetId="8">#REF!</definedName>
    <definedName name="Н_ФК" localSheetId="9">#REF!</definedName>
    <definedName name="Н_ФК" localSheetId="10">#REF!</definedName>
    <definedName name="Н_ФК">#REF!</definedName>
    <definedName name="Н_ФТК" localSheetId="6">#REF!</definedName>
    <definedName name="Н_ФТК" localSheetId="7">#REF!</definedName>
    <definedName name="Н_ФТК" localSheetId="8">#REF!</definedName>
    <definedName name="Н_ФТК" localSheetId="9">#REF!</definedName>
    <definedName name="Н_ФТК" localSheetId="10">#REF!</definedName>
    <definedName name="Н_ФТК">#REF!</definedName>
    <definedName name="Н_Х_ДИЭТ" localSheetId="6">[36]Калькуляции!#REF!</definedName>
    <definedName name="Н_Х_ДИЭТ" localSheetId="7">[36]Калькуляции!#REF!</definedName>
    <definedName name="Н_Х_ДИЭТ" localSheetId="8">[36]Калькуляции!#REF!</definedName>
    <definedName name="Н_Х_ДИЭТ" localSheetId="9">[36]Калькуляции!#REF!</definedName>
    <definedName name="Н_Х_ДИЭТ" localSheetId="10">[36]Калькуляции!#REF!</definedName>
    <definedName name="Н_Х_ДИЭТ">[36]Калькуляции!#REF!</definedName>
    <definedName name="Н_Х_КБОР" localSheetId="6">[36]Калькуляции!#REF!</definedName>
    <definedName name="Н_Х_КБОР" localSheetId="7">[36]Калькуляции!#REF!</definedName>
    <definedName name="Н_Х_КБОР" localSheetId="8">[36]Калькуляции!#REF!</definedName>
    <definedName name="Н_Х_КБОР" localSheetId="9">[36]Калькуляции!#REF!</definedName>
    <definedName name="Н_Х_КБОР" localSheetId="10">[36]Калькуляции!#REF!</definedName>
    <definedName name="Н_Х_КБОР">[36]Калькуляции!#REF!</definedName>
    <definedName name="Н_Х_ПЕК" localSheetId="6">[36]Калькуляции!#REF!</definedName>
    <definedName name="Н_Х_ПЕК" localSheetId="7">[36]Калькуляции!#REF!</definedName>
    <definedName name="Н_Х_ПЕК" localSheetId="8">[36]Калькуляции!#REF!</definedName>
    <definedName name="Н_Х_ПЕК" localSheetId="9">[36]Калькуляции!#REF!</definedName>
    <definedName name="Н_Х_ПЕК" localSheetId="10">[36]Калькуляции!#REF!</definedName>
    <definedName name="Н_Х_ПЕК">[36]Калькуляции!#REF!</definedName>
    <definedName name="Н_Х_ПОГЛ" localSheetId="6">[36]Калькуляции!#REF!</definedName>
    <definedName name="Н_Х_ПОГЛ" localSheetId="7">[36]Калькуляции!#REF!</definedName>
    <definedName name="Н_Х_ПОГЛ" localSheetId="8">[36]Калькуляции!#REF!</definedName>
    <definedName name="Н_Х_ПОГЛ" localSheetId="9">[36]Калькуляции!#REF!</definedName>
    <definedName name="Н_Х_ПОГЛ" localSheetId="10">[36]Калькуляции!#REF!</definedName>
    <definedName name="Н_Х_ПОГЛ">[36]Калькуляции!#REF!</definedName>
    <definedName name="Н_Х_ТЕРМ" localSheetId="6">[36]Калькуляции!#REF!</definedName>
    <definedName name="Н_Х_ТЕРМ" localSheetId="7">[36]Калькуляции!#REF!</definedName>
    <definedName name="Н_Х_ТЕРМ" localSheetId="8">[36]Калькуляции!#REF!</definedName>
    <definedName name="Н_Х_ТЕРМ" localSheetId="9">[36]Калькуляции!#REF!</definedName>
    <definedName name="Н_Х_ТЕРМ" localSheetId="10">[36]Калькуляции!#REF!</definedName>
    <definedName name="Н_Х_ТЕРМ">[36]Калькуляции!#REF!</definedName>
    <definedName name="Н_Х_ТЕРМ_Д" localSheetId="6">[36]Калькуляции!#REF!</definedName>
    <definedName name="Н_Х_ТЕРМ_Д" localSheetId="7">[36]Калькуляции!#REF!</definedName>
    <definedName name="Н_Х_ТЕРМ_Д" localSheetId="8">[36]Калькуляции!#REF!</definedName>
    <definedName name="Н_Х_ТЕРМ_Д" localSheetId="9">[36]Калькуляции!#REF!</definedName>
    <definedName name="Н_Х_ТЕРМ_Д" localSheetId="10">[36]Калькуляции!#REF!</definedName>
    <definedName name="Н_Х_ТЕРМ_Д">[36]Калькуляции!#REF!</definedName>
    <definedName name="Н_ХЛНАТ" localSheetId="6">#REF!</definedName>
    <definedName name="Н_ХЛНАТ" localSheetId="7">#REF!</definedName>
    <definedName name="Н_ХЛНАТ" localSheetId="8">#REF!</definedName>
    <definedName name="Н_ХЛНАТ" localSheetId="9">#REF!</definedName>
    <definedName name="Н_ХЛНАТ" localSheetId="10">#REF!</definedName>
    <definedName name="Н_ХЛНАТ">#REF!</definedName>
    <definedName name="Н_ШАРЫ" localSheetId="6">#REF!</definedName>
    <definedName name="Н_ШАРЫ" localSheetId="7">#REF!</definedName>
    <definedName name="Н_ШАРЫ" localSheetId="8">#REF!</definedName>
    <definedName name="Н_ШАРЫ" localSheetId="9">#REF!</definedName>
    <definedName name="Н_ШАРЫ" localSheetId="10">#REF!</definedName>
    <definedName name="Н_ШАРЫ">#REF!</definedName>
    <definedName name="Н_ЭНАК12" localSheetId="6">[36]Калькуляции!#REF!</definedName>
    <definedName name="Н_ЭНАК12" localSheetId="7">[36]Калькуляции!#REF!</definedName>
    <definedName name="Н_ЭНАК12" localSheetId="8">[36]Калькуляции!#REF!</definedName>
    <definedName name="Н_ЭНАК12" localSheetId="9">[36]Калькуляции!#REF!</definedName>
    <definedName name="Н_ЭНАК12" localSheetId="10">[36]Калькуляции!#REF!</definedName>
    <definedName name="Н_ЭНАК12">[36]Калькуляции!#REF!</definedName>
    <definedName name="Н_ЭНАК5М2" localSheetId="6">[36]Калькуляции!#REF!</definedName>
    <definedName name="Н_ЭНАК5М2" localSheetId="7">[36]Калькуляции!#REF!</definedName>
    <definedName name="Н_ЭНАК5М2" localSheetId="8">[36]Калькуляции!#REF!</definedName>
    <definedName name="Н_ЭНАК5М2" localSheetId="9">[36]Калькуляции!#REF!</definedName>
    <definedName name="Н_ЭНАК5М2" localSheetId="10">[36]Калькуляции!#REF!</definedName>
    <definedName name="Н_ЭНАК5М2">[36]Калькуляции!#REF!</definedName>
    <definedName name="Н_ЭНАК9ПЧ" localSheetId="6">[36]Калькуляции!#REF!</definedName>
    <definedName name="Н_ЭНАК9ПЧ" localSheetId="7">[36]Калькуляции!#REF!</definedName>
    <definedName name="Н_ЭНАК9ПЧ" localSheetId="8">[36]Калькуляции!#REF!</definedName>
    <definedName name="Н_ЭНАК9ПЧ" localSheetId="9">[36]Калькуляции!#REF!</definedName>
    <definedName name="Н_ЭНАК9ПЧ" localSheetId="10">[36]Калькуляции!#REF!</definedName>
    <definedName name="Н_ЭНАК9ПЧ">[36]Калькуляции!#REF!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 localSheetId="10">#REF!</definedName>
    <definedName name="Н_ЭНКРУПН">#REF!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 localSheetId="10">#REF!</definedName>
    <definedName name="Н_ЭНМЕЛКИЕ">#REF!</definedName>
    <definedName name="Н_ЭНРЕКВИЗИТЫ" localSheetId="6">[36]Калькуляции!#REF!</definedName>
    <definedName name="Н_ЭНРЕКВИЗИТЫ" localSheetId="7">[36]Калькуляции!#REF!</definedName>
    <definedName name="Н_ЭНРЕКВИЗИТЫ" localSheetId="8">[36]Калькуляции!#REF!</definedName>
    <definedName name="Н_ЭНРЕКВИЗИТЫ" localSheetId="9">[36]Калькуляции!#REF!</definedName>
    <definedName name="Н_ЭНРЕКВИЗИТЫ" localSheetId="10">[36]Калькуляции!#REF!</definedName>
    <definedName name="Н_ЭНРЕКВИЗИТЫ">[36]Калькуляции!#REF!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 localSheetId="10">#REF!</definedName>
    <definedName name="Н_ЭНСЛИТКИ">#REF!</definedName>
    <definedName name="НАЧП" localSheetId="6">#REF!</definedName>
    <definedName name="НАЧП" localSheetId="7">#REF!</definedName>
    <definedName name="НАЧП" localSheetId="8">#REF!</definedName>
    <definedName name="НАЧП" localSheetId="9">#REF!</definedName>
    <definedName name="НАЧП" localSheetId="10">#REF!</definedName>
    <definedName name="НАЧП">#REF!</definedName>
    <definedName name="НАЧПЭО" localSheetId="6">#REF!</definedName>
    <definedName name="НАЧПЭО" localSheetId="7">#REF!</definedName>
    <definedName name="НАЧПЭО" localSheetId="8">#REF!</definedName>
    <definedName name="НАЧПЭО" localSheetId="9">#REF!</definedName>
    <definedName name="НАЧПЭО" localSheetId="10">#REF!</definedName>
    <definedName name="НАЧПЭО">#REF!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 localSheetId="10">#REF!</definedName>
    <definedName name="НВ_АВЧСЫР">#REF!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 localSheetId="10">#REF!</definedName>
    <definedName name="НВ_ДАВАЛ">#REF!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 localSheetId="10">#REF!</definedName>
    <definedName name="НВ_КРУПНЫЕ">#REF!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 localSheetId="10">#REF!</definedName>
    <definedName name="НВ_ПУСКАВЧ">#REF!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 localSheetId="10">#REF!</definedName>
    <definedName name="НВ_РЕКВИЗИТЫ">#REF!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 localSheetId="10">#REF!</definedName>
    <definedName name="НВ_СЛИТКИ">#REF!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 localSheetId="10">#REF!</definedName>
    <definedName name="НВ_СПЛАВ6063">#REF!</definedName>
    <definedName name="НВ_ЧМЖ" localSheetId="6">#REF!</definedName>
    <definedName name="НВ_ЧМЖ" localSheetId="7">#REF!</definedName>
    <definedName name="НВ_ЧМЖ" localSheetId="8">#REF!</definedName>
    <definedName name="НВ_ЧМЖ" localSheetId="9">#REF!</definedName>
    <definedName name="НВ_ЧМЖ" localSheetId="10">#REF!</definedName>
    <definedName name="НВ_ЧМЖ">#REF!</definedName>
    <definedName name="НДС" localSheetId="6">#REF!</definedName>
    <definedName name="НДС" localSheetId="7">#REF!</definedName>
    <definedName name="НДС" localSheetId="8">#REF!</definedName>
    <definedName name="НДС" localSheetId="9">#REF!</definedName>
    <definedName name="НДС" localSheetId="10">#REF!</definedName>
    <definedName name="НДС">#REF!</definedName>
    <definedName name="ндс1">#REF!</definedName>
    <definedName name="НЗП_АВЧ" localSheetId="6">#REF!</definedName>
    <definedName name="НЗП_АВЧ" localSheetId="7">#REF!</definedName>
    <definedName name="НЗП_АВЧ" localSheetId="8">#REF!</definedName>
    <definedName name="НЗП_АВЧ" localSheetId="9">#REF!</definedName>
    <definedName name="НЗП_АВЧ" localSheetId="10">#REF!</definedName>
    <definedName name="НЗП_АВЧ">#REF!</definedName>
    <definedName name="НЗП_АТЧ" localSheetId="6">#REF!</definedName>
    <definedName name="НЗП_АТЧ" localSheetId="7">#REF!</definedName>
    <definedName name="НЗП_АТЧ" localSheetId="8">#REF!</definedName>
    <definedName name="НЗП_АТЧ" localSheetId="9">#REF!</definedName>
    <definedName name="НЗП_АТЧ" localSheetId="10">#REF!</definedName>
    <definedName name="НЗП_АТЧ">#REF!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 localSheetId="10">#REF!</definedName>
    <definedName name="НЗП_АТЧВАВЧ">#REF!</definedName>
    <definedName name="НН_АВЧСЫР" localSheetId="6">[36]Калькуляции!#REF!</definedName>
    <definedName name="НН_АВЧСЫР" localSheetId="7">[36]Калькуляции!#REF!</definedName>
    <definedName name="НН_АВЧСЫР" localSheetId="8">[36]Калькуляции!#REF!</definedName>
    <definedName name="НН_АВЧСЫР" localSheetId="9">[36]Калькуляции!#REF!</definedName>
    <definedName name="НН_АВЧСЫР" localSheetId="10">[36]Калькуляции!#REF!</definedName>
    <definedName name="НН_АВЧСЫР">[36]Калькуляции!#REF!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 localSheetId="10">#REF!</definedName>
    <definedName name="НН_АВЧТОВ">#REF!</definedName>
    <definedName name="нов" localSheetId="6">'5 анализ экон эффект 25'!нов</definedName>
    <definedName name="нов" localSheetId="7">'5 анализ экон эффект 26'!нов</definedName>
    <definedName name="нов" localSheetId="8">'5 анализ экон эффект 27'!нов</definedName>
    <definedName name="нов" localSheetId="9">'5 анализ экон эффект 28'!нов</definedName>
    <definedName name="нов" localSheetId="10">'5 анализ экон эффект 29'!нов</definedName>
    <definedName name="нов">[5]!нов</definedName>
    <definedName name="норм_1" localSheetId="6">[64]Отопление!$D$14:$D$28</definedName>
    <definedName name="норм_1" localSheetId="7">[64]Отопление!$D$14:$D$28</definedName>
    <definedName name="норм_1" localSheetId="8">[64]Отопление!$D$14:$D$28</definedName>
    <definedName name="норм_1" localSheetId="9">[64]Отопление!$D$14:$D$28</definedName>
    <definedName name="норм_1" localSheetId="10">[64]Отопление!$D$14:$D$28</definedName>
    <definedName name="норм_1">[65]Отопление!$D$14:$D$28</definedName>
    <definedName name="норм_1_част" localSheetId="6">[64]Отопление!$I$14:$I$28</definedName>
    <definedName name="норм_1_част" localSheetId="7">[64]Отопление!$I$14:$I$28</definedName>
    <definedName name="норм_1_част" localSheetId="8">[64]Отопление!$I$14:$I$28</definedName>
    <definedName name="норм_1_част" localSheetId="9">[64]Отопление!$I$14:$I$28</definedName>
    <definedName name="норм_1_част" localSheetId="10">[64]Отопление!$I$14:$I$28</definedName>
    <definedName name="норм_1_част">[65]Отопление!$I$14:$I$28</definedName>
    <definedName name="норм_2" localSheetId="6">[64]Отопление!$E$14:$E$28</definedName>
    <definedName name="норм_2" localSheetId="7">[64]Отопление!$E$14:$E$28</definedName>
    <definedName name="норм_2" localSheetId="8">[64]Отопление!$E$14:$E$28</definedName>
    <definedName name="норм_2" localSheetId="9">[64]Отопление!$E$14:$E$28</definedName>
    <definedName name="норм_2" localSheetId="10">[64]Отопление!$E$14:$E$28</definedName>
    <definedName name="норм_2">[65]Отопление!$E$14:$E$28</definedName>
    <definedName name="норм_3" localSheetId="6">[64]Отопление!$F$14:$F$28</definedName>
    <definedName name="норм_3" localSheetId="7">[64]Отопление!$F$14:$F$28</definedName>
    <definedName name="норм_3" localSheetId="8">[64]Отопление!$F$14:$F$28</definedName>
    <definedName name="норм_3" localSheetId="9">[64]Отопление!$F$14:$F$28</definedName>
    <definedName name="норм_3" localSheetId="10">[64]Отопление!$F$14:$F$28</definedName>
    <definedName name="норм_3">[65]Отопление!$F$14:$F$28</definedName>
    <definedName name="норм_3_част" localSheetId="6">[64]Отопление!$J$14:$J$28</definedName>
    <definedName name="норм_3_част" localSheetId="7">[64]Отопление!$J$14:$J$28</definedName>
    <definedName name="норм_3_част" localSheetId="8">[64]Отопление!$J$14:$J$28</definedName>
    <definedName name="норм_3_част" localSheetId="9">[64]Отопление!$J$14:$J$28</definedName>
    <definedName name="норм_3_част" localSheetId="10">[64]Отопление!$J$14:$J$28</definedName>
    <definedName name="норм_3_част">[65]Отопление!$J$14:$J$28</definedName>
    <definedName name="норм_4" localSheetId="6">[64]Отопление!$G$14:$G$28</definedName>
    <definedName name="норм_4" localSheetId="7">[64]Отопление!$G$14:$G$28</definedName>
    <definedName name="норм_4" localSheetId="8">[64]Отопление!$G$14:$G$28</definedName>
    <definedName name="норм_4" localSheetId="9">[64]Отопление!$G$14:$G$28</definedName>
    <definedName name="норм_4" localSheetId="10">[64]Отопление!$G$14:$G$28</definedName>
    <definedName name="норм_4">[65]Отопление!$G$14:$G$28</definedName>
    <definedName name="НОЯ_РУБ" localSheetId="6">[36]Калькуляции!#REF!</definedName>
    <definedName name="НОЯ_РУБ" localSheetId="7">[36]Калькуляции!#REF!</definedName>
    <definedName name="НОЯ_РУБ" localSheetId="8">[36]Калькуляции!#REF!</definedName>
    <definedName name="НОЯ_РУБ" localSheetId="9">[36]Калькуляции!#REF!</definedName>
    <definedName name="НОЯ_РУБ" localSheetId="10">[36]Калькуляции!#REF!</definedName>
    <definedName name="НОЯ_РУБ">[36]Калькуляции!#REF!</definedName>
    <definedName name="НОЯ_ТОН" localSheetId="6">[36]Калькуляции!#REF!</definedName>
    <definedName name="НОЯ_ТОН" localSheetId="7">[36]Калькуляции!#REF!</definedName>
    <definedName name="НОЯ_ТОН" localSheetId="8">[36]Калькуляции!#REF!</definedName>
    <definedName name="НОЯ_ТОН" localSheetId="9">[36]Калькуляции!#REF!</definedName>
    <definedName name="НОЯ_ТОН" localSheetId="10">[36]Калькуляции!#REF!</definedName>
    <definedName name="НОЯ_ТОН">[36]Калькуляции!#REF!</definedName>
    <definedName name="ноябрь">#REF!</definedName>
    <definedName name="НС_МАРГЛИГ" localSheetId="6">[36]Калькуляции!#REF!</definedName>
    <definedName name="НС_МАРГЛИГ" localSheetId="7">[36]Калькуляции!#REF!</definedName>
    <definedName name="НС_МАРГЛИГ" localSheetId="8">[36]Калькуляции!#REF!</definedName>
    <definedName name="НС_МАРГЛИГ" localSheetId="9">[36]Калькуляции!#REF!</definedName>
    <definedName name="НС_МАРГЛИГ" localSheetId="10">[36]Калькуляции!#REF!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 localSheetId="10">#REF!</definedName>
    <definedName name="НТ_АВЧСЫР">#REF!</definedName>
    <definedName name="НТ_АК12" localSheetId="6">[36]Калькуляции!#REF!</definedName>
    <definedName name="НТ_АК12" localSheetId="7">[36]Калькуляции!#REF!</definedName>
    <definedName name="НТ_АК12" localSheetId="8">[36]Калькуляции!#REF!</definedName>
    <definedName name="НТ_АК12" localSheetId="9">[36]Калькуляции!#REF!</definedName>
    <definedName name="НТ_АК12" localSheetId="10">[36]Калькуляции!#REF!</definedName>
    <definedName name="НТ_АК12">[36]Калькуляции!#REF!</definedName>
    <definedName name="НТ_АК5М2" localSheetId="6">[36]Калькуляции!#REF!</definedName>
    <definedName name="НТ_АК5М2" localSheetId="7">[36]Калькуляции!#REF!</definedName>
    <definedName name="НТ_АК5М2" localSheetId="8">[36]Калькуляции!#REF!</definedName>
    <definedName name="НТ_АК5М2" localSheetId="9">[36]Калькуляции!#REF!</definedName>
    <definedName name="НТ_АК5М2" localSheetId="10">[36]Калькуляции!#REF!</definedName>
    <definedName name="НТ_АК5М2">[36]Калькуляции!#REF!</definedName>
    <definedName name="НТ_АК9ПЧ" localSheetId="6">[36]Калькуляции!#REF!</definedName>
    <definedName name="НТ_АК9ПЧ" localSheetId="7">[36]Калькуляции!#REF!</definedName>
    <definedName name="НТ_АК9ПЧ" localSheetId="8">[36]Калькуляции!#REF!</definedName>
    <definedName name="НТ_АК9ПЧ" localSheetId="9">[36]Калькуляции!#REF!</definedName>
    <definedName name="НТ_АК9ПЧ" localSheetId="10">[36]Калькуляции!#REF!</definedName>
    <definedName name="НТ_АК9ПЧ">[36]Калькуляции!#REF!</definedName>
    <definedName name="НТ_АЛЖ" localSheetId="6">[36]Калькуляции!#REF!</definedName>
    <definedName name="НТ_АЛЖ" localSheetId="7">[36]Калькуляции!#REF!</definedName>
    <definedName name="НТ_АЛЖ" localSheetId="8">[36]Калькуляции!#REF!</definedName>
    <definedName name="НТ_АЛЖ" localSheetId="9">[36]Калькуляции!#REF!</definedName>
    <definedName name="НТ_АЛЖ" localSheetId="10">[36]Калькуляции!#REF!</definedName>
    <definedName name="НТ_АЛЖ">[36]Калькуляции!#REF!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 localSheetId="10">#REF!</definedName>
    <definedName name="НТ_ДАВАЛ">#REF!</definedName>
    <definedName name="НТ_КАТАНКА" localSheetId="6">[36]Калькуляции!#REF!</definedName>
    <definedName name="НТ_КАТАНКА" localSheetId="7">[36]Калькуляции!#REF!</definedName>
    <definedName name="НТ_КАТАНКА" localSheetId="8">[36]Калькуляции!#REF!</definedName>
    <definedName name="НТ_КАТАНКА" localSheetId="9">[36]Калькуляции!#REF!</definedName>
    <definedName name="НТ_КАТАНКА" localSheetId="10">[36]Калькуляции!#REF!</definedName>
    <definedName name="НТ_КАТАНКА">[36]Калькуляции!#REF!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 localSheetId="10">#REF!</definedName>
    <definedName name="НТ_КРУПНЫЕ">#REF!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 localSheetId="10">#REF!</definedName>
    <definedName name="НТ_РЕКВИЗИТЫ">#REF!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 localSheetId="10">#REF!</definedName>
    <definedName name="НТ_СЛИТКИ">#REF!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 localSheetId="10">#REF!</definedName>
    <definedName name="НТ_СПЛАВ6063">#REF!</definedName>
    <definedName name="НТ_ЧМ" localSheetId="6">[36]Калькуляции!#REF!</definedName>
    <definedName name="НТ_ЧМ" localSheetId="7">[36]Калькуляции!#REF!</definedName>
    <definedName name="НТ_ЧМ" localSheetId="8">[36]Калькуляции!#REF!</definedName>
    <definedName name="НТ_ЧМ" localSheetId="9">[36]Калькуляции!#REF!</definedName>
    <definedName name="НТ_ЧМ" localSheetId="10">[36]Калькуляции!#REF!</definedName>
    <definedName name="НТ_ЧМ">[36]Калькуляции!#REF!</definedName>
    <definedName name="НТ_ЧМЖ" localSheetId="6">#REF!</definedName>
    <definedName name="НТ_ЧМЖ" localSheetId="7">#REF!</definedName>
    <definedName name="НТ_ЧМЖ" localSheetId="8">#REF!</definedName>
    <definedName name="НТ_ЧМЖ" localSheetId="9">#REF!</definedName>
    <definedName name="НТ_ЧМЖ" localSheetId="10">#REF!</definedName>
    <definedName name="НТ_ЧМЖ">#REF!</definedName>
    <definedName name="о" localSheetId="6">'5 анализ экон эффект 25'!о</definedName>
    <definedName name="о" localSheetId="7">'5 анализ экон эффект 26'!о</definedName>
    <definedName name="о" localSheetId="8">'5 анализ экон эффект 27'!о</definedName>
    <definedName name="о" localSheetId="9">'5 анализ экон эффект 28'!о</definedName>
    <definedName name="о" localSheetId="10">'5 анализ экон эффект 29'!о</definedName>
    <definedName name="о">[5]!о</definedName>
    <definedName name="об_эксп" localSheetId="6">#REF!</definedName>
    <definedName name="об_эксп" localSheetId="7">#REF!</definedName>
    <definedName name="об_эксп" localSheetId="8">#REF!</definedName>
    <definedName name="об_эксп" localSheetId="9">#REF!</definedName>
    <definedName name="об_эксп" localSheetId="10">#REF!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ЛЭП'!$A$1:$P$24</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25'!$A$1:$U$69</definedName>
    <definedName name="_xlnm.Print_Area" localSheetId="7">'5 анализ экон эффект 26'!$A$1:$U$69</definedName>
    <definedName name="_xlnm.Print_Area" localSheetId="8">'5 анализ экон эффект 27'!$A$1:$U$69</definedName>
    <definedName name="_xlnm.Print_Area" localSheetId="9">'5 анализ экон эффект 28'!$A$1:$U$69</definedName>
    <definedName name="_xlnm.Print_Area" localSheetId="10">'5 анализ экон эффект 29'!$A$1:$U$69</definedName>
    <definedName name="_xlnm.Print_Area" localSheetId="11">'6.1. Паспорт сетевой график'!$A$1:$I$27</definedName>
    <definedName name="_xlnm.Print_Area" localSheetId="12">'6.2. Паспорт фин осв ввод'!$A$1:$AA$27</definedName>
    <definedName name="_xlnm.Print_Area" localSheetId="13">'7. Паспорт отчет о закупке'!$A$1:$L$23</definedName>
    <definedName name="_xlnm.Print_Area" localSheetId="14">'8. Паспорт оценка влияния'!$A$1:$L$23</definedName>
    <definedName name="_xlnm.Print_Area" localSheetId="15">'9. Паспорт Карта-схема'!$A$1:$L$23</definedName>
    <definedName name="_xlnm.Print_Area">#N/A</definedName>
    <definedName name="общ" localSheetId="6">#REF!</definedName>
    <definedName name="общ" localSheetId="7">#REF!</definedName>
    <definedName name="общ" localSheetId="8">#REF!</definedName>
    <definedName name="общ" localSheetId="9">#REF!</definedName>
    <definedName name="общ" localSheetId="10">#REF!</definedName>
    <definedName name="общ">#REF!</definedName>
    <definedName name="ОБЩ_ВН" localSheetId="6">[36]Калькуляции!#REF!</definedName>
    <definedName name="ОБЩ_ВН" localSheetId="7">[36]Калькуляции!#REF!</definedName>
    <definedName name="ОБЩ_ВН" localSheetId="8">[36]Калькуляции!#REF!</definedName>
    <definedName name="ОБЩ_ВН" localSheetId="9">[36]Калькуляции!#REF!</definedName>
    <definedName name="ОБЩ_ВН" localSheetId="10">[36]Калькуляции!#REF!</definedName>
    <definedName name="ОБЩ_ВН">[36]Калькуляции!#REF!</definedName>
    <definedName name="ОБЩ_Т" localSheetId="6">#REF!</definedName>
    <definedName name="ОБЩ_Т" localSheetId="7">#REF!</definedName>
    <definedName name="ОБЩ_Т" localSheetId="8">#REF!</definedName>
    <definedName name="ОБЩ_Т" localSheetId="9">#REF!</definedName>
    <definedName name="ОБЩ_Т" localSheetId="10">#REF!</definedName>
    <definedName name="ОБЩ_Т">#REF!</definedName>
    <definedName name="ОБЩ_ТОЛ" localSheetId="6">[36]Калькуляции!#REF!</definedName>
    <definedName name="ОБЩ_ТОЛ" localSheetId="7">[36]Калькуляции!#REF!</definedName>
    <definedName name="ОБЩ_ТОЛ" localSheetId="8">[36]Калькуляции!#REF!</definedName>
    <definedName name="ОБЩ_ТОЛ" localSheetId="9">[36]Калькуляции!#REF!</definedName>
    <definedName name="ОБЩ_ТОЛ" localSheetId="10">[36]Калькуляции!#REF!</definedName>
    <definedName name="ОБЩ_ТОЛ">[36]Калькуляции!#REF!</definedName>
    <definedName name="ОБЩ_ЭКС" localSheetId="6">[36]Калькуляции!#REF!</definedName>
    <definedName name="ОБЩ_ЭКС" localSheetId="7">[36]Калькуляции!#REF!</definedName>
    <definedName name="ОБЩ_ЭКС" localSheetId="8">[36]Калькуляции!#REF!</definedName>
    <definedName name="ОБЩ_ЭКС" localSheetId="9">[36]Калькуляции!#REF!</definedName>
    <definedName name="ОБЩ_ЭКС" localSheetId="10">[36]Калькуляции!#REF!</definedName>
    <definedName name="ОБЩ_ЭКС">[36]Калькуляции!#REF!</definedName>
    <definedName name="ОБЩЕ_В" localSheetId="6">[36]Калькуляции!#REF!</definedName>
    <definedName name="ОБЩЕ_В" localSheetId="7">[36]Калькуляции!#REF!</definedName>
    <definedName name="ОБЩЕ_В" localSheetId="8">[36]Калькуляции!#REF!</definedName>
    <definedName name="ОБЩЕ_В" localSheetId="9">[36]Калькуляции!#REF!</definedName>
    <definedName name="ОБЩЕ_В" localSheetId="10">[36]Калькуляции!#REF!</definedName>
    <definedName name="ОБЩЕ_В">[36]Калькуляции!#REF!</definedName>
    <definedName name="ОБЩЕ_ДП" localSheetId="6">[36]Калькуляции!#REF!</definedName>
    <definedName name="ОБЩЕ_ДП" localSheetId="7">[36]Калькуляции!#REF!</definedName>
    <definedName name="ОБЩЕ_ДП" localSheetId="8">[36]Калькуляции!#REF!</definedName>
    <definedName name="ОБЩЕ_ДП" localSheetId="9">[36]Калькуляции!#REF!</definedName>
    <definedName name="ОБЩЕ_ДП" localSheetId="10">[36]Калькуляции!#REF!</definedName>
    <definedName name="ОБЩЕ_ДП">[36]Калькуляции!#REF!</definedName>
    <definedName name="ОБЩЕ_Т" localSheetId="6">[36]Калькуляции!#REF!</definedName>
    <definedName name="ОБЩЕ_Т" localSheetId="7">[36]Калькуляции!#REF!</definedName>
    <definedName name="ОБЩЕ_Т" localSheetId="8">[36]Калькуляции!#REF!</definedName>
    <definedName name="ОБЩЕ_Т" localSheetId="9">[36]Калькуляции!#REF!</definedName>
    <definedName name="ОБЩЕ_Т" localSheetId="10">[36]Калькуляции!#REF!</definedName>
    <definedName name="ОБЩЕ_Т">[36]Калькуляции!#REF!</definedName>
    <definedName name="ОБЩЕ_Т_А" localSheetId="6">[36]Калькуляции!#REF!</definedName>
    <definedName name="ОБЩЕ_Т_А" localSheetId="7">[36]Калькуляции!#REF!</definedName>
    <definedName name="ОБЩЕ_Т_А" localSheetId="8">[36]Калькуляции!#REF!</definedName>
    <definedName name="ОБЩЕ_Т_А" localSheetId="9">[36]Калькуляции!#REF!</definedName>
    <definedName name="ОБЩЕ_Т_А" localSheetId="10">[36]Калькуляции!#REF!</definedName>
    <definedName name="ОБЩЕ_Т_А">[36]Калькуляции!#REF!</definedName>
    <definedName name="ОБЩЕ_Т_П" localSheetId="6">[36]Калькуляции!#REF!</definedName>
    <definedName name="ОБЩЕ_Т_П" localSheetId="7">[36]Калькуляции!#REF!</definedName>
    <definedName name="ОБЩЕ_Т_П" localSheetId="8">[36]Калькуляции!#REF!</definedName>
    <definedName name="ОБЩЕ_Т_П" localSheetId="9">[36]Калькуляции!#REF!</definedName>
    <definedName name="ОБЩЕ_Т_П" localSheetId="10">[36]Калькуляции!#REF!</definedName>
    <definedName name="ОБЩЕ_Т_П">[36]Калькуляции!#REF!</definedName>
    <definedName name="ОБЩЕ_Т_ПК" localSheetId="6">[36]Калькуляции!#REF!</definedName>
    <definedName name="ОБЩЕ_Т_ПК" localSheetId="7">[36]Калькуляции!#REF!</definedName>
    <definedName name="ОБЩЕ_Т_ПК" localSheetId="8">[36]Калькуляции!#REF!</definedName>
    <definedName name="ОБЩЕ_Т_ПК" localSheetId="9">[36]Калькуляции!#REF!</definedName>
    <definedName name="ОБЩЕ_Т_ПК" localSheetId="10">[36]Калькуляции!#REF!</definedName>
    <definedName name="ОБЩЕ_Т_ПК">[36]Калькуляции!#REF!</definedName>
    <definedName name="ОБЩЕ_Э" localSheetId="6">[36]Калькуляции!#REF!</definedName>
    <definedName name="ОБЩЕ_Э" localSheetId="7">[36]Калькуляции!#REF!</definedName>
    <definedName name="ОБЩЕ_Э" localSheetId="8">[36]Калькуляции!#REF!</definedName>
    <definedName name="ОБЩЕ_Э" localSheetId="9">[36]Калькуляции!#REF!</definedName>
    <definedName name="ОБЩЕ_Э" localSheetId="10">[36]Калькуляции!#REF!</definedName>
    <definedName name="ОБЩЕ_Э">[36]Калькуляции!#REF!</definedName>
    <definedName name="ОБЩИТ" localSheetId="6">#REF!</definedName>
    <definedName name="ОБЩИТ" localSheetId="7">#REF!</definedName>
    <definedName name="ОБЩИТ" localSheetId="8">#REF!</definedName>
    <definedName name="ОБЩИТ" localSheetId="9">#REF!</definedName>
    <definedName name="ОБЩИТ" localSheetId="10">#REF!</definedName>
    <definedName name="ОБЩИТ">#REF!</definedName>
    <definedName name="объёмы" localSheetId="6">#REF!</definedName>
    <definedName name="объёмы" localSheetId="7">#REF!</definedName>
    <definedName name="объёмы" localSheetId="8">#REF!</definedName>
    <definedName name="объёмы" localSheetId="9">#REF!</definedName>
    <definedName name="объёмы" localSheetId="10">#REF!</definedName>
    <definedName name="объёмы">#REF!</definedName>
    <definedName name="ОКТ_РУБ" localSheetId="6">[36]Калькуляции!#REF!</definedName>
    <definedName name="ОКТ_РУБ" localSheetId="7">[36]Калькуляции!#REF!</definedName>
    <definedName name="ОКТ_РУБ" localSheetId="8">[36]Калькуляции!#REF!</definedName>
    <definedName name="ОКТ_РУБ" localSheetId="9">[36]Калькуляции!#REF!</definedName>
    <definedName name="ОКТ_РУБ" localSheetId="10">[36]Калькуляции!#REF!</definedName>
    <definedName name="ОКТ_РУБ">[36]Калькуляции!#REF!</definedName>
    <definedName name="ОКТ_ТОН" localSheetId="6">[36]Калькуляции!#REF!</definedName>
    <definedName name="ОКТ_ТОН" localSheetId="7">[36]Калькуляции!#REF!</definedName>
    <definedName name="ОКТ_ТОН" localSheetId="8">[36]Калькуляции!#REF!</definedName>
    <definedName name="ОКТ_ТОН" localSheetId="9">[36]Калькуляции!#REF!</definedName>
    <definedName name="ОКТ_ТОН" localSheetId="10">[36]Калькуляции!#REF!</definedName>
    <definedName name="ОКТ_ТОН">[36]Калькуляции!#REF!</definedName>
    <definedName name="ОКТ24" localSheetId="6">[66]График!#REF!</definedName>
    <definedName name="ОКТ24" localSheetId="7">[66]График!#REF!</definedName>
    <definedName name="ОКТ24" localSheetId="8">[66]График!#REF!</definedName>
    <definedName name="ОКТ24" localSheetId="9">[66]График!#REF!</definedName>
    <definedName name="ОКТ24" localSheetId="10">[66]График!#REF!</definedName>
    <definedName name="ОКТ25" localSheetId="6">[66]График!#REF!</definedName>
    <definedName name="ОКТ25" localSheetId="7">[66]График!#REF!</definedName>
    <definedName name="ОКТ25" localSheetId="8">[66]График!#REF!</definedName>
    <definedName name="ОКТ25" localSheetId="9">[66]График!#REF!</definedName>
    <definedName name="ОКТ25" localSheetId="10">[66]График!#REF!</definedName>
    <definedName name="октябрь">#REF!</definedName>
    <definedName name="ОЛЕ" localSheetId="6">#REF!</definedName>
    <definedName name="ОЛЕ" localSheetId="7">#REF!</definedName>
    <definedName name="ОЛЕ" localSheetId="8">#REF!</definedName>
    <definedName name="ОЛЕ" localSheetId="9">#REF!</definedName>
    <definedName name="ОЛЕ" localSheetId="10">#REF!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 localSheetId="9">#REF!</definedName>
    <definedName name="ОРГ" localSheetId="10">#REF!</definedName>
    <definedName name="ОРГ">#REF!</definedName>
    <definedName name="ОРГАНИЗАЦИЯ">#REF!</definedName>
    <definedName name="ОС_АЛ_Ф" localSheetId="6">#REF!</definedName>
    <definedName name="ОС_АЛ_Ф" localSheetId="7">#REF!</definedName>
    <definedName name="ОС_АЛ_Ф" localSheetId="8">#REF!</definedName>
    <definedName name="ОС_АЛ_Ф" localSheetId="9">#REF!</definedName>
    <definedName name="ОС_АЛ_Ф" localSheetId="10">#REF!</definedName>
    <definedName name="ОС_АЛ_Ф">#REF!</definedName>
    <definedName name="ОС_АН_Б" localSheetId="6">#REF!</definedName>
    <definedName name="ОС_АН_Б" localSheetId="7">#REF!</definedName>
    <definedName name="ОС_АН_Б" localSheetId="8">#REF!</definedName>
    <definedName name="ОС_АН_Б" localSheetId="9">#REF!</definedName>
    <definedName name="ОС_АН_Б" localSheetId="10">#REF!</definedName>
    <definedName name="ОС_АН_Б">#REF!</definedName>
    <definedName name="ОС_АН_Б_ТОЛ" localSheetId="6">[36]Калькуляции!#REF!</definedName>
    <definedName name="ОС_АН_Б_ТОЛ" localSheetId="7">[36]Калькуляции!#REF!</definedName>
    <definedName name="ОС_АН_Б_ТОЛ" localSheetId="8">[36]Калькуляции!#REF!</definedName>
    <definedName name="ОС_АН_Б_ТОЛ" localSheetId="9">[36]Калькуляции!#REF!</definedName>
    <definedName name="ОС_АН_Б_ТОЛ" localSheetId="10">[36]Калькуляции!#REF!</definedName>
    <definedName name="ОС_АН_Б_ТОЛ">[36]Калькуляции!#REF!</definedName>
    <definedName name="ОС_БАР" localSheetId="6">#REF!</definedName>
    <definedName name="ОС_БАР" localSheetId="7">#REF!</definedName>
    <definedName name="ОС_БАР" localSheetId="8">#REF!</definedName>
    <definedName name="ОС_БАР" localSheetId="9">#REF!</definedName>
    <definedName name="ОС_БАР" localSheetId="10">#REF!</definedName>
    <definedName name="ОС_БАР">#REF!</definedName>
    <definedName name="ОС_ГИД" localSheetId="6">#REF!</definedName>
    <definedName name="ОС_ГИД" localSheetId="7">#REF!</definedName>
    <definedName name="ОС_ГИД" localSheetId="8">#REF!</definedName>
    <definedName name="ОС_ГИД" localSheetId="9">#REF!</definedName>
    <definedName name="ОС_ГИД" localSheetId="10">#REF!</definedName>
    <definedName name="ОС_ГИД">#REF!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 localSheetId="10">#REF!</definedName>
    <definedName name="ОС_ГИД_ЗФА">#REF!</definedName>
    <definedName name="ОС_ГЛ" localSheetId="6">#REF!</definedName>
    <definedName name="ОС_ГЛ" localSheetId="7">#REF!</definedName>
    <definedName name="ОС_ГЛ" localSheetId="8">#REF!</definedName>
    <definedName name="ОС_ГЛ" localSheetId="9">#REF!</definedName>
    <definedName name="ОС_ГЛ" localSheetId="10">#REF!</definedName>
    <definedName name="ОС_ГЛ">#REF!</definedName>
    <definedName name="ОС_ГЛ_ДП" localSheetId="6">[36]Калькуляции!#REF!</definedName>
    <definedName name="ОС_ГЛ_ДП" localSheetId="7">[36]Калькуляции!#REF!</definedName>
    <definedName name="ОС_ГЛ_ДП" localSheetId="8">[36]Калькуляции!#REF!</definedName>
    <definedName name="ОС_ГЛ_ДП" localSheetId="9">[36]Калькуляции!#REF!</definedName>
    <definedName name="ОС_ГЛ_ДП" localSheetId="10">[36]Калькуляции!#REF!</definedName>
    <definedName name="ОС_ГЛ_ДП">[36]Калькуляции!#REF!</definedName>
    <definedName name="ОС_ГЛ_Т" localSheetId="6">#REF!</definedName>
    <definedName name="ОС_ГЛ_Т" localSheetId="7">#REF!</definedName>
    <definedName name="ОС_ГЛ_Т" localSheetId="8">#REF!</definedName>
    <definedName name="ОС_ГЛ_Т" localSheetId="9">#REF!</definedName>
    <definedName name="ОС_ГЛ_Т" localSheetId="10">#REF!</definedName>
    <definedName name="ОС_ГЛ_Т">#REF!</definedName>
    <definedName name="ОС_ГЛ_Ш" localSheetId="6">#REF!</definedName>
    <definedName name="ОС_ГЛ_Ш" localSheetId="7">#REF!</definedName>
    <definedName name="ОС_ГЛ_Ш" localSheetId="8">#REF!</definedName>
    <definedName name="ОС_ГЛ_Ш" localSheetId="9">#REF!</definedName>
    <definedName name="ОС_ГЛ_Ш" localSheetId="10">#REF!</definedName>
    <definedName name="ОС_ГЛ_Ш">#REF!</definedName>
    <definedName name="ОС_ГР" localSheetId="6">#REF!</definedName>
    <definedName name="ОС_ГР" localSheetId="7">#REF!</definedName>
    <definedName name="ОС_ГР" localSheetId="8">#REF!</definedName>
    <definedName name="ОС_ГР" localSheetId="9">#REF!</definedName>
    <definedName name="ОС_ГР" localSheetId="10">#REF!</definedName>
    <definedName name="ОС_ГР">#REF!</definedName>
    <definedName name="ОС_ДИЭТ" localSheetId="6">[36]Калькуляции!#REF!</definedName>
    <definedName name="ОС_ДИЭТ" localSheetId="7">[36]Калькуляции!#REF!</definedName>
    <definedName name="ОС_ДИЭТ" localSheetId="8">[36]Калькуляции!#REF!</definedName>
    <definedName name="ОС_ДИЭТ" localSheetId="9">[36]Калькуляции!#REF!</definedName>
    <definedName name="ОС_ДИЭТ" localSheetId="10">[36]Калькуляции!#REF!</definedName>
    <definedName name="ОС_ДИЭТ">[36]Калькуляции!#REF!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 localSheetId="10">#REF!</definedName>
    <definedName name="ОС_ИЗВ_М">#REF!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 localSheetId="10">#REF!</definedName>
    <definedName name="ОС_К_СЫР">#REF!</definedName>
    <definedName name="ОС_К_СЫР_ТОЛ" localSheetId="6">[36]Калькуляции!#REF!</definedName>
    <definedName name="ОС_К_СЫР_ТОЛ" localSheetId="7">[36]Калькуляции!#REF!</definedName>
    <definedName name="ОС_К_СЫР_ТОЛ" localSheetId="8">[36]Калькуляции!#REF!</definedName>
    <definedName name="ОС_К_СЫР_ТОЛ" localSheetId="9">[36]Калькуляции!#REF!</definedName>
    <definedName name="ОС_К_СЫР_ТОЛ" localSheetId="10">[36]Калькуляции!#REF!</definedName>
    <definedName name="ОС_К_СЫР_ТОЛ">[36]Калькуляции!#REF!</definedName>
    <definedName name="ОС_КБОР" localSheetId="6">[36]Калькуляции!#REF!</definedName>
    <definedName name="ОС_КБОР" localSheetId="7">[36]Калькуляции!#REF!</definedName>
    <definedName name="ОС_КБОР" localSheetId="8">[36]Калькуляции!#REF!</definedName>
    <definedName name="ОС_КБОР" localSheetId="9">[36]Калькуляции!#REF!</definedName>
    <definedName name="ОС_КБОР" localSheetId="10">[36]Калькуляции!#REF!</definedName>
    <definedName name="ОС_КБОР">[36]Калькуляции!#REF!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 localSheetId="10">#REF!</definedName>
    <definedName name="ОС_КОК_ПРОК">#REF!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 localSheetId="10">#REF!</definedName>
    <definedName name="ОС_КОРК_7">#REF!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 localSheetId="10">#REF!</definedName>
    <definedName name="ОС_КОРК_АВЧ">#REF!</definedName>
    <definedName name="ОС_КР" localSheetId="6">#REF!</definedName>
    <definedName name="ОС_КР" localSheetId="7">#REF!</definedName>
    <definedName name="ОС_КР" localSheetId="8">#REF!</definedName>
    <definedName name="ОС_КР" localSheetId="9">#REF!</definedName>
    <definedName name="ОС_КР" localSheetId="10">#REF!</definedName>
    <definedName name="ОС_КР">#REF!</definedName>
    <definedName name="ОС_КРЕМНИЙ" localSheetId="6">[36]Калькуляции!#REF!</definedName>
    <definedName name="ОС_КРЕМНИЙ" localSheetId="7">[36]Калькуляции!#REF!</definedName>
    <definedName name="ОС_КРЕМНИЙ" localSheetId="8">[36]Калькуляции!#REF!</definedName>
    <definedName name="ОС_КРЕМНИЙ" localSheetId="9">[36]Калькуляции!#REF!</definedName>
    <definedName name="ОС_КРЕМНИЙ" localSheetId="10">[36]Калькуляции!#REF!</definedName>
    <definedName name="ОС_КРЕМНИЙ">[36]Калькуляции!#REF!</definedName>
    <definedName name="ОС_ЛИГ_АЛ_М" localSheetId="6">[36]Калькуляции!#REF!</definedName>
    <definedName name="ОС_ЛИГ_АЛ_М" localSheetId="7">[36]Калькуляции!#REF!</definedName>
    <definedName name="ОС_ЛИГ_АЛ_М" localSheetId="8">[36]Калькуляции!#REF!</definedName>
    <definedName name="ОС_ЛИГ_АЛ_М" localSheetId="9">[36]Калькуляции!#REF!</definedName>
    <definedName name="ОС_ЛИГ_АЛ_М" localSheetId="10">[36]Калькуляции!#REF!</definedName>
    <definedName name="ОС_ЛИГ_АЛ_М">[36]Калькуляции!#REF!</definedName>
    <definedName name="ОС_ЛИГ_БР_ТИ" localSheetId="6">[36]Калькуляции!#REF!</definedName>
    <definedName name="ОС_ЛИГ_БР_ТИ" localSheetId="7">[36]Калькуляции!#REF!</definedName>
    <definedName name="ОС_ЛИГ_БР_ТИ" localSheetId="8">[36]Калькуляции!#REF!</definedName>
    <definedName name="ОС_ЛИГ_БР_ТИ" localSheetId="9">[36]Калькуляции!#REF!</definedName>
    <definedName name="ОС_ЛИГ_БР_ТИ" localSheetId="10">[36]Калькуляции!#REF!</definedName>
    <definedName name="ОС_ЛИГ_БР_ТИ">[36]Калькуляции!#REF!</definedName>
    <definedName name="ОС_МАГНИЙ" localSheetId="6">[36]Калькуляции!#REF!</definedName>
    <definedName name="ОС_МАГНИЙ" localSheetId="7">[36]Калькуляции!#REF!</definedName>
    <definedName name="ОС_МАГНИЙ" localSheetId="8">[36]Калькуляции!#REF!</definedName>
    <definedName name="ОС_МАГНИЙ" localSheetId="9">[36]Калькуляции!#REF!</definedName>
    <definedName name="ОС_МАГНИЙ" localSheetId="10">[36]Калькуляции!#REF!</definedName>
    <definedName name="ОС_МАГНИЙ">[36]Калькуляции!#REF!</definedName>
    <definedName name="ОС_МЕД" localSheetId="6">#REF!</definedName>
    <definedName name="ОС_МЕД" localSheetId="7">#REF!</definedName>
    <definedName name="ОС_МЕД" localSheetId="8">#REF!</definedName>
    <definedName name="ОС_МЕД" localSheetId="9">#REF!</definedName>
    <definedName name="ОС_МЕД" localSheetId="10">#REF!</definedName>
    <definedName name="ОС_МЕД">#REF!</definedName>
    <definedName name="ОС_ОЛЕ" localSheetId="6">#REF!</definedName>
    <definedName name="ОС_ОЛЕ" localSheetId="7">#REF!</definedName>
    <definedName name="ОС_ОЛЕ" localSheetId="8">#REF!</definedName>
    <definedName name="ОС_ОЛЕ" localSheetId="9">#REF!</definedName>
    <definedName name="ОС_ОЛЕ" localSheetId="10">#REF!</definedName>
    <definedName name="ОС_ОЛЕ">#REF!</definedName>
    <definedName name="ОС_П_УГ" localSheetId="6">#REF!</definedName>
    <definedName name="ОС_П_УГ" localSheetId="7">#REF!</definedName>
    <definedName name="ОС_П_УГ" localSheetId="8">#REF!</definedName>
    <definedName name="ОС_П_УГ" localSheetId="9">#REF!</definedName>
    <definedName name="ОС_П_УГ" localSheetId="10">#REF!</definedName>
    <definedName name="ОС_П_УГ">#REF!</definedName>
    <definedName name="ОС_П_УГ_С" localSheetId="6">[36]Калькуляции!#REF!</definedName>
    <definedName name="ОС_П_УГ_С" localSheetId="7">[36]Калькуляции!#REF!</definedName>
    <definedName name="ОС_П_УГ_С" localSheetId="8">[36]Калькуляции!#REF!</definedName>
    <definedName name="ОС_П_УГ_С" localSheetId="9">[36]Калькуляции!#REF!</definedName>
    <definedName name="ОС_П_УГ_С" localSheetId="10">[36]Калькуляции!#REF!</definedName>
    <definedName name="ОС_П_УГ_С">[36]Калькуляции!#REF!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 localSheetId="10">#REF!</definedName>
    <definedName name="ОС_П_ЦЕМ">#REF!</definedName>
    <definedName name="ОС_ПЕК" localSheetId="6">#REF!</definedName>
    <definedName name="ОС_ПЕК" localSheetId="7">#REF!</definedName>
    <definedName name="ОС_ПЕК" localSheetId="8">#REF!</definedName>
    <definedName name="ОС_ПЕК" localSheetId="9">#REF!</definedName>
    <definedName name="ОС_ПЕК" localSheetId="10">#REF!</definedName>
    <definedName name="ОС_ПЕК">#REF!</definedName>
    <definedName name="ОС_ПЕК_ТОЛ" localSheetId="6">[36]Калькуляции!#REF!</definedName>
    <definedName name="ОС_ПЕК_ТОЛ" localSheetId="7">[36]Калькуляции!#REF!</definedName>
    <definedName name="ОС_ПЕК_ТОЛ" localSheetId="8">[36]Калькуляции!#REF!</definedName>
    <definedName name="ОС_ПЕК_ТОЛ" localSheetId="9">[36]Калькуляции!#REF!</definedName>
    <definedName name="ОС_ПЕК_ТОЛ" localSheetId="10">[36]Калькуляции!#REF!</definedName>
    <definedName name="ОС_ПЕК_ТОЛ">[36]Калькуляции!#REF!</definedName>
    <definedName name="ОС_ПОГЛ" localSheetId="6">[36]Калькуляции!#REF!</definedName>
    <definedName name="ОС_ПОГЛ" localSheetId="7">[36]Калькуляции!#REF!</definedName>
    <definedName name="ОС_ПОГЛ" localSheetId="8">[36]Калькуляции!#REF!</definedName>
    <definedName name="ОС_ПОГЛ" localSheetId="9">[36]Калькуляции!#REF!</definedName>
    <definedName name="ОС_ПОГЛ" localSheetId="10">[36]Калькуляции!#REF!</definedName>
    <definedName name="ОС_ПОГЛ">[36]Калькуляции!#REF!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 localSheetId="10">#REF!</definedName>
    <definedName name="ОС_ПОД_К">#REF!</definedName>
    <definedName name="ОС_ПУШ" localSheetId="6">#REF!</definedName>
    <definedName name="ОС_ПУШ" localSheetId="7">#REF!</definedName>
    <definedName name="ОС_ПУШ" localSheetId="8">#REF!</definedName>
    <definedName name="ОС_ПУШ" localSheetId="9">#REF!</definedName>
    <definedName name="ОС_ПУШ" localSheetId="10">#REF!</definedName>
    <definedName name="ОС_ПУШ">#REF!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 localSheetId="10">#REF!</definedName>
    <definedName name="ОС_С_КАЛ">#REF!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 localSheetId="10">#REF!</definedName>
    <definedName name="ОС_С_КАУ">#REF!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 localSheetId="10">#REF!</definedName>
    <definedName name="ОС_С_ПУСК">#REF!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 localSheetId="10">#REF!</definedName>
    <definedName name="ОС_СЕР_К">#REF!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 localSheetId="10">#REF!</definedName>
    <definedName name="ОС_СК_АН">#REF!</definedName>
    <definedName name="ОС_ТЕРМ" localSheetId="6">[36]Калькуляции!#REF!</definedName>
    <definedName name="ОС_ТЕРМ" localSheetId="7">[36]Калькуляции!#REF!</definedName>
    <definedName name="ОС_ТЕРМ" localSheetId="8">[36]Калькуляции!#REF!</definedName>
    <definedName name="ОС_ТЕРМ" localSheetId="9">[36]Калькуляции!#REF!</definedName>
    <definedName name="ОС_ТЕРМ" localSheetId="10">[36]Калькуляции!#REF!</definedName>
    <definedName name="ОС_ТЕРМ">[36]Калькуляции!#REF!</definedName>
    <definedName name="ОС_ТЕРМ_ДАВ" localSheetId="6">[36]Калькуляции!#REF!</definedName>
    <definedName name="ОС_ТЕРМ_ДАВ" localSheetId="7">[36]Калькуляции!#REF!</definedName>
    <definedName name="ОС_ТЕРМ_ДАВ" localSheetId="8">[36]Калькуляции!#REF!</definedName>
    <definedName name="ОС_ТЕРМ_ДАВ" localSheetId="9">[36]Калькуляции!#REF!</definedName>
    <definedName name="ОС_ТЕРМ_ДАВ" localSheetId="10">[36]Калькуляции!#REF!</definedName>
    <definedName name="ОС_ТЕРМ_ДАВ">[36]Калькуляции!#REF!</definedName>
    <definedName name="ОС_ТИ" localSheetId="6">#REF!</definedName>
    <definedName name="ОС_ТИ" localSheetId="7">#REF!</definedName>
    <definedName name="ОС_ТИ" localSheetId="8">#REF!</definedName>
    <definedName name="ОС_ТИ" localSheetId="9">#REF!</definedName>
    <definedName name="ОС_ТИ" localSheetId="10">#REF!</definedName>
    <definedName name="ОС_ТИ">#REF!</definedName>
    <definedName name="ОС_ФЛ_К" localSheetId="6">#REF!</definedName>
    <definedName name="ОС_ФЛ_К" localSheetId="7">#REF!</definedName>
    <definedName name="ОС_ФЛ_К" localSheetId="8">#REF!</definedName>
    <definedName name="ОС_ФЛ_К" localSheetId="9">#REF!</definedName>
    <definedName name="ОС_ФЛ_К" localSheetId="10">#REF!</definedName>
    <definedName name="ОС_ФЛ_К">#REF!</definedName>
    <definedName name="ОС_ФТ_К" localSheetId="6">#REF!</definedName>
    <definedName name="ОС_ФТ_К" localSheetId="7">#REF!</definedName>
    <definedName name="ОС_ФТ_К" localSheetId="8">#REF!</definedName>
    <definedName name="ОС_ФТ_К" localSheetId="9">#REF!</definedName>
    <definedName name="ОС_ФТ_К" localSheetId="10">#REF!</definedName>
    <definedName name="ОС_ФТ_К">#REF!</definedName>
    <definedName name="ОС_ХЛ_Н" localSheetId="6">#REF!</definedName>
    <definedName name="ОС_ХЛ_Н" localSheetId="7">#REF!</definedName>
    <definedName name="ОС_ХЛ_Н" localSheetId="8">#REF!</definedName>
    <definedName name="ОС_ХЛ_Н" localSheetId="9">#REF!</definedName>
    <definedName name="ОС_ХЛ_Н" localSheetId="10">#REF!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 25'!п</definedName>
    <definedName name="п" localSheetId="7">'5 анализ экон эффект 26'!п</definedName>
    <definedName name="п" localSheetId="8">'5 анализ экон эффект 27'!п</definedName>
    <definedName name="п" localSheetId="9">'5 анализ экон эффект 28'!п</definedName>
    <definedName name="п" localSheetId="10">'5 анализ экон эффект 29'!п</definedName>
    <definedName name="п">[5]!п</definedName>
    <definedName name="П_КГ_С" localSheetId="6">[36]Калькуляции!#REF!</definedName>
    <definedName name="П_КГ_С" localSheetId="7">[36]Калькуляции!#REF!</definedName>
    <definedName name="П_КГ_С" localSheetId="8">[36]Калькуляции!#REF!</definedName>
    <definedName name="П_КГ_С" localSheetId="9">[36]Калькуляции!#REF!</definedName>
    <definedName name="П_КГ_С" localSheetId="10">[36]Калькуляции!#REF!</definedName>
    <definedName name="П_КГ_С">[36]Калькуляции!#REF!</definedName>
    <definedName name="П_УГ" localSheetId="6">#REF!</definedName>
    <definedName name="П_УГ" localSheetId="7">#REF!</definedName>
    <definedName name="П_УГ" localSheetId="8">#REF!</definedName>
    <definedName name="П_УГ" localSheetId="9">#REF!</definedName>
    <definedName name="П_УГ" localSheetId="10">#REF!</definedName>
    <definedName name="П_УГ">#REF!</definedName>
    <definedName name="П_УГ_С" localSheetId="6">[36]Калькуляции!#REF!</definedName>
    <definedName name="П_УГ_С" localSheetId="7">[36]Калькуляции!#REF!</definedName>
    <definedName name="П_УГ_С" localSheetId="8">[36]Калькуляции!#REF!</definedName>
    <definedName name="П_УГ_С" localSheetId="9">[36]Калькуляции!#REF!</definedName>
    <definedName name="П_УГ_С" localSheetId="10">[36]Калькуляции!#REF!</definedName>
    <definedName name="П_УГ_С">[36]Калькуляции!#REF!</definedName>
    <definedName name="П_ЦЕМ" localSheetId="6">#REF!</definedName>
    <definedName name="П_ЦЕМ" localSheetId="7">#REF!</definedName>
    <definedName name="П_ЦЕМ" localSheetId="8">#REF!</definedName>
    <definedName name="П_ЦЕМ" localSheetId="9">#REF!</definedName>
    <definedName name="П_ЦЕМ" localSheetId="10">#REF!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 localSheetId="7">#REF!</definedName>
    <definedName name="ПАР" localSheetId="8">#REF!</definedName>
    <definedName name="ПАР" localSheetId="9">#REF!</definedName>
    <definedName name="ПАР" localSheetId="10">#REF!</definedName>
    <definedName name="ПАР">#REF!</definedName>
    <definedName name="пар_НТМК">'[38]цены цехов'!$D$9</definedName>
    <definedName name="ПГ1_РУБ" localSheetId="6">[36]Калькуляции!#REF!</definedName>
    <definedName name="ПГ1_РУБ" localSheetId="7">[36]Калькуляции!#REF!</definedName>
    <definedName name="ПГ1_РУБ" localSheetId="8">[36]Калькуляции!#REF!</definedName>
    <definedName name="ПГ1_РУБ" localSheetId="9">[36]Калькуляции!#REF!</definedName>
    <definedName name="ПГ1_РУБ" localSheetId="10">[36]Калькуляции!#REF!</definedName>
    <definedName name="ПГ1_РУБ">[36]Калькуляции!#REF!</definedName>
    <definedName name="ПГ1_ТОН" localSheetId="6">[36]Калькуляции!#REF!</definedName>
    <definedName name="ПГ1_ТОН" localSheetId="7">[36]Калькуляции!#REF!</definedName>
    <definedName name="ПГ1_ТОН" localSheetId="8">[36]Калькуляции!#REF!</definedName>
    <definedName name="ПГ1_ТОН" localSheetId="9">[36]Калькуляции!#REF!</definedName>
    <definedName name="ПГ1_ТОН" localSheetId="10">[36]Калькуляции!#REF!</definedName>
    <definedName name="ПГ1_ТОН">[36]Калькуляции!#REF!</definedName>
    <definedName name="ПГ2_РУБ" localSheetId="6">[36]Калькуляции!#REF!</definedName>
    <definedName name="ПГ2_РУБ" localSheetId="7">[36]Калькуляции!#REF!</definedName>
    <definedName name="ПГ2_РУБ" localSheetId="8">[36]Калькуляции!#REF!</definedName>
    <definedName name="ПГ2_РУБ" localSheetId="9">[36]Калькуляции!#REF!</definedName>
    <definedName name="ПГ2_РУБ" localSheetId="10">[36]Калькуляции!#REF!</definedName>
    <definedName name="ПГ2_РУБ">[36]Калькуляции!#REF!</definedName>
    <definedName name="ПГ2_ТОН" localSheetId="6">[36]Калькуляции!#REF!</definedName>
    <definedName name="ПГ2_ТОН" localSheetId="7">[36]Калькуляции!#REF!</definedName>
    <definedName name="ПГ2_ТОН" localSheetId="8">[36]Калькуляции!#REF!</definedName>
    <definedName name="ПГ2_ТОН" localSheetId="9">[36]Калькуляции!#REF!</definedName>
    <definedName name="ПГ2_ТОН" localSheetId="10">[36]Калькуляции!#REF!</definedName>
    <definedName name="ПГ2_ТОН">[36]Калькуляции!#REF!</definedName>
    <definedName name="ПЕК" localSheetId="6">#REF!</definedName>
    <definedName name="ПЕК" localSheetId="7">#REF!</definedName>
    <definedName name="ПЕК" localSheetId="8">#REF!</definedName>
    <definedName name="ПЕК" localSheetId="9">#REF!</definedName>
    <definedName name="ПЕК" localSheetId="10">#REF!</definedName>
    <definedName name="ПЕК">#REF!</definedName>
    <definedName name="ПЕК_ТОЛ" localSheetId="6">[36]Калькуляции!#REF!</definedName>
    <definedName name="ПЕК_ТОЛ" localSheetId="7">[36]Калькуляции!#REF!</definedName>
    <definedName name="ПЕК_ТОЛ" localSheetId="8">[36]Калькуляции!#REF!</definedName>
    <definedName name="ПЕК_ТОЛ" localSheetId="9">[36]Калькуляции!#REF!</definedName>
    <definedName name="ПЕК_ТОЛ" localSheetId="10">[36]Калькуляции!#REF!</definedName>
    <definedName name="ПЕК_ТОЛ">[36]Калькуляции!#REF!</definedName>
    <definedName name="Пепси2">[37]Дебиторка!$J$33</definedName>
    <definedName name="первый" localSheetId="6">#REF!</definedName>
    <definedName name="первый" localSheetId="7">#REF!</definedName>
    <definedName name="первый" localSheetId="8">#REF!</definedName>
    <definedName name="первый" localSheetId="9">#REF!</definedName>
    <definedName name="первый" localSheetId="10">#REF!</definedName>
    <definedName name="первый">#REF!</definedName>
    <definedName name="Период" localSheetId="6">#REF!</definedName>
    <definedName name="Период" localSheetId="7">#REF!</definedName>
    <definedName name="Период" localSheetId="8">#REF!</definedName>
    <definedName name="Период" localSheetId="9">#REF!</definedName>
    <definedName name="Период" localSheetId="10">#REF!</definedName>
    <definedName name="Период">#REF!</definedName>
    <definedName name="Периоды_18_2" localSheetId="6">'[21]18.2'!#REF!</definedName>
    <definedName name="Периоды_18_2" localSheetId="7">'[21]18.2'!#REF!</definedName>
    <definedName name="Периоды_18_2" localSheetId="8">'[21]18.2'!#REF!</definedName>
    <definedName name="Периоды_18_2" localSheetId="9">'[21]18.2'!#REF!</definedName>
    <definedName name="Периоды_18_2" localSheetId="10">'[21]18.2'!#REF!</definedName>
    <definedName name="Периоды_18_2">'[21]18.2'!#REF!</definedName>
    <definedName name="Пивовар2">[37]Дебиторка!$J$46</definedName>
    <definedName name="пл_1" localSheetId="6">[64]Отопление!$D$2</definedName>
    <definedName name="пл_1" localSheetId="7">[64]Отопление!$D$2</definedName>
    <definedName name="пл_1" localSheetId="8">[64]Отопление!$D$2</definedName>
    <definedName name="пл_1" localSheetId="9">[64]Отопление!$D$2</definedName>
    <definedName name="пл_1" localSheetId="10">[64]Отопление!$D$2</definedName>
    <definedName name="пл_1">[65]Отопление!$D$2</definedName>
    <definedName name="пл_1_част" localSheetId="6">[64]Отопление!$D$8</definedName>
    <definedName name="пл_1_част" localSheetId="7">[64]Отопление!$D$8</definedName>
    <definedName name="пл_1_част" localSheetId="8">[64]Отопление!$D$8</definedName>
    <definedName name="пл_1_част" localSheetId="9">[64]Отопление!$D$8</definedName>
    <definedName name="пл_1_част" localSheetId="10">[64]Отопление!$D$8</definedName>
    <definedName name="пл_1_част">[65]Отопление!$D$8</definedName>
    <definedName name="пл_2" localSheetId="6">[64]Отопление!$D$3</definedName>
    <definedName name="пл_2" localSheetId="7">[64]Отопление!$D$3</definedName>
    <definedName name="пл_2" localSheetId="8">[64]Отопление!$D$3</definedName>
    <definedName name="пл_2" localSheetId="9">[64]Отопление!$D$3</definedName>
    <definedName name="пл_2" localSheetId="10">[64]Отопление!$D$3</definedName>
    <definedName name="пл_2">[65]Отопление!$D$3</definedName>
    <definedName name="пл_3" localSheetId="6">[64]Отопление!$D$4</definedName>
    <definedName name="пл_3" localSheetId="7">[64]Отопление!$D$4</definedName>
    <definedName name="пл_3" localSheetId="8">[64]Отопление!$D$4</definedName>
    <definedName name="пл_3" localSheetId="9">[64]Отопление!$D$4</definedName>
    <definedName name="пл_3" localSheetId="10">[64]Отопление!$D$4</definedName>
    <definedName name="пл_3">[65]Отопление!$D$4</definedName>
    <definedName name="пл_3_част" localSheetId="6">[64]Отопление!$D$9</definedName>
    <definedName name="пл_3_част" localSheetId="7">[64]Отопление!$D$9</definedName>
    <definedName name="пл_3_част" localSheetId="8">[64]Отопление!$D$9</definedName>
    <definedName name="пл_3_част" localSheetId="9">[64]Отопление!$D$9</definedName>
    <definedName name="пл_3_част" localSheetId="10">[64]Отопление!$D$9</definedName>
    <definedName name="пл_3_част">[65]Отопление!$D$9</definedName>
    <definedName name="пл_4" localSheetId="6">[64]Отопление!$D$5</definedName>
    <definedName name="пл_4" localSheetId="7">[64]Отопление!$D$5</definedName>
    <definedName name="пл_4" localSheetId="8">[64]Отопление!$D$5</definedName>
    <definedName name="пл_4" localSheetId="9">[64]Отопление!$D$5</definedName>
    <definedName name="пл_4" localSheetId="10">[64]Отопление!$D$5</definedName>
    <definedName name="пл_4">[65]Отопление!$D$5</definedName>
    <definedName name="ПЛ1_РУБ" localSheetId="6">[36]Калькуляции!#REF!</definedName>
    <definedName name="ПЛ1_РУБ" localSheetId="7">[36]Калькуляции!#REF!</definedName>
    <definedName name="ПЛ1_РУБ" localSheetId="8">[36]Калькуляции!#REF!</definedName>
    <definedName name="ПЛ1_РУБ" localSheetId="9">[36]Калькуляции!#REF!</definedName>
    <definedName name="ПЛ1_РУБ" localSheetId="10">[36]Калькуляции!#REF!</definedName>
    <definedName name="ПЛ1_РУБ">[36]Калькуляции!#REF!</definedName>
    <definedName name="ПЛ1_ТОН" localSheetId="6">[36]Калькуляции!#REF!</definedName>
    <definedName name="ПЛ1_ТОН" localSheetId="7">[36]Калькуляции!#REF!</definedName>
    <definedName name="ПЛ1_ТОН" localSheetId="8">[36]Калькуляции!#REF!</definedName>
    <definedName name="ПЛ1_ТОН" localSheetId="9">[36]Калькуляции!#REF!</definedName>
    <definedName name="ПЛ1_ТОН" localSheetId="10">[36]Калькуляции!#REF!</definedName>
    <definedName name="ПЛ1_ТОН">[36]Калькуляции!#REF!</definedName>
    <definedName name="план" localSheetId="6">#REF!</definedName>
    <definedName name="план" localSheetId="7">#REF!</definedName>
    <definedName name="план" localSheetId="8">#REF!</definedName>
    <definedName name="план" localSheetId="9">#REF!</definedName>
    <definedName name="план" localSheetId="10">#REF!</definedName>
    <definedName name="план">#REF!</definedName>
    <definedName name="план1" localSheetId="6">#REF!</definedName>
    <definedName name="план1" localSheetId="7">#REF!</definedName>
    <definedName name="план1" localSheetId="8">#REF!</definedName>
    <definedName name="план1" localSheetId="9">#REF!</definedName>
    <definedName name="план1" localSheetId="10">#REF!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 localSheetId="7">[36]Калькуляции!#REF!</definedName>
    <definedName name="ПОГЛ" localSheetId="8">[36]Калькуляции!#REF!</definedName>
    <definedName name="ПОГЛ" localSheetId="9">[36]Калькуляции!#REF!</definedName>
    <definedName name="ПОГЛ" localSheetId="10">[36]Калькуляции!#REF!</definedName>
    <definedName name="ПОГЛ">[36]Калькуляции!#REF!</definedName>
    <definedName name="погр_РОР">'[38]цены цехов'!$D$50</definedName>
    <definedName name="ПОД_К" localSheetId="6">#REF!</definedName>
    <definedName name="ПОД_К" localSheetId="7">#REF!</definedName>
    <definedName name="ПОД_К" localSheetId="8">#REF!</definedName>
    <definedName name="ПОД_К" localSheetId="9">#REF!</definedName>
    <definedName name="ПОД_К" localSheetId="10">#REF!</definedName>
    <definedName name="ПОД_К">#REF!</definedName>
    <definedName name="ПОД_КО" localSheetId="6">#REF!</definedName>
    <definedName name="ПОД_КО" localSheetId="7">#REF!</definedName>
    <definedName name="ПОД_КО" localSheetId="8">#REF!</definedName>
    <definedName name="ПОД_КО" localSheetId="9">#REF!</definedName>
    <definedName name="ПОД_КО" localSheetId="10">#REF!</definedName>
    <definedName name="ПОД_КО">#REF!</definedName>
    <definedName name="ПОДОВАЯ" localSheetId="6">[36]Калькуляции!#REF!</definedName>
    <definedName name="ПОДОВАЯ" localSheetId="7">[36]Калькуляции!#REF!</definedName>
    <definedName name="ПОДОВАЯ" localSheetId="8">[36]Калькуляции!#REF!</definedName>
    <definedName name="ПОДОВАЯ" localSheetId="9">[36]Калькуляции!#REF!</definedName>
    <definedName name="ПОДОВАЯ" localSheetId="10">[36]Калькуляции!#REF!</definedName>
    <definedName name="ПОДОВАЯ">[36]Калькуляции!#REF!</definedName>
    <definedName name="ПОДОВАЯ_Г" localSheetId="6">[36]Калькуляции!#REF!</definedName>
    <definedName name="ПОДОВАЯ_Г" localSheetId="7">[36]Калькуляции!#REF!</definedName>
    <definedName name="ПОДОВАЯ_Г" localSheetId="8">[36]Калькуляции!#REF!</definedName>
    <definedName name="ПОДОВАЯ_Г" localSheetId="9">[36]Калькуляции!#REF!</definedName>
    <definedName name="ПОДОВАЯ_Г" localSheetId="10">[36]Калькуляции!#REF!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 localSheetId="7">#REF!</definedName>
    <definedName name="ПОЛН" localSheetId="8">#REF!</definedName>
    <definedName name="ПОЛН" localSheetId="9">#REF!</definedName>
    <definedName name="ПОЛН" localSheetId="10">#REF!</definedName>
    <definedName name="ПОЛН">#REF!</definedName>
    <definedName name="Полная_себестоимость_2" localSheetId="6">[67]июнь9!#REF!</definedName>
    <definedName name="Полная_себестоимость_2" localSheetId="7">[67]июнь9!#REF!</definedName>
    <definedName name="Полная_себестоимость_2" localSheetId="8">[67]июнь9!#REF!</definedName>
    <definedName name="Полная_себестоимость_2" localSheetId="9">[67]июнь9!#REF!</definedName>
    <definedName name="Полная_себестоимость_2" localSheetId="10">[67]июнь9!#REF!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 localSheetId="7">[62]Январь!$G$121:$I$121</definedName>
    <definedName name="Превышение" localSheetId="8">[62]Январь!$G$121:$I$121</definedName>
    <definedName name="Превышение" localSheetId="9">[62]Январь!$G$121:$I$121</definedName>
    <definedName name="Превышение" localSheetId="10">[62]Январь!$G$121:$I$121</definedName>
    <definedName name="Превышение">[63]Январь!$G$121:$I$121</definedName>
    <definedName name="привет" localSheetId="6">'5 анализ экон эффект 25'!привет</definedName>
    <definedName name="привет" localSheetId="7">'5 анализ экон эффект 26'!привет</definedName>
    <definedName name="привет" localSheetId="8">'5 анализ экон эффект 27'!привет</definedName>
    <definedName name="привет" localSheetId="9">'5 анализ экон эффект 28'!привет</definedName>
    <definedName name="привет" localSheetId="10">'5 анализ экон эффект 29'!привет</definedName>
    <definedName name="привет">[5]!привет</definedName>
    <definedName name="ПРИЗНАКИ_Суммирования" localSheetId="6">[62]Январь!$B$11:$B$264</definedName>
    <definedName name="ПРИЗНАКИ_Суммирования" localSheetId="7">[62]Январь!$B$11:$B$264</definedName>
    <definedName name="ПРИЗНАКИ_Суммирования" localSheetId="8">[62]Январь!$B$11:$B$264</definedName>
    <definedName name="ПРИЗНАКИ_Суммирования" localSheetId="9">[62]Январь!$B$11:$B$264</definedName>
    <definedName name="ПРИЗНАКИ_Суммирования" localSheetId="10">[62]Январь!$B$11:$B$264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 localSheetId="7">[62]Январь!#REF!</definedName>
    <definedName name="Проверка" localSheetId="8">[62]Январь!#REF!</definedName>
    <definedName name="Проверка" localSheetId="9">[62]Январь!#REF!</definedName>
    <definedName name="Проверка" localSheetId="10">[62]Январь!#REF!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 localSheetId="7">[56]Макро!$B$2</definedName>
    <definedName name="Процент" localSheetId="8">[56]Макро!$B$2</definedName>
    <definedName name="Процент" localSheetId="9">[56]Макро!$B$2</definedName>
    <definedName name="Процент" localSheetId="10">[56]Макро!$B$2</definedName>
    <definedName name="Процент">[57]Макро!$B$2</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 localSheetId="10">#REF!</definedName>
    <definedName name="процент_т_ф">#REF!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 localSheetId="10">#REF!</definedName>
    <definedName name="Процент_тепло">#REF!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 localSheetId="10">#REF!</definedName>
    <definedName name="Процент_эл_ф">#REF!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#REF!</definedName>
    <definedName name="процент1" localSheetId="6">'[71]1.2.1'!#REF!</definedName>
    <definedName name="процент1" localSheetId="7">'[71]1.2.1'!#REF!</definedName>
    <definedName name="процент1" localSheetId="8">'[71]1.2.1'!#REF!</definedName>
    <definedName name="процент1" localSheetId="9">'[71]1.2.1'!#REF!</definedName>
    <definedName name="процент1" localSheetId="10">'[71]1.2.1'!#REF!</definedName>
    <definedName name="процент1">'[72]1.2.1'!#REF!</definedName>
    <definedName name="процент2" localSheetId="6">'[71]1.2.1'!#REF!</definedName>
    <definedName name="процент2" localSheetId="7">'[71]1.2.1'!#REF!</definedName>
    <definedName name="процент2" localSheetId="8">'[71]1.2.1'!#REF!</definedName>
    <definedName name="процент2" localSheetId="9">'[71]1.2.1'!#REF!</definedName>
    <definedName name="процент2" localSheetId="10">'[71]1.2.1'!#REF!</definedName>
    <definedName name="процент2">'[72]1.2.1'!#REF!</definedName>
    <definedName name="процент3" localSheetId="6">'[71]1.2.1'!#REF!</definedName>
    <definedName name="процент3" localSheetId="7">'[71]1.2.1'!#REF!</definedName>
    <definedName name="процент3" localSheetId="8">'[71]1.2.1'!#REF!</definedName>
    <definedName name="процент3" localSheetId="9">'[71]1.2.1'!#REF!</definedName>
    <definedName name="процент3" localSheetId="10">'[71]1.2.1'!#REF!</definedName>
    <definedName name="процент3">'[72]1.2.1'!#REF!</definedName>
    <definedName name="процент4" localSheetId="6">'[71]1.2.1'!#REF!</definedName>
    <definedName name="процент4" localSheetId="7">'[71]1.2.1'!#REF!</definedName>
    <definedName name="процент4" localSheetId="8">'[71]1.2.1'!#REF!</definedName>
    <definedName name="процент4" localSheetId="9">'[71]1.2.1'!#REF!</definedName>
    <definedName name="процент4" localSheetId="10">'[71]1.2.1'!#REF!</definedName>
    <definedName name="процент4">'[72]1.2.1'!#REF!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 localSheetId="10">#REF!</definedName>
    <definedName name="прочая_доля_99">#REF!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 localSheetId="10">#REF!</definedName>
    <definedName name="прочая_процент">#REF!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#REF!</definedName>
    <definedName name="проявление">'[47]ПФВ-0.5'!$AG$36:$AG$46</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 localSheetId="10">#REF!</definedName>
    <definedName name="ПУСК_АВЧ">#REF!</definedName>
    <definedName name="ПУСК_АВЧ_ЛОК" localSheetId="6">[36]Калькуляции!#REF!</definedName>
    <definedName name="ПУСК_АВЧ_ЛОК" localSheetId="7">[36]Калькуляции!#REF!</definedName>
    <definedName name="ПУСК_АВЧ_ЛОК" localSheetId="8">[36]Калькуляции!#REF!</definedName>
    <definedName name="ПУСК_АВЧ_ЛОК" localSheetId="9">[36]Калькуляции!#REF!</definedName>
    <definedName name="ПУСК_АВЧ_ЛОК" localSheetId="10">[36]Калькуляции!#REF!</definedName>
    <definedName name="ПУСК_АВЧ_ЛОК">[36]Калькуляции!#REF!</definedName>
    <definedName name="ПУСК_ЛОК" localSheetId="6">[36]Калькуляции!#REF!</definedName>
    <definedName name="ПУСК_ЛОК" localSheetId="7">[36]Калькуляции!#REF!</definedName>
    <definedName name="ПУСК_ЛОК" localSheetId="8">[36]Калькуляции!#REF!</definedName>
    <definedName name="ПУСК_ЛОК" localSheetId="9">[36]Калькуляции!#REF!</definedName>
    <definedName name="ПУСК_ЛОК" localSheetId="10">[36]Калькуляции!#REF!</definedName>
    <definedName name="ПУСК_ЛОК">[36]Калькуляции!#REF!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 localSheetId="10">#REF!</definedName>
    <definedName name="ПУСК_ОБАН">#REF!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 localSheetId="10">#REF!</definedName>
    <definedName name="ПУСК_С8БМ">#REF!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 localSheetId="10">#REF!</definedName>
    <definedName name="ПУСКОВЫЕ">#REF!</definedName>
    <definedName name="ПУШ" localSheetId="6">#REF!</definedName>
    <definedName name="ПУШ" localSheetId="7">#REF!</definedName>
    <definedName name="ПУШ" localSheetId="8">#REF!</definedName>
    <definedName name="ПУШ" localSheetId="9">#REF!</definedName>
    <definedName name="ПУШ" localSheetId="10">#REF!</definedName>
    <definedName name="ПУШ">#REF!</definedName>
    <definedName name="ПЭ">[55]Справочники!$A$10:$A$12</definedName>
    <definedName name="р" localSheetId="6">'5 анализ экон эффект 25'!р</definedName>
    <definedName name="р" localSheetId="7">'5 анализ экон эффект 26'!р</definedName>
    <definedName name="р" localSheetId="8">'5 анализ экон эффект 27'!р</definedName>
    <definedName name="р" localSheetId="9">'5 анализ экон эффект 28'!р</definedName>
    <definedName name="р" localSheetId="10">'5 анализ экон эффект 29'!р</definedName>
    <definedName name="р">[5]!р</definedName>
    <definedName name="работа">[73]Лист1!$Q$4:$Q$323</definedName>
    <definedName name="работы" localSheetId="6">#REF!</definedName>
    <definedName name="работы" localSheetId="7">#REF!</definedName>
    <definedName name="работы" localSheetId="8">#REF!</definedName>
    <definedName name="работы" localSheetId="9">#REF!</definedName>
    <definedName name="работы" localSheetId="10">#REF!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 25'!ремонты2</definedName>
    <definedName name="ремонты2" localSheetId="7">'5 анализ экон эффект 26'!ремонты2</definedName>
    <definedName name="ремонты2" localSheetId="8">'5 анализ экон эффект 27'!ремонты2</definedName>
    <definedName name="ремонты2" localSheetId="9">'5 анализ экон эффект 28'!ремонты2</definedName>
    <definedName name="ремонты2" localSheetId="10">'5 анализ экон эффект 29'!ремонты2</definedName>
    <definedName name="ремонты2">[5]!ремонты2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 25'!с</definedName>
    <definedName name="с" localSheetId="7">'5 анализ экон эффект 26'!с</definedName>
    <definedName name="с" localSheetId="8">'5 анализ экон эффект 27'!с</definedName>
    <definedName name="с" localSheetId="9">'5 анализ экон эффект 28'!с</definedName>
    <definedName name="с" localSheetId="10">'5 анализ экон эффект 29'!с</definedName>
    <definedName name="с">[5]!с</definedName>
    <definedName name="С_КАЛ" localSheetId="6">#REF!</definedName>
    <definedName name="С_КАЛ" localSheetId="7">#REF!</definedName>
    <definedName name="С_КАЛ" localSheetId="8">#REF!</definedName>
    <definedName name="С_КАЛ" localSheetId="9">#REF!</definedName>
    <definedName name="С_КАЛ" localSheetId="10">#REF!</definedName>
    <definedName name="С_КАЛ">#REF!</definedName>
    <definedName name="С_КАУ" localSheetId="6">#REF!</definedName>
    <definedName name="С_КАУ" localSheetId="7">#REF!</definedName>
    <definedName name="С_КАУ" localSheetId="8">#REF!</definedName>
    <definedName name="С_КАУ" localSheetId="9">#REF!</definedName>
    <definedName name="С_КАУ" localSheetId="10">#REF!</definedName>
    <definedName name="С_КАУ">#REF!</definedName>
    <definedName name="С_КОДЫ" localSheetId="6">#REF!</definedName>
    <definedName name="С_КОДЫ" localSheetId="7">#REF!</definedName>
    <definedName name="С_КОДЫ" localSheetId="8">#REF!</definedName>
    <definedName name="С_КОДЫ" localSheetId="9">#REF!</definedName>
    <definedName name="С_КОДЫ" localSheetId="10">#REF!</definedName>
    <definedName name="С_КОДЫ">#REF!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 localSheetId="10">#REF!</definedName>
    <definedName name="С_ОБЪЁМЫ">#REF!</definedName>
    <definedName name="С_ПУСК" localSheetId="6">#REF!</definedName>
    <definedName name="С_ПУСК" localSheetId="7">#REF!</definedName>
    <definedName name="С_ПУСК" localSheetId="8">#REF!</definedName>
    <definedName name="С_ПУСК" localSheetId="9">#REF!</definedName>
    <definedName name="С_ПУСК" localSheetId="10">#REF!</definedName>
    <definedName name="С_ПУСК">#REF!</definedName>
    <definedName name="с_с_т_ф" localSheetId="6">#REF!</definedName>
    <definedName name="с_с_т_ф" localSheetId="7">#REF!</definedName>
    <definedName name="с_с_т_ф" localSheetId="8">#REF!</definedName>
    <definedName name="с_с_т_ф" localSheetId="9">#REF!</definedName>
    <definedName name="с_с_т_ф" localSheetId="10">#REF!</definedName>
    <definedName name="с_с_т_ф">#REF!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 localSheetId="10">#REF!</definedName>
    <definedName name="с_с_тепло">#REF!</definedName>
    <definedName name="с_с_эл_ф" localSheetId="6">#REF!</definedName>
    <definedName name="с_с_эл_ф" localSheetId="7">#REF!</definedName>
    <definedName name="с_с_эл_ф" localSheetId="8">#REF!</definedName>
    <definedName name="с_с_эл_ф" localSheetId="9">#REF!</definedName>
    <definedName name="с_с_эл_ф" localSheetId="10">#REF!</definedName>
    <definedName name="с_с_эл_ф">#REF!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 localSheetId="10">#REF!</definedName>
    <definedName name="с_с_электра">#REF!</definedName>
    <definedName name="С3103" localSheetId="6">[36]Калькуляции!#REF!</definedName>
    <definedName name="С3103" localSheetId="7">[36]Калькуляции!#REF!</definedName>
    <definedName name="С3103" localSheetId="8">[36]Калькуляции!#REF!</definedName>
    <definedName name="С3103" localSheetId="9">[36]Калькуляции!#REF!</definedName>
    <definedName name="С3103" localSheetId="10">[36]Калькуляции!#REF!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 localSheetId="7">[36]Калькуляции!#REF!</definedName>
    <definedName name="СЕН_РУБ" localSheetId="8">[36]Калькуляции!#REF!</definedName>
    <definedName name="СЕН_РУБ" localSheetId="9">[36]Калькуляции!#REF!</definedName>
    <definedName name="СЕН_РУБ" localSheetId="10">[36]Калькуляции!#REF!</definedName>
    <definedName name="СЕН_РУБ">[36]Калькуляции!#REF!</definedName>
    <definedName name="СЕН_ТОН" localSheetId="6">[36]Калькуляции!#REF!</definedName>
    <definedName name="СЕН_ТОН" localSheetId="7">[36]Калькуляции!#REF!</definedName>
    <definedName name="СЕН_ТОН" localSheetId="8">[36]Калькуляции!#REF!</definedName>
    <definedName name="СЕН_ТОН" localSheetId="9">[36]Калькуляции!#REF!</definedName>
    <definedName name="СЕН_ТОН" localSheetId="10">[36]Калькуляции!#REF!</definedName>
    <definedName name="СЕН_ТОН">[36]Калькуляции!#REF!</definedName>
    <definedName name="сентябрь">#REF!</definedName>
    <definedName name="СЕР_К" localSheetId="6">#REF!</definedName>
    <definedName name="СЕР_К" localSheetId="7">#REF!</definedName>
    <definedName name="СЕР_К" localSheetId="8">#REF!</definedName>
    <definedName name="СЕР_К" localSheetId="9">#REF!</definedName>
    <definedName name="СЕР_К" localSheetId="10">#REF!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 localSheetId="7">#REF!</definedName>
    <definedName name="СК_АН" localSheetId="8">#REF!</definedName>
    <definedName name="СК_АН" localSheetId="9">#REF!</definedName>
    <definedName name="СК_АН" localSheetId="10">#REF!</definedName>
    <definedName name="СК_АН">#REF!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 localSheetId="10">#REF!</definedName>
    <definedName name="СОЦСТРАХ">#REF!</definedName>
    <definedName name="Список" localSheetId="6">[45]Лист1!$B$38:$B$42</definedName>
    <definedName name="Список" localSheetId="7">[45]Лист1!$B$38:$B$42</definedName>
    <definedName name="Список" localSheetId="8">[45]Лист1!$B$38:$B$42</definedName>
    <definedName name="Список" localSheetId="9">[45]Лист1!$B$38:$B$42</definedName>
    <definedName name="Список" localSheetId="10">[45]Лист1!$B$38:$B$42</definedName>
    <definedName name="Список">[46]Лист1!$B$38:$B$42</definedName>
    <definedName name="СПЛАВ6063" localSheetId="6">#REF!</definedName>
    <definedName name="СПЛАВ6063" localSheetId="7">#REF!</definedName>
    <definedName name="СПЛАВ6063" localSheetId="8">#REF!</definedName>
    <definedName name="СПЛАВ6063" localSheetId="9">#REF!</definedName>
    <definedName name="СПЛАВ6063" localSheetId="10">#REF!</definedName>
    <definedName name="СПЛАВ6063">#REF!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 localSheetId="10">#REF!</definedName>
    <definedName name="СПЛАВ6063_КРАМЗ">#REF!</definedName>
    <definedName name="Способ">'[47]ПФВ-0.5'!$AM$37:$AM$38</definedName>
    <definedName name="сс" localSheetId="6">'5 анализ экон эффект 25'!сс</definedName>
    <definedName name="сс" localSheetId="7">'5 анализ экон эффект 26'!сс</definedName>
    <definedName name="сс" localSheetId="8">'5 анализ экон эффект 27'!сс</definedName>
    <definedName name="сс" localSheetId="9">'5 анализ экон эффект 28'!сс</definedName>
    <definedName name="сс" localSheetId="10">'5 анализ экон эффект 29'!сс</definedName>
    <definedName name="сс">[5]!сс</definedName>
    <definedName name="СС_АВЧ" localSheetId="6">#REF!</definedName>
    <definedName name="СС_АВЧ" localSheetId="7">#REF!</definedName>
    <definedName name="СС_АВЧ" localSheetId="8">#REF!</definedName>
    <definedName name="СС_АВЧ" localSheetId="9">#REF!</definedName>
    <definedName name="СС_АВЧ" localSheetId="10">#REF!</definedName>
    <definedName name="СС_АВЧ">#REF!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 localSheetId="10">#REF!</definedName>
    <definedName name="СС_АВЧВН">#REF!</definedName>
    <definedName name="СС_АВЧДП" localSheetId="7">[36]Калькуляции!$401:$401</definedName>
    <definedName name="СС_АВЧДП" localSheetId="8">[36]Калькуляции!$401:$401</definedName>
    <definedName name="СС_АВЧДП" localSheetId="9">[36]Калькуляции!$401:$401</definedName>
    <definedName name="СС_АВЧДП" localSheetId="10">[36]Калькуляции!$401:$401</definedName>
    <definedName name="СС_АВЧДП">[36]Калькуляции!$401:$401</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 localSheetId="10">#REF!</definedName>
    <definedName name="СС_АВЧТОЛ">#REF!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 localSheetId="10">#REF!</definedName>
    <definedName name="СС_АЛФТЗФА">#REF!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 localSheetId="10">#REF!</definedName>
    <definedName name="СС_КРСМЕШ">#REF!</definedName>
    <definedName name="СС_МАРГ_ЛИГ" localSheetId="6">[36]Калькуляции!#REF!</definedName>
    <definedName name="СС_МАРГ_ЛИГ" localSheetId="7">[36]Калькуляции!#REF!</definedName>
    <definedName name="СС_МАРГ_ЛИГ" localSheetId="8">[36]Калькуляции!#REF!</definedName>
    <definedName name="СС_МАРГ_ЛИГ" localSheetId="9">[36]Калькуляции!#REF!</definedName>
    <definedName name="СС_МАРГ_ЛИГ" localSheetId="10">[36]Калькуляции!#REF!</definedName>
    <definedName name="СС_МАРГ_ЛИГ">[36]Калькуляции!#REF!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 localSheetId="10">#REF!</definedName>
    <definedName name="СС_МАРГ_ЛИГ_ДП">#REF!</definedName>
    <definedName name="СС_МАС" localSheetId="6">[36]Калькуляции!#REF!</definedName>
    <definedName name="СС_МАС" localSheetId="7">[36]Калькуляции!#REF!</definedName>
    <definedName name="СС_МАС" localSheetId="8">[36]Калькуляции!#REF!</definedName>
    <definedName name="СС_МАС" localSheetId="9">[36]Калькуляции!#REF!</definedName>
    <definedName name="СС_МАС" localSheetId="10">[36]Калькуляции!#REF!</definedName>
    <definedName name="СС_МАС">[36]Калькуляции!#REF!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 localSheetId="10">#REF!</definedName>
    <definedName name="СС_МАССА">#REF!</definedName>
    <definedName name="СС_МАССА_П" localSheetId="7">[36]Калькуляции!$177:$177</definedName>
    <definedName name="СС_МАССА_П" localSheetId="8">[36]Калькуляции!$177:$177</definedName>
    <definedName name="СС_МАССА_П" localSheetId="9">[36]Калькуляции!$177:$177</definedName>
    <definedName name="СС_МАССА_П" localSheetId="10">[36]Калькуляции!$177:$177</definedName>
    <definedName name="СС_МАССА_П">[36]Калькуляции!$177:$177</definedName>
    <definedName name="СС_МАССА_ПК" localSheetId="7">[36]Калькуляции!$178:$178</definedName>
    <definedName name="СС_МАССА_ПК" localSheetId="8">[36]Калькуляции!$178:$178</definedName>
    <definedName name="СС_МАССА_ПК" localSheetId="9">[36]Калькуляции!$178:$178</definedName>
    <definedName name="СС_МАССА_ПК" localSheetId="10">[36]Калькуляции!$178:$178</definedName>
    <definedName name="СС_МАССА_ПК">[36]Калькуляции!$178:$178</definedName>
    <definedName name="СС_МАССАСРЕД" localSheetId="6">[36]Калькуляции!#REF!</definedName>
    <definedName name="СС_МАССАСРЕД" localSheetId="7">[36]Калькуляции!#REF!</definedName>
    <definedName name="СС_МАССАСРЕД" localSheetId="8">[36]Калькуляции!#REF!</definedName>
    <definedName name="СС_МАССАСРЕД" localSheetId="9">[36]Калькуляции!#REF!</definedName>
    <definedName name="СС_МАССАСРЕД" localSheetId="10">[36]Калькуляции!#REF!</definedName>
    <definedName name="СС_МАССАСРЕД">[36]Калькуляции!#REF!</definedName>
    <definedName name="СС_МАССАСРЕДН" localSheetId="6">[36]Калькуляции!#REF!</definedName>
    <definedName name="СС_МАССАСРЕДН" localSheetId="7">[36]Калькуляции!#REF!</definedName>
    <definedName name="СС_МАССАСРЕДН" localSheetId="8">[36]Калькуляции!#REF!</definedName>
    <definedName name="СС_МАССАСРЕДН" localSheetId="9">[36]Калькуляции!#REF!</definedName>
    <definedName name="СС_МАССАСРЕДН" localSheetId="10">[36]Калькуляции!#REF!</definedName>
    <definedName name="СС_МАССАСРЕДН">[36]Калькуляции!#REF!</definedName>
    <definedName name="СС_СЫР" localSheetId="6">#REF!</definedName>
    <definedName name="СС_СЫР" localSheetId="7">#REF!</definedName>
    <definedName name="СС_СЫР" localSheetId="8">#REF!</definedName>
    <definedName name="СС_СЫР" localSheetId="9">#REF!</definedName>
    <definedName name="СС_СЫР" localSheetId="10">#REF!</definedName>
    <definedName name="СС_СЫР">#REF!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 localSheetId="10">#REF!</definedName>
    <definedName name="СС_СЫРВН">#REF!</definedName>
    <definedName name="СС_СЫРДП" localSheetId="7">[36]Калькуляции!$67:$67</definedName>
    <definedName name="СС_СЫРДП" localSheetId="8">[36]Калькуляции!$67:$67</definedName>
    <definedName name="СС_СЫРДП" localSheetId="9">[36]Калькуляции!$67:$67</definedName>
    <definedName name="СС_СЫРДП" localSheetId="10">[36]Калькуляции!$67:$67</definedName>
    <definedName name="СС_СЫРДП">[36]Калькуляции!$67:$67</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 localSheetId="10">#REF!</definedName>
    <definedName name="СС_СЫРТОЛ">#REF!</definedName>
    <definedName name="СС_СЫРТОЛ_А" localSheetId="7">[36]Калькуляции!$65:$65</definedName>
    <definedName name="СС_СЫРТОЛ_А" localSheetId="8">[36]Калькуляции!$65:$65</definedName>
    <definedName name="СС_СЫРТОЛ_А" localSheetId="9">[36]Калькуляции!$65:$65</definedName>
    <definedName name="СС_СЫРТОЛ_А" localSheetId="10">[36]Калькуляции!$65:$65</definedName>
    <definedName name="СС_СЫРТОЛ_А">[36]Калькуляции!$65:$65</definedName>
    <definedName name="СС_СЫРТОЛ_П" localSheetId="7">[36]Калькуляции!$63:$63</definedName>
    <definedName name="СС_СЫРТОЛ_П" localSheetId="8">[36]Калькуляции!$63:$63</definedName>
    <definedName name="СС_СЫРТОЛ_П" localSheetId="9">[36]Калькуляции!$63:$63</definedName>
    <definedName name="СС_СЫРТОЛ_П" localSheetId="10">[36]Калькуляции!$63:$63</definedName>
    <definedName name="СС_СЫРТОЛ_П">[36]Калькуляции!$63:$63</definedName>
    <definedName name="СС_СЫРТОЛ_ПК" localSheetId="7">[36]Калькуляции!$64:$64</definedName>
    <definedName name="СС_СЫРТОЛ_ПК" localSheetId="8">[36]Калькуляции!$64:$64</definedName>
    <definedName name="СС_СЫРТОЛ_ПК" localSheetId="9">[36]Калькуляции!$64:$64</definedName>
    <definedName name="СС_СЫРТОЛ_ПК" localSheetId="10">[36]Калькуляции!$64:$64</definedName>
    <definedName name="СС_СЫРТОЛ_ПК">[36]Калькуляции!$64:$64</definedName>
    <definedName name="сссс" localSheetId="6">'5 анализ экон эффект 25'!сссс</definedName>
    <definedName name="сссс" localSheetId="7">'5 анализ экон эффект 26'!сссс</definedName>
    <definedName name="сссс" localSheetId="8">'5 анализ экон эффект 27'!сссс</definedName>
    <definedName name="сссс" localSheetId="9">'5 анализ экон эффект 28'!сссс</definedName>
    <definedName name="сссс" localSheetId="10">'5 анализ экон эффект 29'!сссс</definedName>
    <definedName name="сссс">[5]!сссс</definedName>
    <definedName name="ссы" localSheetId="6">'5 анализ экон эффект 25'!ссы</definedName>
    <definedName name="ссы" localSheetId="7">'5 анализ экон эффект 26'!ссы</definedName>
    <definedName name="ссы" localSheetId="8">'5 анализ экон эффект 27'!ссы</definedName>
    <definedName name="ссы" localSheetId="9">'5 анализ экон эффект 28'!ссы</definedName>
    <definedName name="ссы" localSheetId="10">'5 анализ экон эффект 29'!ссы</definedName>
    <definedName name="ссы">[5]!ссы</definedName>
    <definedName name="ссы2" localSheetId="6">'5 анализ экон эффект 25'!ссы2</definedName>
    <definedName name="ссы2" localSheetId="7">'5 анализ экон эффект 26'!ссы2</definedName>
    <definedName name="ссы2" localSheetId="8">'5 анализ экон эффект 27'!ссы2</definedName>
    <definedName name="ссы2" localSheetId="9">'5 анализ экон эффект 28'!ссы2</definedName>
    <definedName name="ссы2" localSheetId="10">'5 анализ экон эффект 29'!ссы2</definedName>
    <definedName name="ссы2">[5]!ссы2</definedName>
    <definedName name="Старкон2">[37]Дебиторка!$J$45</definedName>
    <definedName name="статьи" localSheetId="6">#REF!</definedName>
    <definedName name="статьи" localSheetId="7">#REF!</definedName>
    <definedName name="статьи" localSheetId="8">#REF!</definedName>
    <definedName name="статьи" localSheetId="9">#REF!</definedName>
    <definedName name="статьи" localSheetId="10">#REF!</definedName>
    <definedName name="статьи">#REF!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 localSheetId="10">#REF!</definedName>
    <definedName name="статьи_план">#REF!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 localSheetId="10">#REF!</definedName>
    <definedName name="статьи_факт">#REF!</definedName>
    <definedName name="сто" localSheetId="6">#REF!</definedName>
    <definedName name="сто" localSheetId="7">#REF!</definedName>
    <definedName name="сто" localSheetId="8">#REF!</definedName>
    <definedName name="сто" localSheetId="9">#REF!</definedName>
    <definedName name="сто" localSheetId="10">#REF!</definedName>
    <definedName name="сто">#REF!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 localSheetId="10">#REF!</definedName>
    <definedName name="сто_проц_ф">#REF!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 localSheetId="10">#REF!</definedName>
    <definedName name="сто_процентов">#REF!</definedName>
    <definedName name="СтрокаЗаголовок" localSheetId="6">[62]Январь!$C$8:$C$264</definedName>
    <definedName name="СтрокаЗаголовок" localSheetId="7">[62]Январь!$C$8:$C$264</definedName>
    <definedName name="СтрокаЗаголовок" localSheetId="8">[62]Январь!$C$8:$C$264</definedName>
    <definedName name="СтрокаЗаголовок" localSheetId="9">[62]Январь!$C$8:$C$264</definedName>
    <definedName name="СтрокаЗаголовок" localSheetId="10">[62]Январь!$C$8:$C$264</definedName>
    <definedName name="СтрокаЗаголовок">[63]Январь!$C$8:$C$264</definedName>
    <definedName name="СтрокаИмя" localSheetId="6">[62]Январь!$D$8:$D$264</definedName>
    <definedName name="СтрокаИмя" localSheetId="7">[62]Январь!$D$8:$D$264</definedName>
    <definedName name="СтрокаИмя" localSheetId="8">[62]Январь!$D$8:$D$264</definedName>
    <definedName name="СтрокаИмя" localSheetId="9">[62]Январь!$D$8:$D$264</definedName>
    <definedName name="СтрокаИмя" localSheetId="10">[62]Январь!$D$8:$D$264</definedName>
    <definedName name="СтрокаИмя">[63]Январь!$D$8:$D$264</definedName>
    <definedName name="СтрокаКод" localSheetId="6">[62]Январь!$E$8:$E$264</definedName>
    <definedName name="СтрокаКод" localSheetId="7">[62]Январь!$E$8:$E$264</definedName>
    <definedName name="СтрокаКод" localSheetId="8">[62]Январь!$E$8:$E$264</definedName>
    <definedName name="СтрокаКод" localSheetId="9">[62]Январь!$E$8:$E$264</definedName>
    <definedName name="СтрокаКод" localSheetId="10">[62]Январь!$E$8:$E$264</definedName>
    <definedName name="СтрокаКод">[63]Январь!$E$8:$E$264</definedName>
    <definedName name="СтрокаСумма" localSheetId="6">[62]Январь!$B$8:$B$264</definedName>
    <definedName name="СтрокаСумма" localSheetId="7">[62]Январь!$B$8:$B$264</definedName>
    <definedName name="СтрокаСумма" localSheetId="8">[62]Январь!$B$8:$B$264</definedName>
    <definedName name="СтрокаСумма" localSheetId="9">[62]Январь!$B$8:$B$264</definedName>
    <definedName name="СтрокаСумма" localSheetId="10">[62]Январь!$B$8:$B$264</definedName>
    <definedName name="СтрокаСумма">[63]Январь!$B$8:$B$264</definedName>
    <definedName name="сумм" localSheetId="6">#REF!</definedName>
    <definedName name="сумм" localSheetId="7">#REF!</definedName>
    <definedName name="сумм" localSheetId="8">#REF!</definedName>
    <definedName name="сумм" localSheetId="9">#REF!</definedName>
    <definedName name="сумм" localSheetId="10">#REF!</definedName>
    <definedName name="сумм">#REF!</definedName>
    <definedName name="сумма">[73]Лист1!$I$4:$I$323</definedName>
    <definedName name="СЫР" localSheetId="6">#REF!</definedName>
    <definedName name="СЫР" localSheetId="7">#REF!</definedName>
    <definedName name="СЫР" localSheetId="8">#REF!</definedName>
    <definedName name="СЫР" localSheetId="9">#REF!</definedName>
    <definedName name="СЫР" localSheetId="10">#REF!</definedName>
    <definedName name="СЫР">#REF!</definedName>
    <definedName name="СЫР_ВН" localSheetId="6">#REF!</definedName>
    <definedName name="СЫР_ВН" localSheetId="7">#REF!</definedName>
    <definedName name="СЫР_ВН" localSheetId="8">#REF!</definedName>
    <definedName name="СЫР_ВН" localSheetId="9">#REF!</definedName>
    <definedName name="СЫР_ВН" localSheetId="10">#REF!</definedName>
    <definedName name="СЫР_ВН">#REF!</definedName>
    <definedName name="СЫР_ДП" localSheetId="6">[36]Калькуляции!#REF!</definedName>
    <definedName name="СЫР_ДП" localSheetId="7">[36]Калькуляции!#REF!</definedName>
    <definedName name="СЫР_ДП" localSheetId="8">[36]Калькуляции!#REF!</definedName>
    <definedName name="СЫР_ДП" localSheetId="9">[36]Калькуляции!#REF!</definedName>
    <definedName name="СЫР_ДП" localSheetId="10">[36]Калькуляции!#REF!</definedName>
    <definedName name="СЫР_ДП">[36]Калькуляции!#REF!</definedName>
    <definedName name="СЫР_ТОЛ" localSheetId="6">#REF!</definedName>
    <definedName name="СЫР_ТОЛ" localSheetId="7">#REF!</definedName>
    <definedName name="СЫР_ТОЛ" localSheetId="8">#REF!</definedName>
    <definedName name="СЫР_ТОЛ" localSheetId="9">#REF!</definedName>
    <definedName name="СЫР_ТОЛ" localSheetId="10">#REF!</definedName>
    <definedName name="СЫР_ТОЛ">#REF!</definedName>
    <definedName name="СЫР_ТОЛ_А" localSheetId="6">[36]Калькуляции!#REF!</definedName>
    <definedName name="СЫР_ТОЛ_А" localSheetId="7">[36]Калькуляции!#REF!</definedName>
    <definedName name="СЫР_ТОЛ_А" localSheetId="8">[36]Калькуляции!#REF!</definedName>
    <definedName name="СЫР_ТОЛ_А" localSheetId="9">[36]Калькуляции!#REF!</definedName>
    <definedName name="СЫР_ТОЛ_А" localSheetId="10">[36]Калькуляции!#REF!</definedName>
    <definedName name="СЫР_ТОЛ_А">[36]Калькуляции!#REF!</definedName>
    <definedName name="СЫР_ТОЛ_К" localSheetId="6">[36]Калькуляции!#REF!</definedName>
    <definedName name="СЫР_ТОЛ_К" localSheetId="7">[36]Калькуляции!#REF!</definedName>
    <definedName name="СЫР_ТОЛ_К" localSheetId="8">[36]Калькуляции!#REF!</definedName>
    <definedName name="СЫР_ТОЛ_К" localSheetId="9">[36]Калькуляции!#REF!</definedName>
    <definedName name="СЫР_ТОЛ_К" localSheetId="10">[36]Калькуляции!#REF!</definedName>
    <definedName name="СЫР_ТОЛ_К">[36]Калькуляции!#REF!</definedName>
    <definedName name="СЫР_ТОЛ_П" localSheetId="6">[36]Калькуляции!#REF!</definedName>
    <definedName name="СЫР_ТОЛ_П" localSheetId="7">[36]Калькуляции!#REF!</definedName>
    <definedName name="СЫР_ТОЛ_П" localSheetId="8">[36]Калькуляции!#REF!</definedName>
    <definedName name="СЫР_ТОЛ_П" localSheetId="9">[36]Калькуляции!#REF!</definedName>
    <definedName name="СЫР_ТОЛ_П" localSheetId="10">[36]Калькуляции!#REF!</definedName>
    <definedName name="СЫР_ТОЛ_П">[36]Калькуляции!#REF!</definedName>
    <definedName name="СЫР_ТОЛ_ПК" localSheetId="6">[36]Калькуляции!#REF!</definedName>
    <definedName name="СЫР_ТОЛ_ПК" localSheetId="7">[36]Калькуляции!#REF!</definedName>
    <definedName name="СЫР_ТОЛ_ПК" localSheetId="8">[36]Калькуляции!#REF!</definedName>
    <definedName name="СЫР_ТОЛ_ПК" localSheetId="9">[36]Калькуляции!#REF!</definedName>
    <definedName name="СЫР_ТОЛ_ПК" localSheetId="10">[36]Калькуляции!#REF!</definedName>
    <definedName name="СЫР_ТОЛ_ПК">[36]Калькуляции!#REF!</definedName>
    <definedName name="СЫР_ТОЛ_СУМ" localSheetId="6">[36]Калькуляции!#REF!</definedName>
    <definedName name="СЫР_ТОЛ_СУМ" localSheetId="7">[36]Калькуляции!#REF!</definedName>
    <definedName name="СЫР_ТОЛ_СУМ" localSheetId="8">[36]Калькуляции!#REF!</definedName>
    <definedName name="СЫР_ТОЛ_СУМ" localSheetId="9">[36]Калькуляции!#REF!</definedName>
    <definedName name="СЫР_ТОЛ_СУМ" localSheetId="10">[36]Калькуляции!#REF!</definedName>
    <definedName name="СЫР_ТОЛ_СУМ">[36]Калькуляции!#REF!</definedName>
    <definedName name="СЫРА" localSheetId="6">#REF!</definedName>
    <definedName name="СЫРА" localSheetId="7">#REF!</definedName>
    <definedName name="СЫРА" localSheetId="8">#REF!</definedName>
    <definedName name="СЫРА" localSheetId="9">#REF!</definedName>
    <definedName name="СЫРА" localSheetId="10">#REF!</definedName>
    <definedName name="СЫРА">#REF!</definedName>
    <definedName name="СЫРЬЁ" localSheetId="6">#REF!</definedName>
    <definedName name="СЫРЬЁ" localSheetId="7">#REF!</definedName>
    <definedName name="СЫРЬЁ" localSheetId="8">#REF!</definedName>
    <definedName name="СЫРЬЁ" localSheetId="9">#REF!</definedName>
    <definedName name="СЫРЬЁ" localSheetId="10">#REF!</definedName>
    <definedName name="СЫРЬЁ">#REF!</definedName>
    <definedName name="т" localSheetId="6">'5 анализ экон эффект 25'!т</definedName>
    <definedName name="т" localSheetId="7">'5 анализ экон эффект 26'!т</definedName>
    <definedName name="т" localSheetId="8">'5 анализ экон эффект 27'!т</definedName>
    <definedName name="т" localSheetId="9">'5 анализ экон эффект 28'!т</definedName>
    <definedName name="т" localSheetId="10">'5 анализ экон эффект 29'!т</definedName>
    <definedName name="т">[5]!т</definedName>
    <definedName name="т1" localSheetId="6">'[71]2.2.4'!$F$36</definedName>
    <definedName name="т1" localSheetId="7">'[71]2.2.4'!$F$36</definedName>
    <definedName name="т1" localSheetId="8">'[71]2.2.4'!$F$36</definedName>
    <definedName name="т1" localSheetId="9">'[71]2.2.4'!$F$36</definedName>
    <definedName name="т1" localSheetId="10">'[71]2.2.4'!$F$36</definedName>
    <definedName name="т1">'[72]2.2.4'!$F$36</definedName>
    <definedName name="т2" localSheetId="6">'[71]2.2.4'!$F$37</definedName>
    <definedName name="т2" localSheetId="7">'[71]2.2.4'!$F$37</definedName>
    <definedName name="т2" localSheetId="8">'[71]2.2.4'!$F$37</definedName>
    <definedName name="т2" localSheetId="9">'[71]2.2.4'!$F$37</definedName>
    <definedName name="т2" localSheetId="10">'[71]2.2.4'!$F$37</definedName>
    <definedName name="т2">'[72]2.2.4'!$F$37</definedName>
    <definedName name="Таранов2">[37]Дебиторка!$J$32</definedName>
    <definedName name="ТВ_ЭЛЦ3" localSheetId="6">#REF!</definedName>
    <definedName name="ТВ_ЭЛЦ3" localSheetId="7">#REF!</definedName>
    <definedName name="ТВ_ЭЛЦ3" localSheetId="8">#REF!</definedName>
    <definedName name="ТВ_ЭЛЦ3" localSheetId="9">#REF!</definedName>
    <definedName name="ТВ_ЭЛЦ3" localSheetId="10">#REF!</definedName>
    <definedName name="ТВ_ЭЛЦ3">#REF!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 localSheetId="10">#REF!</definedName>
    <definedName name="ТВЁРДЫЙ">#REF!</definedName>
    <definedName name="тепло_проц_ф">#REF!</definedName>
    <definedName name="тепло_процент">#REF!</definedName>
    <definedName name="ТЕРМ" localSheetId="6">[36]Калькуляции!#REF!</definedName>
    <definedName name="ТЕРМ" localSheetId="7">[36]Калькуляции!#REF!</definedName>
    <definedName name="ТЕРМ" localSheetId="8">[36]Калькуляции!#REF!</definedName>
    <definedName name="ТЕРМ" localSheetId="9">[36]Калькуляции!#REF!</definedName>
    <definedName name="ТЕРМ" localSheetId="10">[36]Калькуляции!#REF!</definedName>
    <definedName name="ТЕРМ">[36]Калькуляции!#REF!</definedName>
    <definedName name="ТЕРМ_ДАВ" localSheetId="6">[36]Калькуляции!#REF!</definedName>
    <definedName name="ТЕРМ_ДАВ" localSheetId="7">[36]Калькуляции!#REF!</definedName>
    <definedName name="ТЕРМ_ДАВ" localSheetId="8">[36]Калькуляции!#REF!</definedName>
    <definedName name="ТЕРМ_ДАВ" localSheetId="9">[36]Калькуляции!#REF!</definedName>
    <definedName name="ТЕРМ_ДАВ" localSheetId="10">[36]Калькуляции!#REF!</definedName>
    <definedName name="ТЕРМ_ДАВ">[36]Калькуляции!#REF!</definedName>
    <definedName name="ТЗР" localSheetId="6">#REF!</definedName>
    <definedName name="ТЗР" localSheetId="7">#REF!</definedName>
    <definedName name="ТЗР" localSheetId="8">#REF!</definedName>
    <definedName name="ТЗР" localSheetId="9">#REF!</definedName>
    <definedName name="ТЗР" localSheetId="10">#REF!</definedName>
    <definedName name="ТЗР">#REF!</definedName>
    <definedName name="ТИ" localSheetId="6">#REF!</definedName>
    <definedName name="ТИ" localSheetId="7">#REF!</definedName>
    <definedName name="ТИ" localSheetId="8">#REF!</definedName>
    <definedName name="ТИ" localSheetId="9">#REF!</definedName>
    <definedName name="ТИ" localSheetId="10">#REF!</definedName>
    <definedName name="ТИ">#REF!</definedName>
    <definedName name="Товарная_продукция_2" localSheetId="6">[67]июнь9!#REF!</definedName>
    <definedName name="Товарная_продукция_2" localSheetId="7">[67]июнь9!#REF!</definedName>
    <definedName name="Товарная_продукция_2" localSheetId="8">[67]июнь9!#REF!</definedName>
    <definedName name="Товарная_продукция_2" localSheetId="9">[67]июнь9!#REF!</definedName>
    <definedName name="Товарная_продукция_2" localSheetId="10">[67]июнь9!#REF!</definedName>
    <definedName name="Товарная_продукция_2">[68]июнь9!#REF!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 localSheetId="10">#REF!</definedName>
    <definedName name="ТОВАРНЫЙ">#REF!</definedName>
    <definedName name="ТОЛ" localSheetId="6">#REF!</definedName>
    <definedName name="ТОЛ" localSheetId="7">#REF!</definedName>
    <definedName name="ТОЛ" localSheetId="8">#REF!</definedName>
    <definedName name="ТОЛ" localSheetId="9">#REF!</definedName>
    <definedName name="ТОЛ" localSheetId="10">#REF!</definedName>
    <definedName name="ТОЛ">#REF!</definedName>
    <definedName name="ТОЛК_МЕЛ" localSheetId="6">[36]Калькуляции!#REF!</definedName>
    <definedName name="ТОЛК_МЕЛ" localSheetId="7">[36]Калькуляции!#REF!</definedName>
    <definedName name="ТОЛК_МЕЛ" localSheetId="8">[36]Калькуляции!#REF!</definedName>
    <definedName name="ТОЛК_МЕЛ" localSheetId="9">[36]Калькуляции!#REF!</definedName>
    <definedName name="ТОЛК_МЕЛ" localSheetId="10">[36]Калькуляции!#REF!</definedName>
    <definedName name="ТОЛК_МЕЛ">[36]Калькуляции!#REF!</definedName>
    <definedName name="ТОЛК_СЛТ" localSheetId="6">[36]Калькуляции!#REF!</definedName>
    <definedName name="ТОЛК_СЛТ" localSheetId="7">[36]Калькуляции!#REF!</definedName>
    <definedName name="ТОЛК_СЛТ" localSheetId="8">[36]Калькуляции!#REF!</definedName>
    <definedName name="ТОЛК_СЛТ" localSheetId="9">[36]Калькуляции!#REF!</definedName>
    <definedName name="ТОЛК_СЛТ" localSheetId="10">[36]Калькуляции!#REF!</definedName>
    <definedName name="ТОЛК_СЛТ">[36]Калькуляции!#REF!</definedName>
    <definedName name="ТОЛК_СУМ" localSheetId="6">[36]Калькуляции!#REF!</definedName>
    <definedName name="ТОЛК_СУМ" localSheetId="7">[36]Калькуляции!#REF!</definedName>
    <definedName name="ТОЛК_СУМ" localSheetId="8">[36]Калькуляции!#REF!</definedName>
    <definedName name="ТОЛК_СУМ" localSheetId="9">[36]Калькуляции!#REF!</definedName>
    <definedName name="ТОЛК_СУМ" localSheetId="10">[36]Калькуляции!#REF!</definedName>
    <definedName name="ТОЛК_СУМ">[36]Калькуляции!#REF!</definedName>
    <definedName name="ТОЛК_ТОБ" localSheetId="6">[36]Калькуляции!#REF!</definedName>
    <definedName name="ТОЛК_ТОБ" localSheetId="7">[36]Калькуляции!#REF!</definedName>
    <definedName name="ТОЛК_ТОБ" localSheetId="8">[36]Калькуляции!#REF!</definedName>
    <definedName name="ТОЛК_ТОБ" localSheetId="9">[36]Калькуляции!#REF!</definedName>
    <definedName name="ТОЛК_ТОБ" localSheetId="10">[36]Калькуляции!#REF!</definedName>
    <definedName name="ТОЛК_ТОБ">[36]Калькуляции!#REF!</definedName>
    <definedName name="ТОЛЛИНГ_МАССА" localSheetId="6">[36]Калькуляции!#REF!</definedName>
    <definedName name="ТОЛЛИНГ_МАССА" localSheetId="7">[36]Калькуляции!#REF!</definedName>
    <definedName name="ТОЛЛИНГ_МАССА" localSheetId="8">[36]Калькуляции!#REF!</definedName>
    <definedName name="ТОЛЛИНГ_МАССА" localSheetId="9">[36]Калькуляции!#REF!</definedName>
    <definedName name="ТОЛЛИНГ_МАССА" localSheetId="10">[36]Калькуляции!#REF!</definedName>
    <definedName name="ТОЛЛИНГ_МАССА">[36]Калькуляции!#REF!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 localSheetId="10">#REF!</definedName>
    <definedName name="ТОЛЛИНГ_СЫРЕЦ">#REF!</definedName>
    <definedName name="ТОЛЛИНГ_СЫРЬЁ" localSheetId="6">[36]Калькуляции!#REF!</definedName>
    <definedName name="ТОЛЛИНГ_СЫРЬЁ" localSheetId="7">[36]Калькуляции!#REF!</definedName>
    <definedName name="ТОЛЛИНГ_СЫРЬЁ" localSheetId="8">[36]Калькуляции!#REF!</definedName>
    <definedName name="ТОЛЛИНГ_СЫРЬЁ" localSheetId="9">[36]Калькуляции!#REF!</definedName>
    <definedName name="ТОЛЛИНГ_СЫРЬЁ" localSheetId="10">[36]Калькуляции!#REF!</definedName>
    <definedName name="ТОЛЛИНГ_СЫРЬЁ">[36]Калькуляции!#REF!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hidden="1">{#N/A,#N/A,TRUE,"Лист1";#N/A,#N/A,TRUE,"Лист2";#N/A,#N/A,TRUE,"Лист3"}</definedName>
    <definedName name="ТР" localSheetId="6">#REF!</definedName>
    <definedName name="ТР" localSheetId="7">#REF!</definedName>
    <definedName name="ТР" localSheetId="8">#REF!</definedName>
    <definedName name="ТР" localSheetId="9">#REF!</definedName>
    <definedName name="ТР" localSheetId="10">#REF!</definedName>
    <definedName name="ТР">#REF!</definedName>
    <definedName name="третий" localSheetId="6">#REF!</definedName>
    <definedName name="третий" localSheetId="7">#REF!</definedName>
    <definedName name="третий" localSheetId="8">#REF!</definedName>
    <definedName name="третий" localSheetId="9">#REF!</definedName>
    <definedName name="третий" localSheetId="10">#REF!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26'!у</definedName>
    <definedName name="у" localSheetId="8">'5 анализ экон эффект 27'!у</definedName>
    <definedName name="у" localSheetId="9">'5 анализ экон эффект 28'!у</definedName>
    <definedName name="у" localSheetId="10">'5 анализ экон эффект 29'!у</definedName>
    <definedName name="у">[5]!у</definedName>
    <definedName name="УГОЛЬ">[55]Справочники!$A$19:$A$21</definedName>
    <definedName name="ук" localSheetId="6">'5 анализ экон эффект 25'!ук</definedName>
    <definedName name="ук" localSheetId="7">'5 анализ экон эффект 26'!ук</definedName>
    <definedName name="ук" localSheetId="8">'5 анализ экон эффект 27'!ук</definedName>
    <definedName name="ук" localSheetId="9">'5 анализ экон эффект 28'!ук</definedName>
    <definedName name="ук" localSheetId="10">'5 анализ экон эффект 29'!ук</definedName>
    <definedName name="ук">[5]!ук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26'!УП</definedName>
    <definedName name="УП" localSheetId="8">'5 анализ экон эффект 27'!УП</definedName>
    <definedName name="УП" localSheetId="9">'5 анализ экон эффект 28'!УП</definedName>
    <definedName name="УП" localSheetId="10">'5 анализ экон эффект 29'!УП</definedName>
    <definedName name="УП">[5]!УП</definedName>
    <definedName name="УСЛУГИ_6063" localSheetId="6">[36]Калькуляции!#REF!</definedName>
    <definedName name="УСЛУГИ_6063" localSheetId="7">[36]Калькуляции!#REF!</definedName>
    <definedName name="УСЛУГИ_6063" localSheetId="8">[36]Калькуляции!#REF!</definedName>
    <definedName name="УСЛУГИ_6063" localSheetId="9">[36]Калькуляции!#REF!</definedName>
    <definedName name="УСЛУГИ_6063" localSheetId="10">[36]Калькуляции!#REF!</definedName>
    <definedName name="УСЛУГИ_6063">[36]Калькуляции!#REF!</definedName>
    <definedName name="уфе" localSheetId="6">'5 анализ экон эффект 25'!уфе</definedName>
    <definedName name="уфе" localSheetId="7">'5 анализ экон эффект 26'!уфе</definedName>
    <definedName name="уфе" localSheetId="8">'5 анализ экон эффект 27'!уфе</definedName>
    <definedName name="уфе" localSheetId="9">'5 анализ экон эффект 28'!уфе</definedName>
    <definedName name="уфе" localSheetId="10">'5 анализ экон эффект 29'!уфе</definedName>
    <definedName name="уфе">[5]!уфе</definedName>
    <definedName name="уфэ" localSheetId="6">'5 анализ экон эффект 25'!уфэ</definedName>
    <definedName name="уфэ" localSheetId="7">'5 анализ экон эффект 26'!уфэ</definedName>
    <definedName name="уфэ" localSheetId="8">'5 анализ экон эффект 27'!уфэ</definedName>
    <definedName name="уфэ" localSheetId="9">'5 анализ экон эффект 28'!уфэ</definedName>
    <definedName name="уфэ" localSheetId="10">'5 анализ экон эффект 29'!уфэ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 localSheetId="7">#REF!</definedName>
    <definedName name="факт" localSheetId="8">#REF!</definedName>
    <definedName name="факт" localSheetId="9">#REF!</definedName>
    <definedName name="факт" localSheetId="10">#REF!</definedName>
    <definedName name="факт">#REF!</definedName>
    <definedName name="факт1" localSheetId="6">#REF!</definedName>
    <definedName name="факт1" localSheetId="7">#REF!</definedName>
    <definedName name="факт1" localSheetId="8">#REF!</definedName>
    <definedName name="факт1" localSheetId="9">#REF!</definedName>
    <definedName name="факт1" localSheetId="10">#REF!</definedName>
    <definedName name="факт1">#REF!</definedName>
    <definedName name="ФЕВ_РУБ" localSheetId="6">#REF!</definedName>
    <definedName name="ФЕВ_РУБ" localSheetId="7">#REF!</definedName>
    <definedName name="ФЕВ_РУБ" localSheetId="8">#REF!</definedName>
    <definedName name="ФЕВ_РУБ" localSheetId="9">#REF!</definedName>
    <definedName name="ФЕВ_РУБ" localSheetId="10">#REF!</definedName>
    <definedName name="ФЕВ_РУБ">#REF!</definedName>
    <definedName name="ФЕВ_ТОН" localSheetId="6">#REF!</definedName>
    <definedName name="ФЕВ_ТОН" localSheetId="7">#REF!</definedName>
    <definedName name="ФЕВ_ТОН" localSheetId="8">#REF!</definedName>
    <definedName name="ФЕВ_ТОН" localSheetId="9">#REF!</definedName>
    <definedName name="ФЕВ_ТОН" localSheetId="10">#REF!</definedName>
    <definedName name="ФЕВ_ТОН">#REF!</definedName>
    <definedName name="февраль">#REF!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 localSheetId="10">#REF!</definedName>
    <definedName name="физ_тариф">#REF!</definedName>
    <definedName name="фин_">[74]коэфф!$B$2</definedName>
    <definedName name="ФЛ_К" localSheetId="6">#REF!</definedName>
    <definedName name="ФЛ_К" localSheetId="7">#REF!</definedName>
    <definedName name="ФЛ_К" localSheetId="8">#REF!</definedName>
    <definedName name="ФЛ_К" localSheetId="9">#REF!</definedName>
    <definedName name="ФЛ_К" localSheetId="10">#REF!</definedName>
    <definedName name="ФЛ_К">#REF!</definedName>
    <definedName name="ФЛОТ_ОКСА" localSheetId="6">[36]Калькуляции!#REF!</definedName>
    <definedName name="ФЛОТ_ОКСА" localSheetId="7">[36]Калькуляции!#REF!</definedName>
    <definedName name="ФЛОТ_ОКСА" localSheetId="8">[36]Калькуляции!#REF!</definedName>
    <definedName name="ФЛОТ_ОКСА" localSheetId="9">[36]Калькуляции!#REF!</definedName>
    <definedName name="ФЛОТ_ОКСА" localSheetId="10">[36]Калькуляции!#REF!</definedName>
    <definedName name="ФЛОТ_ОКСА">[36]Калькуляции!#REF!</definedName>
    <definedName name="форм" localSheetId="6">#REF!</definedName>
    <definedName name="форм" localSheetId="7">#REF!</definedName>
    <definedName name="форм" localSheetId="8">#REF!</definedName>
    <definedName name="форм" localSheetId="9">#REF!</definedName>
    <definedName name="форм" localSheetId="10">#REF!</definedName>
    <definedName name="форм">#REF!</definedName>
    <definedName name="Формат_ширина" localSheetId="6">'5 анализ экон эффект 25'!Формат_ширина</definedName>
    <definedName name="Формат_ширина" localSheetId="7">'5 анализ экон эффект 26'!Формат_ширина</definedName>
    <definedName name="Формат_ширина" localSheetId="8">'5 анализ экон эффект 27'!Формат_ширина</definedName>
    <definedName name="Формат_ширина" localSheetId="9">'5 анализ экон эффект 28'!Формат_ширина</definedName>
    <definedName name="Формат_ширина" localSheetId="10">'5 анализ экон эффект 29'!Формат_ширина</definedName>
    <definedName name="Формат_ширина">[5]!Формат_ширина</definedName>
    <definedName name="формулы">#REF!</definedName>
    <definedName name="ФТ_К" localSheetId="6">#REF!</definedName>
    <definedName name="ФТ_К" localSheetId="7">#REF!</definedName>
    <definedName name="ФТ_К" localSheetId="8">#REF!</definedName>
    <definedName name="ФТ_К" localSheetId="9">#REF!</definedName>
    <definedName name="ФТ_К" localSheetId="10">#REF!</definedName>
    <definedName name="ФТ_К">#REF!</definedName>
    <definedName name="ффф" localSheetId="6">#REF!</definedName>
    <definedName name="ффф" localSheetId="7">#REF!</definedName>
    <definedName name="ффф" localSheetId="8">#REF!</definedName>
    <definedName name="ффф" localSheetId="9">#REF!</definedName>
    <definedName name="ффф" localSheetId="10">#REF!</definedName>
    <definedName name="ффф">#REF!</definedName>
    <definedName name="ФФФ1" localSheetId="6">#REF!</definedName>
    <definedName name="ФФФ1" localSheetId="7">#REF!</definedName>
    <definedName name="ФФФ1" localSheetId="8">#REF!</definedName>
    <definedName name="ФФФ1" localSheetId="9">#REF!</definedName>
    <definedName name="ФФФ1" localSheetId="10">#REF!</definedName>
    <definedName name="ФФФ1">#REF!</definedName>
    <definedName name="ФФФ2" localSheetId="6">#REF!</definedName>
    <definedName name="ФФФ2" localSheetId="7">#REF!</definedName>
    <definedName name="ФФФ2" localSheetId="8">#REF!</definedName>
    <definedName name="ФФФ2" localSheetId="9">#REF!</definedName>
    <definedName name="ФФФ2" localSheetId="10">#REF!</definedName>
    <definedName name="ФФФ2">#REF!</definedName>
    <definedName name="ФФФФ" localSheetId="6">#REF!</definedName>
    <definedName name="ФФФФ" localSheetId="7">#REF!</definedName>
    <definedName name="ФФФФ" localSheetId="8">#REF!</definedName>
    <definedName name="ФФФФ" localSheetId="9">#REF!</definedName>
    <definedName name="ФФФФ" localSheetId="10">#REF!</definedName>
    <definedName name="ФФФФ">#REF!</definedName>
    <definedName name="ФЫ" localSheetId="6">#REF!</definedName>
    <definedName name="ФЫ" localSheetId="7">#REF!</definedName>
    <definedName name="ФЫ" localSheetId="8">#REF!</definedName>
    <definedName name="ФЫ" localSheetId="9">#REF!</definedName>
    <definedName name="ФЫ" localSheetId="10">#REF!</definedName>
    <definedName name="ФЫ">#REF!</definedName>
    <definedName name="фыв" localSheetId="6">'5 анализ экон эффект 25'!фыв</definedName>
    <definedName name="фыв" localSheetId="7">'5 анализ экон эффект 26'!фыв</definedName>
    <definedName name="фыв" localSheetId="8">'5 анализ экон эффект 27'!фыв</definedName>
    <definedName name="фыв" localSheetId="9">'5 анализ экон эффект 28'!фыв</definedName>
    <definedName name="фыв" localSheetId="10">'5 анализ экон эффект 29'!фыв</definedName>
    <definedName name="фыв">[5]!фыв</definedName>
    <definedName name="х" localSheetId="6">'5 анализ экон эффект 25'!х</definedName>
    <definedName name="х" localSheetId="7">'5 анализ экон эффект 26'!х</definedName>
    <definedName name="х" localSheetId="8">'5 анализ экон эффект 27'!х</definedName>
    <definedName name="х" localSheetId="9">'5 анализ экон эффект 28'!х</definedName>
    <definedName name="х" localSheetId="10">'5 анализ экон эффект 29'!х</definedName>
    <definedName name="х">[5]!х</definedName>
    <definedName name="ХЛ_Н" localSheetId="6">#REF!</definedName>
    <definedName name="ХЛ_Н" localSheetId="7">#REF!</definedName>
    <definedName name="ХЛ_Н" localSheetId="8">#REF!</definedName>
    <definedName name="ХЛ_Н" localSheetId="9">#REF!</definedName>
    <definedName name="ХЛ_Н" localSheetId="10">#REF!</definedName>
    <definedName name="ХЛ_Н">#REF!</definedName>
    <definedName name="хоз.работы">'[38]цены цехов'!$D$31</definedName>
    <definedName name="ц" localSheetId="6">'5 анализ экон эффект 25'!ц</definedName>
    <definedName name="ц" localSheetId="7">'5 анализ экон эффект 26'!ц</definedName>
    <definedName name="ц" localSheetId="8">'5 анализ экон эффект 27'!ц</definedName>
    <definedName name="ц" localSheetId="9">'5 анализ экон эффект 28'!ц</definedName>
    <definedName name="ц" localSheetId="10">'5 анализ экон эффект 29'!ц</definedName>
    <definedName name="ц">[5]!ц</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 localSheetId="10">#REF!</definedName>
    <definedName name="ЦЕННЗП_АВЧ">#REF!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 localSheetId="10">#REF!</definedName>
    <definedName name="ЦЕННЗП_АТЧ">#REF!</definedName>
    <definedName name="ЦЕХ_К" localSheetId="6">[36]Калькуляции!#REF!</definedName>
    <definedName name="ЦЕХ_К" localSheetId="7">[36]Калькуляции!#REF!</definedName>
    <definedName name="ЦЕХ_К" localSheetId="8">[36]Калькуляции!#REF!</definedName>
    <definedName name="ЦЕХ_К" localSheetId="9">[36]Калькуляции!#REF!</definedName>
    <definedName name="ЦЕХ_К" localSheetId="10">[36]Калькуляции!#REF!</definedName>
    <definedName name="ЦЕХ_К">[36]Калькуляции!#REF!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 localSheetId="10">#REF!</definedName>
    <definedName name="ЦЕХОВЫЕ">#REF!</definedName>
    <definedName name="ЦЕХР" localSheetId="6">#REF!</definedName>
    <definedName name="ЦЕХР" localSheetId="7">#REF!</definedName>
    <definedName name="ЦЕХР" localSheetId="8">#REF!</definedName>
    <definedName name="ЦЕХР" localSheetId="9">#REF!</definedName>
    <definedName name="ЦЕХР" localSheetId="10">#REF!</definedName>
    <definedName name="ЦЕХР">#REF!</definedName>
    <definedName name="ЦЕХРИТ" localSheetId="6">#REF!</definedName>
    <definedName name="ЦЕХРИТ" localSheetId="7">#REF!</definedName>
    <definedName name="ЦЕХРИТ" localSheetId="8">#REF!</definedName>
    <definedName name="ЦЕХРИТ" localSheetId="9">#REF!</definedName>
    <definedName name="ЦЕХРИТ" localSheetId="10">#REF!</definedName>
    <definedName name="ЦЕХРИТ">#REF!</definedName>
    <definedName name="ЦЕХС" localSheetId="6">#REF!</definedName>
    <definedName name="ЦЕХС" localSheetId="7">#REF!</definedName>
    <definedName name="ЦЕХС" localSheetId="8">#REF!</definedName>
    <definedName name="ЦЕХС" localSheetId="9">#REF!</definedName>
    <definedName name="ЦЕХС" localSheetId="10">#REF!</definedName>
    <definedName name="ЦЕХС">#REF!</definedName>
    <definedName name="ЦЕХСЕБ_ВСЕГО" localSheetId="7">[36]Калькуляции!$1400:$1400</definedName>
    <definedName name="ЦЕХСЕБ_ВСЕГО" localSheetId="8">[36]Калькуляции!$1400:$1400</definedName>
    <definedName name="ЦЕХСЕБ_ВСЕГО" localSheetId="9">[36]Калькуляции!$1400:$1400</definedName>
    <definedName name="ЦЕХСЕБ_ВСЕГО" localSheetId="10">[36]Калькуляции!$1400:$1400</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 localSheetId="7">[36]Калькуляции!#REF!</definedName>
    <definedName name="ЦС_В" localSheetId="8">[36]Калькуляции!#REF!</definedName>
    <definedName name="ЦС_В" localSheetId="9">[36]Калькуляции!#REF!</definedName>
    <definedName name="ЦС_В" localSheetId="10">[36]Калькуляции!#REF!</definedName>
    <definedName name="ЦС_В">[36]Калькуляции!#REF!</definedName>
    <definedName name="ЦС_ДП" localSheetId="6">[36]Калькуляции!#REF!</definedName>
    <definedName name="ЦС_ДП" localSheetId="7">[36]Калькуляции!#REF!</definedName>
    <definedName name="ЦС_ДП" localSheetId="8">[36]Калькуляции!#REF!</definedName>
    <definedName name="ЦС_ДП" localSheetId="9">[36]Калькуляции!#REF!</definedName>
    <definedName name="ЦС_ДП" localSheetId="10">[36]Калькуляции!#REF!</definedName>
    <definedName name="ЦС_ДП">[36]Калькуляции!#REF!</definedName>
    <definedName name="ЦС_Т" localSheetId="6">[36]Калькуляции!#REF!</definedName>
    <definedName name="ЦС_Т" localSheetId="7">[36]Калькуляции!#REF!</definedName>
    <definedName name="ЦС_Т" localSheetId="8">[36]Калькуляции!#REF!</definedName>
    <definedName name="ЦС_Т" localSheetId="9">[36]Калькуляции!#REF!</definedName>
    <definedName name="ЦС_Т" localSheetId="10">[36]Калькуляции!#REF!</definedName>
    <definedName name="ЦС_Т">[36]Калькуляции!#REF!</definedName>
    <definedName name="ЦС_Т_А" localSheetId="6">[36]Калькуляции!#REF!</definedName>
    <definedName name="ЦС_Т_А" localSheetId="7">[36]Калькуляции!#REF!</definedName>
    <definedName name="ЦС_Т_А" localSheetId="8">[36]Калькуляции!#REF!</definedName>
    <definedName name="ЦС_Т_А" localSheetId="9">[36]Калькуляции!#REF!</definedName>
    <definedName name="ЦС_Т_А" localSheetId="10">[36]Калькуляции!#REF!</definedName>
    <definedName name="ЦС_Т_А">[36]Калькуляции!#REF!</definedName>
    <definedName name="ЦС_Т_П" localSheetId="6">[36]Калькуляции!#REF!</definedName>
    <definedName name="ЦС_Т_П" localSheetId="7">[36]Калькуляции!#REF!</definedName>
    <definedName name="ЦС_Т_П" localSheetId="8">[36]Калькуляции!#REF!</definedName>
    <definedName name="ЦС_Т_П" localSheetId="9">[36]Калькуляции!#REF!</definedName>
    <definedName name="ЦС_Т_П" localSheetId="10">[36]Калькуляции!#REF!</definedName>
    <definedName name="ЦС_Т_П">[36]Калькуляции!#REF!</definedName>
    <definedName name="ЦС_Т_ПК" localSheetId="6">[36]Калькуляции!#REF!</definedName>
    <definedName name="ЦС_Т_ПК" localSheetId="7">[36]Калькуляции!#REF!</definedName>
    <definedName name="ЦС_Т_ПК" localSheetId="8">[36]Калькуляции!#REF!</definedName>
    <definedName name="ЦС_Т_ПК" localSheetId="9">[36]Калькуляции!#REF!</definedName>
    <definedName name="ЦС_Т_ПК" localSheetId="10">[36]Калькуляции!#REF!</definedName>
    <definedName name="ЦС_Т_ПК">[36]Калькуляции!#REF!</definedName>
    <definedName name="ЦС_Э" localSheetId="6">[36]Калькуляции!#REF!</definedName>
    <definedName name="ЦС_Э" localSheetId="7">[36]Калькуляции!#REF!</definedName>
    <definedName name="ЦС_Э" localSheetId="8">[36]Калькуляции!#REF!</definedName>
    <definedName name="ЦС_Э" localSheetId="9">[36]Калькуляции!#REF!</definedName>
    <definedName name="ЦС_Э" localSheetId="10">[36]Калькуляции!#REF!</definedName>
    <definedName name="ЦС_Э">[36]Калькуляции!#REF!</definedName>
    <definedName name="цу" localSheetId="6">'5 анализ экон эффект 25'!цу</definedName>
    <definedName name="цу" localSheetId="7">'5 анализ экон эффект 26'!цу</definedName>
    <definedName name="цу" localSheetId="8">'5 анализ экон эффект 27'!цу</definedName>
    <definedName name="цу" localSheetId="9">'5 анализ экон эффект 28'!цу</definedName>
    <definedName name="цу" localSheetId="10">'5 анализ экон эффект 29'!цу</definedName>
    <definedName name="цу">[5]!цу</definedName>
    <definedName name="ч" localSheetId="6">'5 анализ экон эффект 25'!ч</definedName>
    <definedName name="ч" localSheetId="7">'5 анализ экон эффект 26'!ч</definedName>
    <definedName name="ч" localSheetId="8">'5 анализ экон эффект 27'!ч</definedName>
    <definedName name="ч" localSheetId="9">'5 анализ экон эффект 28'!ч</definedName>
    <definedName name="ч" localSheetId="10">'5 анализ экон эффект 29'!ч</definedName>
    <definedName name="ч">[5]!ч</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 localSheetId="10">#REF!</definedName>
    <definedName name="четвертый">#REF!</definedName>
    <definedName name="ш" localSheetId="6">'5 анализ экон эффект 25'!ш</definedName>
    <definedName name="ш" localSheetId="7">'5 анализ экон эффект 26'!ш</definedName>
    <definedName name="ш" localSheetId="8">'5 анализ экон эффект 27'!ш</definedName>
    <definedName name="ш" localSheetId="9">'5 анализ экон эффект 28'!ш</definedName>
    <definedName name="ш" localSheetId="10">'5 анализ экон эффект 29'!ш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 localSheetId="7">#REF!</definedName>
    <definedName name="ШТАНГИ" localSheetId="8">#REF!</definedName>
    <definedName name="ШТАНГИ" localSheetId="9">#REF!</definedName>
    <definedName name="ШТАНГИ" localSheetId="10">#REF!</definedName>
    <definedName name="ШТАНГИ">#REF!</definedName>
    <definedName name="щ" localSheetId="6">'5 анализ экон эффект 25'!щ</definedName>
    <definedName name="щ" localSheetId="7">'5 анализ экон эффект 26'!щ</definedName>
    <definedName name="щ" localSheetId="8">'5 анализ экон эффект 27'!щ</definedName>
    <definedName name="щ" localSheetId="9">'5 анализ экон эффект 28'!щ</definedName>
    <definedName name="щ" localSheetId="10">'5 анализ экон эффект 29'!щ</definedName>
    <definedName name="щ">[5]!щ</definedName>
    <definedName name="ъ" localSheetId="6">#REF!</definedName>
    <definedName name="ъ" localSheetId="7">#REF!</definedName>
    <definedName name="ъ" localSheetId="8">#REF!</definedName>
    <definedName name="ъ" localSheetId="9">#REF!</definedName>
    <definedName name="ъ" localSheetId="10">#REF!</definedName>
    <definedName name="ъ">#REF!</definedName>
    <definedName name="ы" localSheetId="6">'5 анализ экон эффект 25'!ы</definedName>
    <definedName name="ы" localSheetId="7">'5 анализ экон эффект 26'!ы</definedName>
    <definedName name="ы" localSheetId="8">'5 анализ экон эффект 27'!ы</definedName>
    <definedName name="ы" localSheetId="9">'5 анализ экон эффект 28'!ы</definedName>
    <definedName name="ы" localSheetId="10">'5 анализ экон эффект 29'!ы</definedName>
    <definedName name="ы">[5]!ы</definedName>
    <definedName name="ыв" localSheetId="6">'5 анализ экон эффект 25'!ыв</definedName>
    <definedName name="ыв" localSheetId="7">'5 анализ экон эффект 26'!ыв</definedName>
    <definedName name="ыв" localSheetId="8">'5 анализ экон эффект 27'!ыв</definedName>
    <definedName name="ыв" localSheetId="9">'5 анализ экон эффект 28'!ыв</definedName>
    <definedName name="ыв" localSheetId="10">'5 анализ экон эффект 29'!ыв</definedName>
    <definedName name="ыв">[5]!ыв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26'!ыыыы</definedName>
    <definedName name="ыыыы" localSheetId="8">'5 анализ экон эффект 27'!ыыыы</definedName>
    <definedName name="ыыыы" localSheetId="9">'5 анализ экон эффект 28'!ыыыы</definedName>
    <definedName name="ыыыы" localSheetId="10">'5 анализ экон эффект 29'!ыыыы</definedName>
    <definedName name="ыыыы">[5]!ыыыы</definedName>
    <definedName name="ыыыыы" localSheetId="6">'5 анализ экон эффект 25'!ыыыыы</definedName>
    <definedName name="ыыыыы" localSheetId="7">'5 анализ экон эффект 26'!ыыыыы</definedName>
    <definedName name="ыыыыы" localSheetId="8">'5 анализ экон эффект 27'!ыыыыы</definedName>
    <definedName name="ыыыыы" localSheetId="9">'5 анализ экон эффект 28'!ыыыыы</definedName>
    <definedName name="ыыыыы" localSheetId="10">'5 анализ экон эффект 29'!ыыыыы</definedName>
    <definedName name="ыыыыы">[5]!ыыыыы</definedName>
    <definedName name="ыыыыыы" localSheetId="6">'5 анализ экон эффект 25'!ыыыыыы</definedName>
    <definedName name="ыыыыыы" localSheetId="7">'5 анализ экон эффект 26'!ыыыыыы</definedName>
    <definedName name="ыыыыыы" localSheetId="8">'5 анализ экон эффект 27'!ыыыыыы</definedName>
    <definedName name="ыыыыыы" localSheetId="9">'5 анализ экон эффект 28'!ыыыыыы</definedName>
    <definedName name="ыыыыыы" localSheetId="10">'5 анализ экон эффект 29'!ыыыыыы</definedName>
    <definedName name="ыыыыыы">[5]!ыыыыыы</definedName>
    <definedName name="ыыыыыыыыыыыыыыы" localSheetId="6">'5 анализ экон эффект 25'!ыыыыыыыыыыыыыыы</definedName>
    <definedName name="ыыыыыыыыыыыыыыы" localSheetId="7">'5 анализ экон эффект 26'!ыыыыыыыыыыыыыыы</definedName>
    <definedName name="ыыыыыыыыыыыыыыы" localSheetId="8">'5 анализ экон эффект 27'!ыыыыыыыыыыыыыыы</definedName>
    <definedName name="ыыыыыыыыыыыыыыы" localSheetId="9">'5 анализ экон эффект 28'!ыыыыыыыыыыыыыыы</definedName>
    <definedName name="ыыыыыыыыыыыыыыы" localSheetId="10">'5 анализ экон эффект 29'!ыыыыыыыыыыыыыыы</definedName>
    <definedName name="ыыыыыыыыыыыыыыы">[5]!ыыыыыыыыыыыыыыы</definedName>
    <definedName name="ь" localSheetId="6">'5 анализ экон эффект 25'!ь</definedName>
    <definedName name="ь" localSheetId="7">'5 анализ экон эффект 26'!ь</definedName>
    <definedName name="ь" localSheetId="8">'5 анализ экон эффект 27'!ь</definedName>
    <definedName name="ь" localSheetId="9">'5 анализ экон эффект 28'!ь</definedName>
    <definedName name="ь" localSheetId="10">'5 анализ экон эффект 29'!ь</definedName>
    <definedName name="ь">[5]!ь</definedName>
    <definedName name="ьь">#REF!</definedName>
    <definedName name="ььььь" localSheetId="6">'5 анализ экон эффект 25'!ььььь</definedName>
    <definedName name="ььььь" localSheetId="7">'5 анализ экон эффект 26'!ььььь</definedName>
    <definedName name="ььььь" localSheetId="8">'5 анализ экон эффект 27'!ььььь</definedName>
    <definedName name="ььььь" localSheetId="9">'5 анализ экон эффект 28'!ььььь</definedName>
    <definedName name="ььььь" localSheetId="10">'5 анализ экон эффект 29'!ььььь</definedName>
    <definedName name="ььььь">[5]!ььььь</definedName>
    <definedName name="э" localSheetId="6">'5 анализ экон эффект 25'!э</definedName>
    <definedName name="э" localSheetId="7">'5 анализ экон эффект 26'!э</definedName>
    <definedName name="э" localSheetId="8">'5 анализ экон эффект 27'!э</definedName>
    <definedName name="э" localSheetId="9">'5 анализ экон эффект 28'!э</definedName>
    <definedName name="э" localSheetId="10">'5 анализ экон эффект 29'!э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 localSheetId="7">#REF!</definedName>
    <definedName name="ЭН" localSheetId="8">#REF!</definedName>
    <definedName name="ЭН" localSheetId="9">#REF!</definedName>
    <definedName name="ЭН" localSheetId="10">#REF!</definedName>
    <definedName name="ЭН">#REF!</definedName>
    <definedName name="ЭРЦ">'[38]цены цехов'!$D$15</definedName>
    <definedName name="Эталон2">[37]Дебиторка!$J$48</definedName>
    <definedName name="ЭЭ" localSheetId="6">#REF!</definedName>
    <definedName name="ЭЭ" localSheetId="7">#REF!</definedName>
    <definedName name="ЭЭ" localSheetId="8">#REF!</definedName>
    <definedName name="ЭЭ" localSheetId="9">#REF!</definedName>
    <definedName name="ЭЭ" localSheetId="10">#REF!</definedName>
    <definedName name="ЭЭ">#REF!</definedName>
    <definedName name="ЭЭ_" localSheetId="6">#REF!</definedName>
    <definedName name="ЭЭ_" localSheetId="7">#REF!</definedName>
    <definedName name="ЭЭ_" localSheetId="8">#REF!</definedName>
    <definedName name="ЭЭ_" localSheetId="9">#REF!</definedName>
    <definedName name="ЭЭ_" localSheetId="10">#REF!</definedName>
    <definedName name="ЭЭ_">#REF!</definedName>
    <definedName name="ЭЭ_ДП" localSheetId="6">[36]Калькуляции!#REF!</definedName>
    <definedName name="ЭЭ_ДП" localSheetId="7">[36]Калькуляции!#REF!</definedName>
    <definedName name="ЭЭ_ДП" localSheetId="8">[36]Калькуляции!#REF!</definedName>
    <definedName name="ЭЭ_ДП" localSheetId="9">[36]Калькуляции!#REF!</definedName>
    <definedName name="ЭЭ_ДП" localSheetId="10">[36]Калькуляции!#REF!</definedName>
    <definedName name="ЭЭ_ДП">[36]Калькуляции!#REF!</definedName>
    <definedName name="ЭЭ_ЗФА" localSheetId="6">#REF!</definedName>
    <definedName name="ЭЭ_ЗФА" localSheetId="7">#REF!</definedName>
    <definedName name="ЭЭ_ЗФА" localSheetId="8">#REF!</definedName>
    <definedName name="ЭЭ_ЗФА" localSheetId="9">#REF!</definedName>
    <definedName name="ЭЭ_ЗФА" localSheetId="10">#REF!</definedName>
    <definedName name="ЭЭ_ЗФА">#REF!</definedName>
    <definedName name="ЭЭ_Т" localSheetId="6">#REF!</definedName>
    <definedName name="ЭЭ_Т" localSheetId="7">#REF!</definedName>
    <definedName name="ЭЭ_Т" localSheetId="8">#REF!</definedName>
    <definedName name="ЭЭ_Т" localSheetId="9">#REF!</definedName>
    <definedName name="ЭЭ_Т" localSheetId="10">#REF!</definedName>
    <definedName name="ЭЭ_Т">#REF!</definedName>
    <definedName name="ЭЭ_ТОЛ" localSheetId="6">[36]Калькуляции!#REF!</definedName>
    <definedName name="ЭЭ_ТОЛ" localSheetId="7">[36]Калькуляции!#REF!</definedName>
    <definedName name="ЭЭ_ТОЛ" localSheetId="8">[36]Калькуляции!#REF!</definedName>
    <definedName name="ЭЭ_ТОЛ" localSheetId="9">[36]Калькуляции!#REF!</definedName>
    <definedName name="ЭЭ_ТОЛ" localSheetId="10">[36]Калькуляции!#REF!</definedName>
    <definedName name="ЭЭ_ТОЛ">[36]Калькуляции!#REF!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26'!эээээээээээээээээээээ</definedName>
    <definedName name="эээээээээээээээээээээ" localSheetId="8">'5 анализ экон эффект 27'!эээээээээээээээээээээ</definedName>
    <definedName name="эээээээээээээээээээээ" localSheetId="9">'5 анализ экон эффект 28'!эээээээээээээээээээээ</definedName>
    <definedName name="эээээээээээээээээээээ" localSheetId="10">'5 анализ экон эффект 29'!эээээээээээээээээээээ</definedName>
    <definedName name="эээээээээээээээээээээ">[5]!эээээээээээээээээээээ</definedName>
    <definedName name="ю" localSheetId="6">'5 анализ экон эффект 25'!ю</definedName>
    <definedName name="ю" localSheetId="7">'5 анализ экон эффект 26'!ю</definedName>
    <definedName name="ю" localSheetId="8">'5 анализ экон эффект 27'!ю</definedName>
    <definedName name="ю" localSheetId="9">'5 анализ экон эффект 28'!ю</definedName>
    <definedName name="ю" localSheetId="10">'5 анализ экон эффект 29'!ю</definedName>
    <definedName name="ю">[5]!ю</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 localSheetId="10">#REF!</definedName>
    <definedName name="юр_тариф">#REF!</definedName>
    <definedName name="я" localSheetId="6">'5 анализ экон эффект 25'!я</definedName>
    <definedName name="я" localSheetId="7">'5 анализ экон эффект 26'!я</definedName>
    <definedName name="я" localSheetId="8">'5 анализ экон эффект 27'!я</definedName>
    <definedName name="я" localSheetId="9">'5 анализ экон эффект 28'!я</definedName>
    <definedName name="я" localSheetId="10">'5 анализ экон эффект 29'!я</definedName>
    <definedName name="я">[5]!я</definedName>
    <definedName name="ЯНВ_РУБ" localSheetId="6">#REF!</definedName>
    <definedName name="ЯНВ_РУБ" localSheetId="7">#REF!</definedName>
    <definedName name="ЯНВ_РУБ" localSheetId="8">#REF!</definedName>
    <definedName name="ЯНВ_РУБ" localSheetId="9">#REF!</definedName>
    <definedName name="ЯНВ_РУБ" localSheetId="10">#REF!</definedName>
    <definedName name="ЯНВ_РУБ">#REF!</definedName>
    <definedName name="ЯНВ_ТОН" localSheetId="6">#REF!</definedName>
    <definedName name="ЯНВ_ТОН" localSheetId="7">#REF!</definedName>
    <definedName name="ЯНВ_ТОН" localSheetId="8">#REF!</definedName>
    <definedName name="ЯНВ_ТОН" localSheetId="9">#REF!</definedName>
    <definedName name="ЯНВ_ТОН" localSheetId="10">#REF!</definedName>
    <definedName name="ЯНВ_ТОН">#REF!</definedName>
    <definedName name="Ярпиво2">[37]Дебиторка!$J$49</definedName>
    <definedName name="яячячыя" localSheetId="6">'5 анализ экон эффект 25'!яячячыя</definedName>
    <definedName name="яячячыя" localSheetId="7">'5 анализ экон эффект 26'!яячячыя</definedName>
    <definedName name="яячячыя" localSheetId="8">'5 анализ экон эффект 27'!яячячыя</definedName>
    <definedName name="яячячыя" localSheetId="9">'5 анализ экон эффект 28'!яячячыя</definedName>
    <definedName name="яячячыя" localSheetId="10">'5 анализ экон эффект 29'!яячячыя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21" i="15" l="1"/>
  <c r="R21" i="15"/>
  <c r="N21" i="15"/>
  <c r="J21" i="15"/>
  <c r="F21" i="15"/>
  <c r="D21" i="15"/>
  <c r="A4" i="29" l="1"/>
  <c r="A6" i="29"/>
  <c r="U60" i="29"/>
  <c r="T60" i="29"/>
  <c r="S60" i="29"/>
  <c r="R60" i="29"/>
  <c r="Q60" i="29"/>
  <c r="P60" i="29"/>
  <c r="O60" i="29"/>
  <c r="N60" i="29"/>
  <c r="M60" i="29"/>
  <c r="L60" i="29"/>
  <c r="K60" i="29"/>
  <c r="J60" i="29"/>
  <c r="I60" i="29"/>
  <c r="H60" i="29"/>
  <c r="G60" i="29"/>
  <c r="F60" i="29"/>
  <c r="E60" i="29"/>
  <c r="D60" i="29"/>
  <c r="C60" i="29"/>
  <c r="G58" i="29"/>
  <c r="H58" i="29" s="1"/>
  <c r="I58" i="29" s="1"/>
  <c r="J58" i="29" s="1"/>
  <c r="K58" i="29" s="1"/>
  <c r="L58" i="29" s="1"/>
  <c r="M58" i="29" s="1"/>
  <c r="N58" i="29" s="1"/>
  <c r="O58" i="29" s="1"/>
  <c r="P58" i="29" s="1"/>
  <c r="Q58" i="29" s="1"/>
  <c r="R58" i="29" s="1"/>
  <c r="S58" i="29" s="1"/>
  <c r="T58" i="29" s="1"/>
  <c r="U58" i="29" s="1"/>
  <c r="E58" i="29"/>
  <c r="F58" i="29" s="1"/>
  <c r="D58" i="29"/>
  <c r="B53" i="29"/>
  <c r="C52" i="29"/>
  <c r="B49" i="29"/>
  <c r="B48" i="29"/>
  <c r="B47" i="29"/>
  <c r="A47" i="29"/>
  <c r="B46" i="29"/>
  <c r="A46" i="29"/>
  <c r="B45" i="29"/>
  <c r="A45" i="29"/>
  <c r="C43" i="29"/>
  <c r="C55" i="29" s="1"/>
  <c r="D42" i="29"/>
  <c r="D52" i="29" s="1"/>
  <c r="C42" i="29"/>
  <c r="C51" i="29" s="1"/>
  <c r="C40" i="29"/>
  <c r="A39" i="29"/>
  <c r="A38" i="29"/>
  <c r="A37" i="29"/>
  <c r="A5" i="29"/>
  <c r="A4" i="28"/>
  <c r="A6" i="28"/>
  <c r="U60" i="28"/>
  <c r="T60" i="28"/>
  <c r="S60" i="28"/>
  <c r="R60" i="28"/>
  <c r="Q60" i="28"/>
  <c r="P60" i="28"/>
  <c r="O60" i="28"/>
  <c r="N60" i="28"/>
  <c r="M60" i="28"/>
  <c r="L60" i="28"/>
  <c r="K60" i="28"/>
  <c r="J60" i="28"/>
  <c r="I60" i="28"/>
  <c r="H60" i="28"/>
  <c r="G60" i="28"/>
  <c r="F60" i="28"/>
  <c r="E60" i="28"/>
  <c r="D60" i="28"/>
  <c r="C60" i="28"/>
  <c r="G58" i="28"/>
  <c r="H58" i="28" s="1"/>
  <c r="I58" i="28" s="1"/>
  <c r="J58" i="28" s="1"/>
  <c r="K58" i="28" s="1"/>
  <c r="L58" i="28" s="1"/>
  <c r="M58" i="28" s="1"/>
  <c r="N58" i="28" s="1"/>
  <c r="O58" i="28" s="1"/>
  <c r="P58" i="28" s="1"/>
  <c r="Q58" i="28" s="1"/>
  <c r="R58" i="28" s="1"/>
  <c r="S58" i="28" s="1"/>
  <c r="T58" i="28" s="1"/>
  <c r="U58" i="28" s="1"/>
  <c r="E58" i="28"/>
  <c r="F58" i="28" s="1"/>
  <c r="D58" i="28"/>
  <c r="B53" i="28"/>
  <c r="C52" i="28"/>
  <c r="B49" i="28"/>
  <c r="B48" i="28"/>
  <c r="B47" i="28"/>
  <c r="A47" i="28"/>
  <c r="B46" i="28"/>
  <c r="A46" i="28"/>
  <c r="B45" i="28"/>
  <c r="B44" i="28" s="1"/>
  <c r="A45" i="28"/>
  <c r="C43" i="28"/>
  <c r="C55" i="28" s="1"/>
  <c r="D42" i="28"/>
  <c r="D52" i="28" s="1"/>
  <c r="C42" i="28"/>
  <c r="C51" i="28" s="1"/>
  <c r="C40" i="28"/>
  <c r="A39" i="28"/>
  <c r="A38" i="28"/>
  <c r="A37"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B44" i="27" s="1"/>
  <c r="A46" i="27"/>
  <c r="C45" i="27"/>
  <c r="B45" i="27"/>
  <c r="A45" i="27"/>
  <c r="D43" i="27"/>
  <c r="D55" i="27" s="1"/>
  <c r="C43" i="27"/>
  <c r="C42" i="27"/>
  <c r="C52" i="27" s="1"/>
  <c r="D40" i="27"/>
  <c r="C40" i="27"/>
  <c r="C49" i="27" s="1"/>
  <c r="C67" i="27" s="1"/>
  <c r="A39" i="27"/>
  <c r="A38" i="27"/>
  <c r="A37" i="27"/>
  <c r="A5" i="27"/>
  <c r="A4" i="26"/>
  <c r="A6" i="26"/>
  <c r="U60" i="26"/>
  <c r="T60" i="26"/>
  <c r="S60" i="26"/>
  <c r="R60" i="26"/>
  <c r="Q60" i="26"/>
  <c r="P60" i="26"/>
  <c r="O60" i="26"/>
  <c r="N60" i="26"/>
  <c r="M60" i="26"/>
  <c r="L60" i="26"/>
  <c r="K60" i="26"/>
  <c r="J60" i="26"/>
  <c r="I60" i="26"/>
  <c r="H60" i="26"/>
  <c r="G60" i="26"/>
  <c r="F60" i="26"/>
  <c r="E60" i="26"/>
  <c r="D60" i="26"/>
  <c r="C60" i="26"/>
  <c r="D58" i="26"/>
  <c r="E58" i="26" s="1"/>
  <c r="F58" i="26" s="1"/>
  <c r="G58" i="26" s="1"/>
  <c r="H58" i="26" s="1"/>
  <c r="I58" i="26" s="1"/>
  <c r="J58" i="26" s="1"/>
  <c r="K58" i="26" s="1"/>
  <c r="L58" i="26" s="1"/>
  <c r="M58" i="26" s="1"/>
  <c r="N58" i="26" s="1"/>
  <c r="O58" i="26" s="1"/>
  <c r="P58" i="26" s="1"/>
  <c r="Q58" i="26" s="1"/>
  <c r="R58" i="26" s="1"/>
  <c r="S58" i="26" s="1"/>
  <c r="T58" i="26" s="1"/>
  <c r="U58" i="26" s="1"/>
  <c r="B53" i="26"/>
  <c r="B49" i="26"/>
  <c r="C48" i="26"/>
  <c r="C66" i="26" s="1"/>
  <c r="B48" i="26"/>
  <c r="C47" i="26"/>
  <c r="C63" i="26" s="1"/>
  <c r="B47" i="26"/>
  <c r="A47" i="26"/>
  <c r="B46" i="26"/>
  <c r="B44" i="26" s="1"/>
  <c r="A46" i="26"/>
  <c r="C45" i="26"/>
  <c r="B45" i="26"/>
  <c r="A45" i="26"/>
  <c r="D43" i="26"/>
  <c r="D55" i="26" s="1"/>
  <c r="C43" i="26"/>
  <c r="C42" i="26"/>
  <c r="C52" i="26" s="1"/>
  <c r="D40" i="26"/>
  <c r="C40" i="26"/>
  <c r="C49" i="26" s="1"/>
  <c r="C67" i="26" s="1"/>
  <c r="A39" i="26"/>
  <c r="A38" i="26"/>
  <c r="A37" i="26"/>
  <c r="A5" i="26"/>
  <c r="A4" i="25"/>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A45" i="25"/>
  <c r="C43" i="25"/>
  <c r="C55" i="25" s="1"/>
  <c r="D42" i="25"/>
  <c r="D52" i="25" s="1"/>
  <c r="C42" i="25"/>
  <c r="C51" i="25" s="1"/>
  <c r="C40" i="25"/>
  <c r="A39" i="25"/>
  <c r="A38" i="25"/>
  <c r="A37" i="25"/>
  <c r="A5" i="25"/>
  <c r="B44" i="29" l="1"/>
  <c r="B44" i="25"/>
  <c r="C49" i="29"/>
  <c r="C67" i="29" s="1"/>
  <c r="C48" i="29"/>
  <c r="C66" i="29" s="1"/>
  <c r="C47" i="29"/>
  <c r="C63" i="29" s="1"/>
  <c r="C45" i="29"/>
  <c r="C46" i="29"/>
  <c r="C62" i="29" s="1"/>
  <c r="C56" i="29"/>
  <c r="C59" i="29" s="1"/>
  <c r="D50" i="29"/>
  <c r="D68" i="29" s="1"/>
  <c r="D40" i="29"/>
  <c r="E42" i="29"/>
  <c r="D43" i="29"/>
  <c r="C50" i="29"/>
  <c r="C68" i="29" s="1"/>
  <c r="D51" i="29"/>
  <c r="C49" i="28"/>
  <c r="C67" i="28" s="1"/>
  <c r="C48" i="28"/>
  <c r="C66" i="28" s="1"/>
  <c r="C47" i="28"/>
  <c r="C63" i="28" s="1"/>
  <c r="C45" i="28"/>
  <c r="C46" i="28"/>
  <c r="C62" i="28" s="1"/>
  <c r="C56" i="28"/>
  <c r="C59" i="28" s="1"/>
  <c r="D50" i="28"/>
  <c r="D68" i="28" s="1"/>
  <c r="D40" i="28"/>
  <c r="E42" i="28"/>
  <c r="D43" i="28"/>
  <c r="C50" i="28"/>
  <c r="C68" i="28" s="1"/>
  <c r="D51"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50" i="26"/>
  <c r="C68" i="26" s="1"/>
  <c r="D49" i="26"/>
  <c r="D67" i="26" s="1"/>
  <c r="D48" i="26"/>
  <c r="D66" i="26" s="1"/>
  <c r="D46" i="26"/>
  <c r="D62" i="26" s="1"/>
  <c r="C51" i="26"/>
  <c r="C61" i="26"/>
  <c r="E40" i="26"/>
  <c r="D42" i="26"/>
  <c r="C56" i="26"/>
  <c r="E43" i="26"/>
  <c r="D45" i="26"/>
  <c r="C46" i="26"/>
  <c r="C62" i="26" s="1"/>
  <c r="D47" i="26"/>
  <c r="D63" i="26" s="1"/>
  <c r="D50" i="26"/>
  <c r="D68" i="26" s="1"/>
  <c r="C55" i="26"/>
  <c r="D56" i="26"/>
  <c r="D53" i="26" s="1"/>
  <c r="C49" i="25"/>
  <c r="C67" i="25" s="1"/>
  <c r="C48" i="25"/>
  <c r="C66" i="25" s="1"/>
  <c r="C47" i="25"/>
  <c r="C63" i="25" s="1"/>
  <c r="C45" i="25"/>
  <c r="C46" i="25"/>
  <c r="C62" i="25" s="1"/>
  <c r="C56" i="25"/>
  <c r="C59" i="25" s="1"/>
  <c r="D50" i="25"/>
  <c r="D68" i="25" s="1"/>
  <c r="D40" i="25"/>
  <c r="E42" i="25"/>
  <c r="D43" i="25"/>
  <c r="C50" i="25"/>
  <c r="C68" i="25" s="1"/>
  <c r="D51" i="25"/>
  <c r="C53" i="25"/>
  <c r="A12" i="24"/>
  <c r="A9" i="24"/>
  <c r="C53" i="29" l="1"/>
  <c r="C53" i="28"/>
  <c r="E51" i="29"/>
  <c r="E52" i="29"/>
  <c r="E50" i="29"/>
  <c r="E68" i="29" s="1"/>
  <c r="F42" i="29"/>
  <c r="C44" i="29"/>
  <c r="C71" i="29" s="1"/>
  <c r="C61" i="29"/>
  <c r="C69" i="29" s="1"/>
  <c r="D56" i="29"/>
  <c r="D55" i="29"/>
  <c r="E43" i="29"/>
  <c r="D46" i="29"/>
  <c r="D62" i="29" s="1"/>
  <c r="D45" i="29"/>
  <c r="D49" i="29"/>
  <c r="D67" i="29" s="1"/>
  <c r="D48" i="29"/>
  <c r="D66" i="29" s="1"/>
  <c r="D47" i="29"/>
  <c r="D63" i="29" s="1"/>
  <c r="E40" i="29"/>
  <c r="E51" i="28"/>
  <c r="E52" i="28"/>
  <c r="E50" i="28"/>
  <c r="E68" i="28" s="1"/>
  <c r="F42" i="28"/>
  <c r="C44" i="28"/>
  <c r="C71" i="28" s="1"/>
  <c r="C61" i="28"/>
  <c r="C69" i="28" s="1"/>
  <c r="D56" i="28"/>
  <c r="D55" i="28"/>
  <c r="E43" i="28"/>
  <c r="D46" i="28"/>
  <c r="D62" i="28" s="1"/>
  <c r="D45" i="28"/>
  <c r="D49" i="28"/>
  <c r="D67" i="28" s="1"/>
  <c r="D48" i="28"/>
  <c r="D66" i="28" s="1"/>
  <c r="D47" i="28"/>
  <c r="D63" i="28" s="1"/>
  <c r="E40" i="28"/>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6" i="26"/>
  <c r="E55" i="26"/>
  <c r="F43" i="26"/>
  <c r="D51" i="26"/>
  <c r="D52" i="26"/>
  <c r="E42" i="26"/>
  <c r="D59" i="26"/>
  <c r="C53" i="26"/>
  <c r="C59" i="26"/>
  <c r="C69" i="26" s="1"/>
  <c r="D61" i="26"/>
  <c r="E48" i="26"/>
  <c r="E66" i="26" s="1"/>
  <c r="E46" i="26"/>
  <c r="E62" i="26" s="1"/>
  <c r="E49" i="26"/>
  <c r="E67" i="26" s="1"/>
  <c r="E47" i="26"/>
  <c r="E63" i="26" s="1"/>
  <c r="E45" i="26"/>
  <c r="F40" i="26"/>
  <c r="C44" i="26"/>
  <c r="C71" i="26" s="1"/>
  <c r="E51" i="25"/>
  <c r="E52" i="25"/>
  <c r="E50" i="25"/>
  <c r="E68" i="25" s="1"/>
  <c r="F42" i="25"/>
  <c r="C44" i="25"/>
  <c r="C71" i="25" s="1"/>
  <c r="C61" i="25"/>
  <c r="C69" i="25" s="1"/>
  <c r="D56" i="25"/>
  <c r="D55" i="25"/>
  <c r="E43" i="25"/>
  <c r="D46" i="25"/>
  <c r="D62" i="25" s="1"/>
  <c r="D45" i="25"/>
  <c r="D49" i="25"/>
  <c r="D67" i="25" s="1"/>
  <c r="D48" i="25"/>
  <c r="D66" i="25" s="1"/>
  <c r="D47" i="25"/>
  <c r="D63" i="25" s="1"/>
  <c r="E40" i="25"/>
  <c r="A12" i="23"/>
  <c r="A9" i="23"/>
  <c r="A12" i="5"/>
  <c r="A9" i="5"/>
  <c r="C71" i="27" l="1"/>
  <c r="D44" i="26"/>
  <c r="D71" i="26" s="1"/>
  <c r="E49" i="29"/>
  <c r="E67" i="29" s="1"/>
  <c r="E48" i="29"/>
  <c r="E66" i="29" s="1"/>
  <c r="E47" i="29"/>
  <c r="E63" i="29" s="1"/>
  <c r="E45" i="29"/>
  <c r="E46" i="29"/>
  <c r="E62" i="29" s="1"/>
  <c r="F40" i="29"/>
  <c r="D61" i="29"/>
  <c r="D44" i="29"/>
  <c r="E55" i="29"/>
  <c r="E56" i="29"/>
  <c r="F43" i="29"/>
  <c r="D59" i="29"/>
  <c r="D69" i="29" s="1"/>
  <c r="D53" i="29"/>
  <c r="F52" i="29"/>
  <c r="G42" i="29"/>
  <c r="F51" i="29"/>
  <c r="F50" i="29"/>
  <c r="F68" i="29" s="1"/>
  <c r="E49" i="28"/>
  <c r="E67" i="28" s="1"/>
  <c r="E48" i="28"/>
  <c r="E66" i="28" s="1"/>
  <c r="E47" i="28"/>
  <c r="E63" i="28" s="1"/>
  <c r="E45" i="28"/>
  <c r="E46" i="28"/>
  <c r="E62" i="28" s="1"/>
  <c r="F40" i="28"/>
  <c r="D61" i="28"/>
  <c r="D44" i="28"/>
  <c r="E55" i="28"/>
  <c r="E56" i="28"/>
  <c r="F43" i="28"/>
  <c r="D59" i="28"/>
  <c r="D53" i="28"/>
  <c r="F52" i="28"/>
  <c r="G42" i="28"/>
  <c r="F51" i="28"/>
  <c r="F50" i="28"/>
  <c r="F68" i="28" s="1"/>
  <c r="E61" i="27"/>
  <c r="E52" i="27"/>
  <c r="E51" i="27"/>
  <c r="F42" i="27"/>
  <c r="E50" i="27"/>
  <c r="E68" i="27" s="1"/>
  <c r="E53" i="27"/>
  <c r="E59" i="27"/>
  <c r="E69" i="27" s="1"/>
  <c r="F49" i="27"/>
  <c r="F67" i="27" s="1"/>
  <c r="F48" i="27"/>
  <c r="F66" i="27" s="1"/>
  <c r="F47" i="27"/>
  <c r="F63" i="27" s="1"/>
  <c r="F45" i="27"/>
  <c r="G40" i="27"/>
  <c r="F46" i="27"/>
  <c r="F62" i="27" s="1"/>
  <c r="D69" i="27"/>
  <c r="F55" i="27"/>
  <c r="G43" i="27"/>
  <c r="F56" i="27"/>
  <c r="E61" i="26"/>
  <c r="E52" i="26"/>
  <c r="E51" i="26"/>
  <c r="F42" i="26"/>
  <c r="E50" i="26"/>
  <c r="E68" i="26" s="1"/>
  <c r="E53" i="26"/>
  <c r="E59" i="26"/>
  <c r="E69" i="26" s="1"/>
  <c r="F49" i="26"/>
  <c r="F67" i="26" s="1"/>
  <c r="F48" i="26"/>
  <c r="F66" i="26" s="1"/>
  <c r="F47" i="26"/>
  <c r="F63" i="26" s="1"/>
  <c r="F45" i="26"/>
  <c r="G40" i="26"/>
  <c r="F46" i="26"/>
  <c r="F62" i="26" s="1"/>
  <c r="D69" i="26"/>
  <c r="F55" i="26"/>
  <c r="G43" i="26"/>
  <c r="F56" i="26"/>
  <c r="E49" i="25"/>
  <c r="E67" i="25" s="1"/>
  <c r="E48" i="25"/>
  <c r="E66" i="25" s="1"/>
  <c r="E47" i="25"/>
  <c r="E63" i="25" s="1"/>
  <c r="E45" i="25"/>
  <c r="E46" i="25"/>
  <c r="E62" i="25" s="1"/>
  <c r="F40" i="25"/>
  <c r="D61" i="25"/>
  <c r="D44" i="25"/>
  <c r="E55" i="25"/>
  <c r="E56" i="25"/>
  <c r="F43" i="25"/>
  <c r="D59" i="25"/>
  <c r="D69" i="25" s="1"/>
  <c r="D53" i="25"/>
  <c r="F52" i="25"/>
  <c r="G42" i="25"/>
  <c r="F51" i="25"/>
  <c r="F50" i="25"/>
  <c r="F68" i="25" s="1"/>
  <c r="A11" i="15"/>
  <c r="A8" i="15"/>
  <c r="A12" i="16"/>
  <c r="A9" i="16"/>
  <c r="A12" i="10"/>
  <c r="A9" i="10"/>
  <c r="A11" i="17"/>
  <c r="A8" i="17"/>
  <c r="A12" i="14"/>
  <c r="A9" i="14"/>
  <c r="A13" i="13"/>
  <c r="A10" i="13"/>
  <c r="A11" i="12"/>
  <c r="A8" i="12"/>
  <c r="D69" i="28" l="1"/>
  <c r="D71" i="25"/>
  <c r="D71" i="29"/>
  <c r="D71" i="28"/>
  <c r="F46" i="29"/>
  <c r="F62" i="29" s="1"/>
  <c r="F49" i="29"/>
  <c r="F67" i="29" s="1"/>
  <c r="F48" i="29"/>
  <c r="F66" i="29" s="1"/>
  <c r="F47" i="29"/>
  <c r="F63" i="29" s="1"/>
  <c r="F45" i="29"/>
  <c r="G40" i="29"/>
  <c r="E61" i="29"/>
  <c r="E44" i="29"/>
  <c r="E71" i="29" s="1"/>
  <c r="G51" i="29"/>
  <c r="G52" i="29"/>
  <c r="H42" i="29"/>
  <c r="G50" i="29"/>
  <c r="G68" i="29" s="1"/>
  <c r="F56" i="29"/>
  <c r="F55" i="29"/>
  <c r="G43" i="29"/>
  <c r="E59" i="29"/>
  <c r="E69" i="29" s="1"/>
  <c r="E53" i="29"/>
  <c r="F46" i="28"/>
  <c r="F62" i="28" s="1"/>
  <c r="F49" i="28"/>
  <c r="F67" i="28" s="1"/>
  <c r="F48" i="28"/>
  <c r="F66" i="28" s="1"/>
  <c r="F47" i="28"/>
  <c r="F63" i="28" s="1"/>
  <c r="F45" i="28"/>
  <c r="G40" i="28"/>
  <c r="E61" i="28"/>
  <c r="E44" i="28"/>
  <c r="G51" i="28"/>
  <c r="G52" i="28"/>
  <c r="H42" i="28"/>
  <c r="G50" i="28"/>
  <c r="G68" i="28" s="1"/>
  <c r="F56" i="28"/>
  <c r="F55" i="28"/>
  <c r="G43" i="28"/>
  <c r="E59" i="28"/>
  <c r="E53"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59" i="26"/>
  <c r="F53" i="26"/>
  <c r="F61" i="26"/>
  <c r="E44" i="26"/>
  <c r="E71" i="26" s="1"/>
  <c r="G56" i="26"/>
  <c r="G55" i="26"/>
  <c r="H43" i="26"/>
  <c r="G49" i="26"/>
  <c r="G67" i="26" s="1"/>
  <c r="G46" i="26"/>
  <c r="G62" i="26" s="1"/>
  <c r="G48" i="26"/>
  <c r="G66" i="26" s="1"/>
  <c r="G47" i="26"/>
  <c r="G63" i="26" s="1"/>
  <c r="G45" i="26"/>
  <c r="H40" i="26"/>
  <c r="F51" i="26"/>
  <c r="F52" i="26"/>
  <c r="G42" i="26"/>
  <c r="F50" i="26"/>
  <c r="F68" i="26" s="1"/>
  <c r="F46" i="25"/>
  <c r="F62" i="25" s="1"/>
  <c r="F49" i="25"/>
  <c r="F67" i="25" s="1"/>
  <c r="F48" i="25"/>
  <c r="F66" i="25" s="1"/>
  <c r="F47" i="25"/>
  <c r="F63" i="25" s="1"/>
  <c r="F45" i="25"/>
  <c r="G40" i="25"/>
  <c r="E61" i="25"/>
  <c r="E44" i="25"/>
  <c r="G51" i="25"/>
  <c r="G52" i="25"/>
  <c r="H42" i="25"/>
  <c r="G50" i="25"/>
  <c r="G68" i="25" s="1"/>
  <c r="F56" i="25"/>
  <c r="F55" i="25"/>
  <c r="G43" i="25"/>
  <c r="E59" i="25"/>
  <c r="E53" i="25"/>
  <c r="E69" i="28" l="1"/>
  <c r="E69" i="25"/>
  <c r="E71" i="25"/>
  <c r="E71" i="28"/>
  <c r="F59" i="29"/>
  <c r="F53" i="29"/>
  <c r="G49" i="29"/>
  <c r="G67" i="29" s="1"/>
  <c r="G48" i="29"/>
  <c r="G66" i="29" s="1"/>
  <c r="G47" i="29"/>
  <c r="G63" i="29" s="1"/>
  <c r="G45" i="29"/>
  <c r="H40" i="29"/>
  <c r="G46" i="29"/>
  <c r="G62" i="29" s="1"/>
  <c r="G55" i="29"/>
  <c r="H43" i="29"/>
  <c r="G56" i="29"/>
  <c r="H52" i="29"/>
  <c r="H51" i="29"/>
  <c r="I42" i="29"/>
  <c r="H50" i="29"/>
  <c r="H68" i="29" s="1"/>
  <c r="F61" i="29"/>
  <c r="F44" i="29"/>
  <c r="F59" i="28"/>
  <c r="F53" i="28"/>
  <c r="G49" i="28"/>
  <c r="G67" i="28" s="1"/>
  <c r="G48" i="28"/>
  <c r="G66" i="28" s="1"/>
  <c r="G47" i="28"/>
  <c r="G63" i="28" s="1"/>
  <c r="G45" i="28"/>
  <c r="H40" i="28"/>
  <c r="G46" i="28"/>
  <c r="G62" i="28" s="1"/>
  <c r="G55" i="28"/>
  <c r="H43" i="28"/>
  <c r="G56" i="28"/>
  <c r="H52" i="28"/>
  <c r="H51" i="28"/>
  <c r="I42" i="28"/>
  <c r="H50" i="28"/>
  <c r="H68" i="28" s="1"/>
  <c r="F61" i="28"/>
  <c r="F44" i="28"/>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H49" i="26"/>
  <c r="H67" i="26" s="1"/>
  <c r="H48" i="26"/>
  <c r="H66" i="26" s="1"/>
  <c r="H47" i="26"/>
  <c r="H63" i="26" s="1"/>
  <c r="H45" i="26"/>
  <c r="I40" i="26"/>
  <c r="H46" i="26"/>
  <c r="H62" i="26" s="1"/>
  <c r="H55" i="26"/>
  <c r="H56" i="26"/>
  <c r="I43" i="26"/>
  <c r="F44" i="26"/>
  <c r="F71" i="26" s="1"/>
  <c r="G52" i="26"/>
  <c r="H42" i="26"/>
  <c r="G51" i="26"/>
  <c r="G50" i="26"/>
  <c r="G68" i="26" s="1"/>
  <c r="G61" i="26"/>
  <c r="G53" i="26"/>
  <c r="G59" i="26"/>
  <c r="G69" i="26" s="1"/>
  <c r="F69" i="26"/>
  <c r="F59" i="25"/>
  <c r="F53" i="25"/>
  <c r="G49" i="25"/>
  <c r="G67" i="25" s="1"/>
  <c r="G48" i="25"/>
  <c r="G66" i="25" s="1"/>
  <c r="G47" i="25"/>
  <c r="G63" i="25" s="1"/>
  <c r="G45" i="25"/>
  <c r="H40" i="25"/>
  <c r="G46" i="25"/>
  <c r="G62" i="25" s="1"/>
  <c r="G55" i="25"/>
  <c r="H43" i="25"/>
  <c r="G56" i="25"/>
  <c r="H52" i="25"/>
  <c r="H51" i="25"/>
  <c r="I42" i="25"/>
  <c r="H50" i="25"/>
  <c r="H68" i="25" s="1"/>
  <c r="F61" i="25"/>
  <c r="F44" i="25"/>
  <c r="G69" i="27" l="1"/>
  <c r="I51" i="29"/>
  <c r="I52" i="29"/>
  <c r="I50" i="29"/>
  <c r="I68" i="29" s="1"/>
  <c r="J42" i="29"/>
  <c r="H56" i="29"/>
  <c r="H55" i="29"/>
  <c r="I43" i="29"/>
  <c r="G61" i="29"/>
  <c r="G44" i="29"/>
  <c r="F71" i="29"/>
  <c r="G59" i="29"/>
  <c r="G53" i="29"/>
  <c r="H46" i="29"/>
  <c r="H62" i="29" s="1"/>
  <c r="H45" i="29"/>
  <c r="H49" i="29"/>
  <c r="H67" i="29" s="1"/>
  <c r="H48" i="29"/>
  <c r="H66" i="29" s="1"/>
  <c r="H47" i="29"/>
  <c r="H63" i="29" s="1"/>
  <c r="I40" i="29"/>
  <c r="F69" i="29"/>
  <c r="I51" i="28"/>
  <c r="I52" i="28"/>
  <c r="I50" i="28"/>
  <c r="I68" i="28" s="1"/>
  <c r="J42" i="28"/>
  <c r="H56" i="28"/>
  <c r="H55" i="28"/>
  <c r="I43" i="28"/>
  <c r="G61" i="28"/>
  <c r="G44" i="28"/>
  <c r="F71" i="28"/>
  <c r="G59" i="28"/>
  <c r="G53" i="28"/>
  <c r="H46" i="28"/>
  <c r="H62" i="28" s="1"/>
  <c r="H45" i="28"/>
  <c r="H49" i="28"/>
  <c r="H67" i="28" s="1"/>
  <c r="H48" i="28"/>
  <c r="H66" i="28" s="1"/>
  <c r="H47" i="28"/>
  <c r="H63" i="28" s="1"/>
  <c r="I40" i="28"/>
  <c r="F69" i="28"/>
  <c r="H51" i="27"/>
  <c r="H44" i="27" s="1"/>
  <c r="H52" i="27"/>
  <c r="I42" i="27"/>
  <c r="H50" i="27"/>
  <c r="H68" i="27" s="1"/>
  <c r="H61" i="27"/>
  <c r="G44" i="27"/>
  <c r="G71" i="27" s="1"/>
  <c r="I56" i="27"/>
  <c r="I55" i="27"/>
  <c r="J43" i="27"/>
  <c r="H59" i="27"/>
  <c r="H53" i="27"/>
  <c r="I48" i="27"/>
  <c r="I66" i="27" s="1"/>
  <c r="I46" i="27"/>
  <c r="I62" i="27" s="1"/>
  <c r="I49" i="27"/>
  <c r="I67" i="27" s="1"/>
  <c r="I47" i="27"/>
  <c r="I63" i="27" s="1"/>
  <c r="I45" i="27"/>
  <c r="J40" i="27"/>
  <c r="H51" i="26"/>
  <c r="H44" i="26" s="1"/>
  <c r="H52" i="26"/>
  <c r="I42" i="26"/>
  <c r="H50" i="26"/>
  <c r="H68" i="26" s="1"/>
  <c r="H61" i="26"/>
  <c r="G44" i="26"/>
  <c r="G71" i="26" s="1"/>
  <c r="I56" i="26"/>
  <c r="I55" i="26"/>
  <c r="J43" i="26"/>
  <c r="H59" i="26"/>
  <c r="H53" i="26"/>
  <c r="I48" i="26"/>
  <c r="I66" i="26" s="1"/>
  <c r="I46" i="26"/>
  <c r="I62" i="26" s="1"/>
  <c r="I49" i="26"/>
  <c r="I67" i="26" s="1"/>
  <c r="I47" i="26"/>
  <c r="I63" i="26" s="1"/>
  <c r="I45" i="26"/>
  <c r="J40" i="26"/>
  <c r="I51" i="25"/>
  <c r="I52" i="25"/>
  <c r="I50" i="25"/>
  <c r="I68" i="25" s="1"/>
  <c r="J42" i="25"/>
  <c r="H56" i="25"/>
  <c r="H55" i="25"/>
  <c r="I43" i="25"/>
  <c r="G61" i="25"/>
  <c r="G44" i="25"/>
  <c r="F71" i="25"/>
  <c r="G59" i="25"/>
  <c r="G53" i="25"/>
  <c r="H46" i="25"/>
  <c r="H62" i="25" s="1"/>
  <c r="H45" i="25"/>
  <c r="H49" i="25"/>
  <c r="H67" i="25" s="1"/>
  <c r="H48" i="25"/>
  <c r="H66" i="25" s="1"/>
  <c r="H47" i="25"/>
  <c r="H63" i="25" s="1"/>
  <c r="I40" i="25"/>
  <c r="F69" i="25"/>
  <c r="I49" i="29" l="1"/>
  <c r="I67" i="29" s="1"/>
  <c r="I48" i="29"/>
  <c r="I66" i="29" s="1"/>
  <c r="I47" i="29"/>
  <c r="I63" i="29" s="1"/>
  <c r="I45" i="29"/>
  <c r="I46" i="29"/>
  <c r="I62" i="29" s="1"/>
  <c r="J40" i="29"/>
  <c r="H61" i="29"/>
  <c r="H44" i="29"/>
  <c r="H59" i="29"/>
  <c r="H69" i="29" s="1"/>
  <c r="H53" i="29"/>
  <c r="J52" i="29"/>
  <c r="K42" i="29"/>
  <c r="J51" i="29"/>
  <c r="J50" i="29"/>
  <c r="J68" i="29" s="1"/>
  <c r="G69" i="29"/>
  <c r="G71" i="29"/>
  <c r="I55" i="29"/>
  <c r="I56" i="29"/>
  <c r="J43" i="29"/>
  <c r="I49" i="28"/>
  <c r="I67" i="28" s="1"/>
  <c r="I48" i="28"/>
  <c r="I66" i="28" s="1"/>
  <c r="I47" i="28"/>
  <c r="I63" i="28" s="1"/>
  <c r="I45" i="28"/>
  <c r="I46" i="28"/>
  <c r="I62" i="28" s="1"/>
  <c r="J40" i="28"/>
  <c r="H61" i="28"/>
  <c r="H44" i="28"/>
  <c r="H59" i="28"/>
  <c r="H69" i="28" s="1"/>
  <c r="H53" i="28"/>
  <c r="J52" i="28"/>
  <c r="K42" i="28"/>
  <c r="J51" i="28"/>
  <c r="J50" i="28"/>
  <c r="J68" i="28" s="1"/>
  <c r="G69" i="28"/>
  <c r="G71" i="28"/>
  <c r="I55" i="28"/>
  <c r="I56" i="28"/>
  <c r="J43" i="28"/>
  <c r="J49" i="27"/>
  <c r="J67" i="27" s="1"/>
  <c r="J48" i="27"/>
  <c r="J66" i="27" s="1"/>
  <c r="J47" i="27"/>
  <c r="J63" i="27" s="1"/>
  <c r="J45" i="27"/>
  <c r="K40" i="27"/>
  <c r="J46" i="27"/>
  <c r="J62" i="27" s="1"/>
  <c r="J55" i="27"/>
  <c r="K43" i="27"/>
  <c r="J56" i="27"/>
  <c r="H71" i="27"/>
  <c r="I61" i="27"/>
  <c r="H69" i="27"/>
  <c r="I53" i="27"/>
  <c r="I59" i="27"/>
  <c r="I52" i="27"/>
  <c r="I51" i="27"/>
  <c r="J42" i="27"/>
  <c r="I50" i="27"/>
  <c r="I68" i="27" s="1"/>
  <c r="J49" i="26"/>
  <c r="J67" i="26" s="1"/>
  <c r="J48" i="26"/>
  <c r="J66" i="26" s="1"/>
  <c r="J47" i="26"/>
  <c r="J63" i="26" s="1"/>
  <c r="J45" i="26"/>
  <c r="K40" i="26"/>
  <c r="J46" i="26"/>
  <c r="J62" i="26" s="1"/>
  <c r="J55" i="26"/>
  <c r="K43" i="26"/>
  <c r="J56" i="26"/>
  <c r="H71" i="26"/>
  <c r="I61" i="26"/>
  <c r="H69" i="26"/>
  <c r="I53" i="26"/>
  <c r="I59" i="26"/>
  <c r="I52" i="26"/>
  <c r="I51" i="26"/>
  <c r="J42" i="26"/>
  <c r="I50" i="26"/>
  <c r="I68" i="26" s="1"/>
  <c r="I49" i="25"/>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I44" i="27" l="1"/>
  <c r="I71" i="27" s="1"/>
  <c r="I44" i="26"/>
  <c r="I71" i="26" s="1"/>
  <c r="K51" i="29"/>
  <c r="K52" i="29"/>
  <c r="L42" i="29"/>
  <c r="K50" i="29"/>
  <c r="K68" i="29" s="1"/>
  <c r="H71" i="29"/>
  <c r="J46" i="29"/>
  <c r="J62" i="29" s="1"/>
  <c r="J49" i="29"/>
  <c r="J67" i="29" s="1"/>
  <c r="J48" i="29"/>
  <c r="J66" i="29" s="1"/>
  <c r="J47" i="29"/>
  <c r="J63" i="29" s="1"/>
  <c r="J45" i="29"/>
  <c r="K40" i="29"/>
  <c r="I61" i="29"/>
  <c r="I44" i="29"/>
  <c r="J56" i="29"/>
  <c r="J55" i="29"/>
  <c r="K43" i="29"/>
  <c r="I59" i="29"/>
  <c r="I53" i="29"/>
  <c r="K51" i="28"/>
  <c r="K52" i="28"/>
  <c r="L42" i="28"/>
  <c r="K50" i="28"/>
  <c r="K68" i="28" s="1"/>
  <c r="H71" i="28"/>
  <c r="J46" i="28"/>
  <c r="J62" i="28" s="1"/>
  <c r="J49" i="28"/>
  <c r="J67" i="28" s="1"/>
  <c r="J48" i="28"/>
  <c r="J66" i="28" s="1"/>
  <c r="J47" i="28"/>
  <c r="J63" i="28" s="1"/>
  <c r="J45" i="28"/>
  <c r="K40" i="28"/>
  <c r="I61" i="28"/>
  <c r="I44" i="28"/>
  <c r="J56" i="28"/>
  <c r="J55" i="28"/>
  <c r="K43" i="28"/>
  <c r="I59" i="28"/>
  <c r="I53" i="28"/>
  <c r="J51" i="27"/>
  <c r="J52" i="27"/>
  <c r="K42" i="27"/>
  <c r="J50" i="27"/>
  <c r="J68" i="27" s="1"/>
  <c r="K56" i="27"/>
  <c r="K55" i="27"/>
  <c r="L43" i="27"/>
  <c r="J61" i="27"/>
  <c r="I69" i="27"/>
  <c r="J59" i="27"/>
  <c r="J53" i="27"/>
  <c r="K49" i="27"/>
  <c r="K67" i="27" s="1"/>
  <c r="K46" i="27"/>
  <c r="K62" i="27" s="1"/>
  <c r="K48" i="27"/>
  <c r="K66" i="27" s="1"/>
  <c r="K47" i="27"/>
  <c r="K63" i="27" s="1"/>
  <c r="K45" i="27"/>
  <c r="L40" i="27"/>
  <c r="J51" i="26"/>
  <c r="J52" i="26"/>
  <c r="K42" i="26"/>
  <c r="J50" i="26"/>
  <c r="J68" i="26" s="1"/>
  <c r="K56" i="26"/>
  <c r="K55" i="26"/>
  <c r="L43" i="26"/>
  <c r="J61" i="26"/>
  <c r="I69" i="26"/>
  <c r="J59" i="26"/>
  <c r="J53" i="26"/>
  <c r="K49" i="26"/>
  <c r="K67" i="26" s="1"/>
  <c r="K46" i="26"/>
  <c r="K62" i="26" s="1"/>
  <c r="K48" i="26"/>
  <c r="K66" i="26" s="1"/>
  <c r="K47" i="26"/>
  <c r="K63" i="26" s="1"/>
  <c r="K45" i="26"/>
  <c r="L40" i="26"/>
  <c r="K51" i="25"/>
  <c r="K52" i="25"/>
  <c r="L42" i="25"/>
  <c r="K50" i="25"/>
  <c r="K68" i="25" s="1"/>
  <c r="H71" i="25"/>
  <c r="J46" i="25"/>
  <c r="J62" i="25" s="1"/>
  <c r="J49" i="25"/>
  <c r="J67" i="25" s="1"/>
  <c r="J48" i="25"/>
  <c r="J66" i="25" s="1"/>
  <c r="J47" i="25"/>
  <c r="J63" i="25" s="1"/>
  <c r="J45" i="25"/>
  <c r="K40" i="25"/>
  <c r="I61" i="25"/>
  <c r="I44" i="25"/>
  <c r="J56" i="25"/>
  <c r="J55" i="25"/>
  <c r="K43" i="25"/>
  <c r="I59" i="25"/>
  <c r="I53" i="25"/>
  <c r="I69" i="29" l="1"/>
  <c r="I71" i="29"/>
  <c r="K55" i="29"/>
  <c r="L43" i="29"/>
  <c r="K56" i="29"/>
  <c r="J61" i="29"/>
  <c r="J44" i="29"/>
  <c r="J59" i="29"/>
  <c r="J69" i="29" s="1"/>
  <c r="J53" i="29"/>
  <c r="K49" i="29"/>
  <c r="K67" i="29" s="1"/>
  <c r="K48" i="29"/>
  <c r="K66" i="29" s="1"/>
  <c r="K47" i="29"/>
  <c r="K63" i="29" s="1"/>
  <c r="K45" i="29"/>
  <c r="L40" i="29"/>
  <c r="K46" i="29"/>
  <c r="K62" i="29" s="1"/>
  <c r="L52" i="29"/>
  <c r="L51" i="29"/>
  <c r="M42" i="29"/>
  <c r="L50" i="29"/>
  <c r="L68" i="29" s="1"/>
  <c r="K55" i="28"/>
  <c r="L43" i="28"/>
  <c r="K56" i="28"/>
  <c r="J61" i="28"/>
  <c r="J44" i="28"/>
  <c r="I69" i="28"/>
  <c r="J59" i="28"/>
  <c r="J53" i="28"/>
  <c r="I71" i="28"/>
  <c r="K49" i="28"/>
  <c r="K67" i="28" s="1"/>
  <c r="K48" i="28"/>
  <c r="K66" i="28" s="1"/>
  <c r="K47" i="28"/>
  <c r="K63" i="28" s="1"/>
  <c r="K45" i="28"/>
  <c r="L40" i="28"/>
  <c r="K46" i="28"/>
  <c r="K62" i="28" s="1"/>
  <c r="L52" i="28"/>
  <c r="L51" i="28"/>
  <c r="M42"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L49" i="26"/>
  <c r="L67" i="26" s="1"/>
  <c r="L48" i="26"/>
  <c r="L66" i="26" s="1"/>
  <c r="L47" i="26"/>
  <c r="L63" i="26" s="1"/>
  <c r="L45" i="26"/>
  <c r="M40" i="26"/>
  <c r="L46" i="26"/>
  <c r="L62" i="26" s="1"/>
  <c r="K53" i="26"/>
  <c r="K59" i="26"/>
  <c r="K61" i="26"/>
  <c r="J69" i="26"/>
  <c r="J44" i="26"/>
  <c r="J71" i="26" s="1"/>
  <c r="L55" i="26"/>
  <c r="L56" i="26"/>
  <c r="M43" i="26"/>
  <c r="K52" i="26"/>
  <c r="L42" i="26"/>
  <c r="K51" i="26"/>
  <c r="K50" i="26"/>
  <c r="K68" i="26" s="1"/>
  <c r="K55" i="25"/>
  <c r="L43" i="25"/>
  <c r="K56" i="25"/>
  <c r="J61" i="25"/>
  <c r="J44" i="25"/>
  <c r="I69" i="25"/>
  <c r="J59" i="25"/>
  <c r="J53" i="25"/>
  <c r="I71" i="25"/>
  <c r="K49" i="25"/>
  <c r="K67" i="25" s="1"/>
  <c r="K48" i="25"/>
  <c r="K66" i="25" s="1"/>
  <c r="K47" i="25"/>
  <c r="K63" i="25" s="1"/>
  <c r="K45" i="25"/>
  <c r="L40" i="25"/>
  <c r="K46" i="25"/>
  <c r="K62" i="25" s="1"/>
  <c r="L52" i="25"/>
  <c r="L51" i="25"/>
  <c r="M42" i="25"/>
  <c r="L50" i="25"/>
  <c r="L68" i="25" s="1"/>
  <c r="M51" i="29" l="1"/>
  <c r="M52" i="29"/>
  <c r="M50" i="29"/>
  <c r="M68" i="29" s="1"/>
  <c r="N42" i="29"/>
  <c r="L46" i="29"/>
  <c r="L62" i="29" s="1"/>
  <c r="L45" i="29"/>
  <c r="L49" i="29"/>
  <c r="L67" i="29" s="1"/>
  <c r="L48" i="29"/>
  <c r="L66" i="29" s="1"/>
  <c r="L47" i="29"/>
  <c r="L63" i="29" s="1"/>
  <c r="M40" i="29"/>
  <c r="L56" i="29"/>
  <c r="L55" i="29"/>
  <c r="M43" i="29"/>
  <c r="K44" i="29"/>
  <c r="K61" i="29"/>
  <c r="J71" i="29"/>
  <c r="K59" i="29"/>
  <c r="K69" i="29" s="1"/>
  <c r="K53" i="29"/>
  <c r="M51" i="28"/>
  <c r="M52" i="28"/>
  <c r="M50" i="28"/>
  <c r="M68" i="28" s="1"/>
  <c r="N42" i="28"/>
  <c r="L46" i="28"/>
  <c r="L62" i="28" s="1"/>
  <c r="L45" i="28"/>
  <c r="L49" i="28"/>
  <c r="L67" i="28" s="1"/>
  <c r="L48" i="28"/>
  <c r="L66" i="28" s="1"/>
  <c r="L47" i="28"/>
  <c r="L63" i="28" s="1"/>
  <c r="M40" i="28"/>
  <c r="L56" i="28"/>
  <c r="L55" i="28"/>
  <c r="M43" i="28"/>
  <c r="K44" i="28"/>
  <c r="K61" i="28"/>
  <c r="J69" i="28"/>
  <c r="J71" i="28"/>
  <c r="K59" i="28"/>
  <c r="K69" i="28" s="1"/>
  <c r="K53" i="28"/>
  <c r="K69" i="27"/>
  <c r="L61" i="27"/>
  <c r="L51" i="27"/>
  <c r="L52" i="27"/>
  <c r="M42" i="27"/>
  <c r="L50" i="27"/>
  <c r="L68" i="27" s="1"/>
  <c r="M56" i="27"/>
  <c r="M55" i="27"/>
  <c r="N43" i="27"/>
  <c r="L59" i="27"/>
  <c r="L53" i="27"/>
  <c r="K44" i="27"/>
  <c r="K71" i="27" s="1"/>
  <c r="M48" i="27"/>
  <c r="M66" i="27" s="1"/>
  <c r="M49" i="27"/>
  <c r="M67" i="27" s="1"/>
  <c r="M47" i="27"/>
  <c r="M63" i="27" s="1"/>
  <c r="M45" i="27"/>
  <c r="N40" i="27"/>
  <c r="K69" i="26"/>
  <c r="L61" i="26"/>
  <c r="L51" i="26"/>
  <c r="L52" i="26"/>
  <c r="M42" i="26"/>
  <c r="L50" i="26"/>
  <c r="L68" i="26" s="1"/>
  <c r="M56" i="26"/>
  <c r="M55" i="26"/>
  <c r="N43" i="26"/>
  <c r="L59" i="26"/>
  <c r="L53" i="26"/>
  <c r="K44" i="26"/>
  <c r="K71" i="26" s="1"/>
  <c r="M48" i="26"/>
  <c r="M66" i="26" s="1"/>
  <c r="M49" i="26"/>
  <c r="M67" i="26" s="1"/>
  <c r="M47" i="26"/>
  <c r="M63" i="26" s="1"/>
  <c r="M45" i="26"/>
  <c r="N40" i="26"/>
  <c r="M51" i="25"/>
  <c r="M52" i="25"/>
  <c r="M50" i="25"/>
  <c r="M68" i="25" s="1"/>
  <c r="N42" i="25"/>
  <c r="L46" i="25"/>
  <c r="L62" i="25" s="1"/>
  <c r="L45" i="25"/>
  <c r="L49" i="25"/>
  <c r="L67" i="25" s="1"/>
  <c r="L48" i="25"/>
  <c r="L66" i="25" s="1"/>
  <c r="L47" i="25"/>
  <c r="L63" i="25" s="1"/>
  <c r="M40" i="25"/>
  <c r="L56" i="25"/>
  <c r="L55" i="25"/>
  <c r="M43" i="25"/>
  <c r="K44" i="25"/>
  <c r="K61" i="25"/>
  <c r="J69" i="25"/>
  <c r="J71" i="25"/>
  <c r="K59" i="25"/>
  <c r="K53" i="25"/>
  <c r="K69" i="25" l="1"/>
  <c r="K71" i="25"/>
  <c r="K71" i="28"/>
  <c r="K71" i="29"/>
  <c r="L59" i="29"/>
  <c r="L53" i="29"/>
  <c r="M49" i="29"/>
  <c r="M67" i="29" s="1"/>
  <c r="M48" i="29"/>
  <c r="M66" i="29" s="1"/>
  <c r="M47" i="29"/>
  <c r="M63" i="29" s="1"/>
  <c r="M45" i="29"/>
  <c r="M46" i="29"/>
  <c r="M62" i="29" s="1"/>
  <c r="N40" i="29"/>
  <c r="L61" i="29"/>
  <c r="L44" i="29"/>
  <c r="L71" i="29" s="1"/>
  <c r="N52" i="29"/>
  <c r="O42" i="29"/>
  <c r="N51" i="29"/>
  <c r="N50" i="29"/>
  <c r="N68" i="29" s="1"/>
  <c r="M55" i="29"/>
  <c r="N43" i="29"/>
  <c r="M56" i="29"/>
  <c r="L59" i="28"/>
  <c r="L53" i="28"/>
  <c r="M49" i="28"/>
  <c r="M67" i="28" s="1"/>
  <c r="M48" i="28"/>
  <c r="M66" i="28" s="1"/>
  <c r="M47" i="28"/>
  <c r="M63" i="28" s="1"/>
  <c r="M45" i="28"/>
  <c r="M46" i="28"/>
  <c r="M62" i="28" s="1"/>
  <c r="N40" i="28"/>
  <c r="L61" i="28"/>
  <c r="L44" i="28"/>
  <c r="L71" i="28" s="1"/>
  <c r="N52" i="28"/>
  <c r="O42" i="28"/>
  <c r="N51" i="28"/>
  <c r="N50" i="28"/>
  <c r="N68" i="28" s="1"/>
  <c r="M55" i="28"/>
  <c r="N43" i="28"/>
  <c r="M56" i="28"/>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M61" i="26"/>
  <c r="N55" i="26"/>
  <c r="O43" i="26"/>
  <c r="N56" i="26"/>
  <c r="M52" i="26"/>
  <c r="M51" i="26"/>
  <c r="N42" i="26"/>
  <c r="M50" i="26"/>
  <c r="M68" i="26" s="1"/>
  <c r="N49" i="26"/>
  <c r="N67" i="26" s="1"/>
  <c r="N48" i="26"/>
  <c r="N66" i="26" s="1"/>
  <c r="N47" i="26"/>
  <c r="N63" i="26" s="1"/>
  <c r="N45" i="26"/>
  <c r="O40" i="26"/>
  <c r="N46" i="26"/>
  <c r="N62" i="26" s="1"/>
  <c r="M46" i="26"/>
  <c r="M62" i="26" s="1"/>
  <c r="L69" i="26"/>
  <c r="M53" i="26"/>
  <c r="M59" i="26"/>
  <c r="L44" i="26"/>
  <c r="L71" i="26" s="1"/>
  <c r="L59" i="25"/>
  <c r="L53" i="25"/>
  <c r="M49" i="25"/>
  <c r="M67" i="25" s="1"/>
  <c r="M48" i="25"/>
  <c r="M66" i="25" s="1"/>
  <c r="M47" i="25"/>
  <c r="M63" i="25" s="1"/>
  <c r="M45" i="25"/>
  <c r="M46" i="25"/>
  <c r="M62" i="25" s="1"/>
  <c r="N40" i="25"/>
  <c r="L61" i="25"/>
  <c r="L44" i="25"/>
  <c r="L71" i="25" s="1"/>
  <c r="N52" i="25"/>
  <c r="O42" i="25"/>
  <c r="N51" i="25"/>
  <c r="N50" i="25"/>
  <c r="N68" i="25" s="1"/>
  <c r="M55" i="25"/>
  <c r="N43" i="25"/>
  <c r="M56" i="25"/>
  <c r="M59" i="29" l="1"/>
  <c r="M53" i="29"/>
  <c r="L69" i="29"/>
  <c r="N56" i="29"/>
  <c r="O43" i="29"/>
  <c r="N55" i="29"/>
  <c r="O51" i="29"/>
  <c r="O52" i="29"/>
  <c r="P42" i="29"/>
  <c r="O50" i="29"/>
  <c r="O68" i="29" s="1"/>
  <c r="N46" i="29"/>
  <c r="N62" i="29" s="1"/>
  <c r="N49" i="29"/>
  <c r="N67" i="29" s="1"/>
  <c r="N48" i="29"/>
  <c r="N66" i="29" s="1"/>
  <c r="N47" i="29"/>
  <c r="N63" i="29" s="1"/>
  <c r="N45" i="29"/>
  <c r="O40" i="29"/>
  <c r="M61" i="29"/>
  <c r="M44" i="29"/>
  <c r="M71" i="29" s="1"/>
  <c r="N56" i="28"/>
  <c r="O43" i="28"/>
  <c r="N55" i="28"/>
  <c r="O51" i="28"/>
  <c r="O52" i="28"/>
  <c r="P42" i="28"/>
  <c r="O50" i="28"/>
  <c r="O68" i="28" s="1"/>
  <c r="N46" i="28"/>
  <c r="N62" i="28" s="1"/>
  <c r="N49" i="28"/>
  <c r="N67" i="28" s="1"/>
  <c r="N48" i="28"/>
  <c r="N66" i="28" s="1"/>
  <c r="N47" i="28"/>
  <c r="N63" i="28" s="1"/>
  <c r="N45" i="28"/>
  <c r="O40" i="28"/>
  <c r="M61" i="28"/>
  <c r="M44" i="28"/>
  <c r="M59" i="28"/>
  <c r="M69" i="28" s="1"/>
  <c r="M53" i="28"/>
  <c r="L69" i="28"/>
  <c r="O49" i="27"/>
  <c r="O67" i="27" s="1"/>
  <c r="O46" i="27"/>
  <c r="O62" i="27" s="1"/>
  <c r="O48" i="27"/>
  <c r="O66" i="27" s="1"/>
  <c r="O47" i="27"/>
  <c r="O63" i="27" s="1"/>
  <c r="O45" i="27"/>
  <c r="P40" i="27"/>
  <c r="N51" i="27"/>
  <c r="N52" i="27"/>
  <c r="O42" i="27"/>
  <c r="N50" i="27"/>
  <c r="N68" i="27" s="1"/>
  <c r="O56" i="27"/>
  <c r="O55" i="27"/>
  <c r="P43" i="27"/>
  <c r="M44" i="27"/>
  <c r="M71" i="27" s="1"/>
  <c r="M69" i="27"/>
  <c r="N61" i="27"/>
  <c r="N59" i="27"/>
  <c r="N53" i="27"/>
  <c r="O49" i="26"/>
  <c r="O67" i="26" s="1"/>
  <c r="O46" i="26"/>
  <c r="O62" i="26" s="1"/>
  <c r="O48" i="26"/>
  <c r="O66" i="26" s="1"/>
  <c r="O47" i="26"/>
  <c r="O63" i="26" s="1"/>
  <c r="O45" i="26"/>
  <c r="P40" i="26"/>
  <c r="N51" i="26"/>
  <c r="N52" i="26"/>
  <c r="O42" i="26"/>
  <c r="N50" i="26"/>
  <c r="N68" i="26" s="1"/>
  <c r="O56" i="26"/>
  <c r="O55" i="26"/>
  <c r="P43" i="26"/>
  <c r="M44" i="26"/>
  <c r="M71" i="26" s="1"/>
  <c r="M69" i="26"/>
  <c r="N61" i="26"/>
  <c r="N59" i="26"/>
  <c r="N53" i="26"/>
  <c r="N56" i="25"/>
  <c r="O43" i="25"/>
  <c r="N55" i="25"/>
  <c r="O51" i="25"/>
  <c r="O52" i="25"/>
  <c r="P42" i="25"/>
  <c r="O50" i="25"/>
  <c r="O68" i="25" s="1"/>
  <c r="N46" i="25"/>
  <c r="N62" i="25" s="1"/>
  <c r="N49" i="25"/>
  <c r="N67" i="25" s="1"/>
  <c r="N48" i="25"/>
  <c r="N66" i="25" s="1"/>
  <c r="N47" i="25"/>
  <c r="N63" i="25" s="1"/>
  <c r="N45" i="25"/>
  <c r="O40" i="25"/>
  <c r="M61" i="25"/>
  <c r="M44" i="25"/>
  <c r="M59" i="25"/>
  <c r="M69" i="25" s="1"/>
  <c r="M53" i="25"/>
  <c r="L69" i="25"/>
  <c r="N69" i="27" l="1"/>
  <c r="N69" i="26"/>
  <c r="O49" i="29"/>
  <c r="O67" i="29" s="1"/>
  <c r="O48" i="29"/>
  <c r="O66" i="29" s="1"/>
  <c r="O47" i="29"/>
  <c r="O63" i="29" s="1"/>
  <c r="O45" i="29"/>
  <c r="P40" i="29"/>
  <c r="O46" i="29"/>
  <c r="O62" i="29" s="1"/>
  <c r="N59" i="29"/>
  <c r="N53" i="29"/>
  <c r="N61" i="29"/>
  <c r="N44" i="29"/>
  <c r="N71" i="29" s="1"/>
  <c r="P52" i="29"/>
  <c r="P51" i="29"/>
  <c r="Q42" i="29"/>
  <c r="P50" i="29"/>
  <c r="P68" i="29" s="1"/>
  <c r="O55" i="29"/>
  <c r="P43" i="29"/>
  <c r="O56" i="29"/>
  <c r="M69" i="29"/>
  <c r="N61" i="28"/>
  <c r="N44" i="28"/>
  <c r="P52" i="28"/>
  <c r="P51" i="28"/>
  <c r="Q42" i="28"/>
  <c r="P50" i="28"/>
  <c r="P68" i="28" s="1"/>
  <c r="O55" i="28"/>
  <c r="P43" i="28"/>
  <c r="O56" i="28"/>
  <c r="M71" i="28"/>
  <c r="O49" i="28"/>
  <c r="O67" i="28" s="1"/>
  <c r="O48" i="28"/>
  <c r="O66" i="28" s="1"/>
  <c r="O47" i="28"/>
  <c r="O63" i="28" s="1"/>
  <c r="O45" i="28"/>
  <c r="P40" i="28"/>
  <c r="O46" i="28"/>
  <c r="O62" i="28" s="1"/>
  <c r="N59" i="28"/>
  <c r="N69" i="28" s="1"/>
  <c r="N53" i="28"/>
  <c r="O53" i="27"/>
  <c r="O59" i="27"/>
  <c r="P49" i="27"/>
  <c r="P67" i="27" s="1"/>
  <c r="P48" i="27"/>
  <c r="P66" i="27" s="1"/>
  <c r="P47" i="27"/>
  <c r="P63" i="27" s="1"/>
  <c r="P45" i="27"/>
  <c r="Q40" i="27"/>
  <c r="P46" i="27"/>
  <c r="P62" i="27" s="1"/>
  <c r="N44" i="27"/>
  <c r="N71" i="27" s="1"/>
  <c r="P55" i="27"/>
  <c r="P56" i="27"/>
  <c r="Q43" i="27"/>
  <c r="O52" i="27"/>
  <c r="P42" i="27"/>
  <c r="O51" i="27"/>
  <c r="O50" i="27"/>
  <c r="O68" i="27" s="1"/>
  <c r="O61" i="27"/>
  <c r="O53" i="26"/>
  <c r="O59" i="26"/>
  <c r="P49" i="26"/>
  <c r="P67" i="26" s="1"/>
  <c r="P48" i="26"/>
  <c r="P66" i="26" s="1"/>
  <c r="P47" i="26"/>
  <c r="P63" i="26" s="1"/>
  <c r="P45" i="26"/>
  <c r="Q40" i="26"/>
  <c r="P46" i="26"/>
  <c r="P62" i="26" s="1"/>
  <c r="N44" i="26"/>
  <c r="N71" i="26" s="1"/>
  <c r="P55" i="26"/>
  <c r="P56" i="26"/>
  <c r="Q43" i="26"/>
  <c r="O52" i="26"/>
  <c r="P42" i="26"/>
  <c r="O51" i="26"/>
  <c r="O50" i="26"/>
  <c r="O68" i="26" s="1"/>
  <c r="O61" i="26"/>
  <c r="N61" i="25"/>
  <c r="N44" i="25"/>
  <c r="P52" i="25"/>
  <c r="P51" i="25"/>
  <c r="Q42" i="25"/>
  <c r="P50" i="25"/>
  <c r="P68" i="25" s="1"/>
  <c r="O55" i="25"/>
  <c r="P43" i="25"/>
  <c r="O56" i="25"/>
  <c r="M71" i="25"/>
  <c r="O49" i="25"/>
  <c r="O67" i="25" s="1"/>
  <c r="O48" i="25"/>
  <c r="O66" i="25" s="1"/>
  <c r="O47" i="25"/>
  <c r="O63" i="25" s="1"/>
  <c r="O45" i="25"/>
  <c r="P40" i="25"/>
  <c r="O46" i="25"/>
  <c r="O62" i="25" s="1"/>
  <c r="N59" i="25"/>
  <c r="N69" i="25" s="1"/>
  <c r="N53" i="25"/>
  <c r="P56" i="29" l="1"/>
  <c r="P55" i="29"/>
  <c r="Q43" i="29"/>
  <c r="O61" i="29"/>
  <c r="O44" i="29"/>
  <c r="O59" i="29"/>
  <c r="O69" i="29" s="1"/>
  <c r="O53" i="29"/>
  <c r="Q51" i="29"/>
  <c r="Q52" i="29"/>
  <c r="Q50" i="29"/>
  <c r="Q68" i="29" s="1"/>
  <c r="R42" i="29"/>
  <c r="N69" i="29"/>
  <c r="P46" i="29"/>
  <c r="P62" i="29" s="1"/>
  <c r="P45" i="29"/>
  <c r="P49" i="29"/>
  <c r="P67" i="29" s="1"/>
  <c r="P48" i="29"/>
  <c r="P66" i="29" s="1"/>
  <c r="P47" i="29"/>
  <c r="P63" i="29" s="1"/>
  <c r="Q40" i="29"/>
  <c r="O61" i="28"/>
  <c r="O44" i="28"/>
  <c r="P56" i="28"/>
  <c r="P55" i="28"/>
  <c r="Q43" i="28"/>
  <c r="N71" i="28"/>
  <c r="P46" i="28"/>
  <c r="P62" i="28" s="1"/>
  <c r="P45" i="28"/>
  <c r="P49" i="28"/>
  <c r="P67" i="28" s="1"/>
  <c r="P48" i="28"/>
  <c r="P66" i="28" s="1"/>
  <c r="P47" i="28"/>
  <c r="P63" i="28" s="1"/>
  <c r="Q40" i="28"/>
  <c r="O59" i="28"/>
  <c r="O69" i="28" s="1"/>
  <c r="O53" i="28"/>
  <c r="Q51" i="28"/>
  <c r="Q52" i="28"/>
  <c r="Q50" i="28"/>
  <c r="Q68" i="28" s="1"/>
  <c r="R42" i="28"/>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P51" i="26"/>
  <c r="P52" i="26"/>
  <c r="Q42" i="26"/>
  <c r="P50" i="26"/>
  <c r="P68" i="26" s="1"/>
  <c r="Q56" i="26"/>
  <c r="Q55" i="26"/>
  <c r="R43" i="26"/>
  <c r="P59" i="26"/>
  <c r="P53" i="26"/>
  <c r="P61" i="26"/>
  <c r="O69" i="26"/>
  <c r="O44" i="26"/>
  <c r="O71" i="26" s="1"/>
  <c r="Q48" i="26"/>
  <c r="Q66" i="26" s="1"/>
  <c r="Q46" i="26"/>
  <c r="Q62" i="26" s="1"/>
  <c r="Q49" i="26"/>
  <c r="Q67" i="26" s="1"/>
  <c r="Q47" i="26"/>
  <c r="Q63" i="26" s="1"/>
  <c r="Q45" i="26"/>
  <c r="R40" i="26"/>
  <c r="O61" i="25"/>
  <c r="O44" i="25"/>
  <c r="P56" i="25"/>
  <c r="P55" i="25"/>
  <c r="Q43" i="25"/>
  <c r="N71" i="25"/>
  <c r="P46" i="25"/>
  <c r="P62" i="25" s="1"/>
  <c r="P45" i="25"/>
  <c r="P49" i="25"/>
  <c r="P67" i="25" s="1"/>
  <c r="P48" i="25"/>
  <c r="P66" i="25" s="1"/>
  <c r="P47" i="25"/>
  <c r="P63" i="25" s="1"/>
  <c r="Q40" i="25"/>
  <c r="O59" i="25"/>
  <c r="O69" i="25" s="1"/>
  <c r="O53" i="25"/>
  <c r="Q51" i="25"/>
  <c r="Q52" i="25"/>
  <c r="Q50" i="25"/>
  <c r="Q68" i="25" s="1"/>
  <c r="R42" i="25"/>
  <c r="Q49" i="29" l="1"/>
  <c r="Q67" i="29" s="1"/>
  <c r="Q48" i="29"/>
  <c r="Q66" i="29" s="1"/>
  <c r="Q47" i="29"/>
  <c r="Q63" i="29" s="1"/>
  <c r="Q45" i="29"/>
  <c r="Q46" i="29"/>
  <c r="Q62" i="29" s="1"/>
  <c r="R40" i="29"/>
  <c r="P61" i="29"/>
  <c r="P44" i="29"/>
  <c r="P59" i="29"/>
  <c r="P69" i="29" s="1"/>
  <c r="P53" i="29"/>
  <c r="R52" i="29"/>
  <c r="S42" i="29"/>
  <c r="R51" i="29"/>
  <c r="R50" i="29"/>
  <c r="R68" i="29" s="1"/>
  <c r="O71" i="29"/>
  <c r="Q55" i="29"/>
  <c r="R43" i="29"/>
  <c r="Q56" i="29"/>
  <c r="R52" i="28"/>
  <c r="S42" i="28"/>
  <c r="R51" i="28"/>
  <c r="R50" i="28"/>
  <c r="R68" i="28" s="1"/>
  <c r="Q49" i="28"/>
  <c r="Q67" i="28" s="1"/>
  <c r="Q48" i="28"/>
  <c r="Q66" i="28" s="1"/>
  <c r="Q47" i="28"/>
  <c r="Q63" i="28" s="1"/>
  <c r="Q45" i="28"/>
  <c r="Q46" i="28"/>
  <c r="Q62" i="28" s="1"/>
  <c r="R40" i="28"/>
  <c r="P61" i="28"/>
  <c r="P44" i="28"/>
  <c r="P59" i="28"/>
  <c r="P69" i="28" s="1"/>
  <c r="P53" i="28"/>
  <c r="O71" i="28"/>
  <c r="Q55" i="28"/>
  <c r="R43" i="28"/>
  <c r="Q56" i="28"/>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Q61" i="26"/>
  <c r="P69" i="26"/>
  <c r="Q53" i="26"/>
  <c r="Q59" i="26"/>
  <c r="R49" i="26"/>
  <c r="R67" i="26" s="1"/>
  <c r="R48" i="26"/>
  <c r="R66" i="26" s="1"/>
  <c r="R47" i="26"/>
  <c r="R63" i="26" s="1"/>
  <c r="R45" i="26"/>
  <c r="S40" i="26"/>
  <c r="R46" i="26"/>
  <c r="R62" i="26" s="1"/>
  <c r="P44" i="26"/>
  <c r="P71" i="26" s="1"/>
  <c r="R55" i="26"/>
  <c r="S43" i="26"/>
  <c r="R56" i="26"/>
  <c r="Q52" i="26"/>
  <c r="Q51" i="26"/>
  <c r="R42" i="26"/>
  <c r="Q50" i="26"/>
  <c r="Q68" i="26" s="1"/>
  <c r="R52" i="25"/>
  <c r="S42" i="25"/>
  <c r="R51" i="25"/>
  <c r="R50" i="25"/>
  <c r="R68" i="25" s="1"/>
  <c r="Q49" i="25"/>
  <c r="Q67" i="25" s="1"/>
  <c r="Q48" i="25"/>
  <c r="Q66" i="25" s="1"/>
  <c r="Q47" i="25"/>
  <c r="Q63" i="25" s="1"/>
  <c r="Q45" i="25"/>
  <c r="Q46" i="25"/>
  <c r="Q62" i="25" s="1"/>
  <c r="R40" i="25"/>
  <c r="P61" i="25"/>
  <c r="P44" i="25"/>
  <c r="P59" i="25"/>
  <c r="P69" i="25" s="1"/>
  <c r="P53" i="25"/>
  <c r="O71" i="25"/>
  <c r="Q55" i="25"/>
  <c r="R43" i="25"/>
  <c r="Q56" i="25"/>
  <c r="Q44" i="27" l="1"/>
  <c r="Q71" i="27" s="1"/>
  <c r="Q44" i="26"/>
  <c r="Q71" i="26" s="1"/>
  <c r="Q59" i="29"/>
  <c r="Q53" i="29"/>
  <c r="S51" i="29"/>
  <c r="S52" i="29"/>
  <c r="T42" i="29"/>
  <c r="S50" i="29"/>
  <c r="S68" i="29" s="1"/>
  <c r="P71" i="29"/>
  <c r="R46" i="29"/>
  <c r="R62" i="29" s="1"/>
  <c r="R49" i="29"/>
  <c r="R67" i="29" s="1"/>
  <c r="R48" i="29"/>
  <c r="R66" i="29" s="1"/>
  <c r="R47" i="29"/>
  <c r="R63" i="29" s="1"/>
  <c r="R45" i="29"/>
  <c r="S40" i="29"/>
  <c r="Q61" i="29"/>
  <c r="Q44" i="29"/>
  <c r="R56" i="29"/>
  <c r="S43" i="29"/>
  <c r="R55" i="29"/>
  <c r="Q59" i="28"/>
  <c r="Q53" i="28"/>
  <c r="P71" i="28"/>
  <c r="R46" i="28"/>
  <c r="R62" i="28" s="1"/>
  <c r="R49" i="28"/>
  <c r="R67" i="28" s="1"/>
  <c r="R48" i="28"/>
  <c r="R66" i="28" s="1"/>
  <c r="R47" i="28"/>
  <c r="R63" i="28" s="1"/>
  <c r="R45" i="28"/>
  <c r="S40" i="28"/>
  <c r="Q61" i="28"/>
  <c r="Q44" i="28"/>
  <c r="S51" i="28"/>
  <c r="S52" i="28"/>
  <c r="T42" i="28"/>
  <c r="S50" i="28"/>
  <c r="S68" i="28" s="1"/>
  <c r="R56" i="28"/>
  <c r="S43" i="28"/>
  <c r="R55" i="28"/>
  <c r="R51" i="27"/>
  <c r="R52" i="27"/>
  <c r="S42" i="27"/>
  <c r="R50" i="27"/>
  <c r="R68" i="27" s="1"/>
  <c r="S56" i="27"/>
  <c r="S55" i="27"/>
  <c r="T43" i="27"/>
  <c r="S49" i="27"/>
  <c r="S67" i="27" s="1"/>
  <c r="S46" i="27"/>
  <c r="S62" i="27" s="1"/>
  <c r="S48" i="27"/>
  <c r="S66" i="27" s="1"/>
  <c r="S47" i="27"/>
  <c r="S63" i="27" s="1"/>
  <c r="S45" i="27"/>
  <c r="T40" i="27"/>
  <c r="R59" i="27"/>
  <c r="R53" i="27"/>
  <c r="R61" i="27"/>
  <c r="Q69" i="27"/>
  <c r="R51" i="26"/>
  <c r="R52" i="26"/>
  <c r="S42" i="26"/>
  <c r="R50" i="26"/>
  <c r="R68" i="26" s="1"/>
  <c r="S56" i="26"/>
  <c r="S55" i="26"/>
  <c r="T43" i="26"/>
  <c r="S49" i="26"/>
  <c r="S67" i="26" s="1"/>
  <c r="S46" i="26"/>
  <c r="S62" i="26" s="1"/>
  <c r="S48" i="26"/>
  <c r="S66" i="26" s="1"/>
  <c r="S47" i="26"/>
  <c r="S63" i="26" s="1"/>
  <c r="S45" i="26"/>
  <c r="T40" i="26"/>
  <c r="R59" i="26"/>
  <c r="R53" i="26"/>
  <c r="R61" i="26"/>
  <c r="Q69" i="26"/>
  <c r="Q59" i="25"/>
  <c r="Q53" i="25"/>
  <c r="P71" i="25"/>
  <c r="R46" i="25"/>
  <c r="R62" i="25" s="1"/>
  <c r="R49" i="25"/>
  <c r="R67" i="25" s="1"/>
  <c r="R48" i="25"/>
  <c r="R66" i="25" s="1"/>
  <c r="R47" i="25"/>
  <c r="R63" i="25" s="1"/>
  <c r="R45" i="25"/>
  <c r="S40" i="25"/>
  <c r="Q61" i="25"/>
  <c r="Q44" i="25"/>
  <c r="S51" i="25"/>
  <c r="S52" i="25"/>
  <c r="T42" i="25"/>
  <c r="S50" i="25"/>
  <c r="S68" i="25" s="1"/>
  <c r="R56" i="25"/>
  <c r="S43" i="25"/>
  <c r="R55" i="25"/>
  <c r="Q71" i="29" l="1"/>
  <c r="R59" i="29"/>
  <c r="R53" i="29"/>
  <c r="R61" i="29"/>
  <c r="R44" i="29"/>
  <c r="R71" i="29" s="1"/>
  <c r="S55" i="29"/>
  <c r="T43" i="29"/>
  <c r="S56" i="29"/>
  <c r="S49" i="29"/>
  <c r="S67" i="29" s="1"/>
  <c r="S48" i="29"/>
  <c r="S66" i="29" s="1"/>
  <c r="S47" i="29"/>
  <c r="S63" i="29" s="1"/>
  <c r="S45" i="29"/>
  <c r="T40" i="29"/>
  <c r="S46" i="29"/>
  <c r="S62" i="29" s="1"/>
  <c r="T52" i="29"/>
  <c r="T51" i="29"/>
  <c r="U42" i="29"/>
  <c r="T50" i="29"/>
  <c r="T68" i="29" s="1"/>
  <c r="Q69" i="29"/>
  <c r="R59" i="28"/>
  <c r="R53" i="28"/>
  <c r="T52" i="28"/>
  <c r="T51" i="28"/>
  <c r="U42" i="28"/>
  <c r="T50" i="28"/>
  <c r="T68" i="28" s="1"/>
  <c r="R61" i="28"/>
  <c r="R44" i="28"/>
  <c r="R71" i="28" s="1"/>
  <c r="S55" i="28"/>
  <c r="T43" i="28"/>
  <c r="S56" i="28"/>
  <c r="Q71" i="28"/>
  <c r="S49" i="28"/>
  <c r="S67" i="28" s="1"/>
  <c r="S48" i="28"/>
  <c r="S66" i="28" s="1"/>
  <c r="S47" i="28"/>
  <c r="S63" i="28" s="1"/>
  <c r="S45" i="28"/>
  <c r="T40" i="28"/>
  <c r="S46" i="28"/>
  <c r="S62" i="28" s="1"/>
  <c r="Q69" i="28"/>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69" i="26"/>
  <c r="S61" i="26"/>
  <c r="S53" i="26"/>
  <c r="S59" i="26"/>
  <c r="R44" i="26"/>
  <c r="R71" i="26" s="1"/>
  <c r="T49" i="26"/>
  <c r="T67" i="26" s="1"/>
  <c r="T48" i="26"/>
  <c r="T66" i="26" s="1"/>
  <c r="T47" i="26"/>
  <c r="T63" i="26" s="1"/>
  <c r="T45" i="26"/>
  <c r="U40" i="26"/>
  <c r="T46" i="26"/>
  <c r="T62" i="26" s="1"/>
  <c r="T55" i="26"/>
  <c r="T56" i="26"/>
  <c r="U43" i="26"/>
  <c r="S52" i="26"/>
  <c r="T42" i="26"/>
  <c r="S51" i="26"/>
  <c r="S44" i="26" s="1"/>
  <c r="S71" i="26" s="1"/>
  <c r="S50" i="26"/>
  <c r="S68" i="26" s="1"/>
  <c r="R59" i="25"/>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7" l="1"/>
  <c r="S71" i="27" s="1"/>
  <c r="U51" i="29"/>
  <c r="U52" i="29"/>
  <c r="U50" i="29"/>
  <c r="U68" i="29" s="1"/>
  <c r="T46" i="29"/>
  <c r="T62" i="29" s="1"/>
  <c r="T45" i="29"/>
  <c r="T49" i="29"/>
  <c r="T67" i="29" s="1"/>
  <c r="T48" i="29"/>
  <c r="T66" i="29" s="1"/>
  <c r="T47" i="29"/>
  <c r="T63" i="29" s="1"/>
  <c r="U40" i="29"/>
  <c r="T56" i="29"/>
  <c r="T55" i="29"/>
  <c r="U43" i="29"/>
  <c r="S44" i="29"/>
  <c r="S61" i="29"/>
  <c r="S59" i="29"/>
  <c r="S69" i="29" s="1"/>
  <c r="S53" i="29"/>
  <c r="R69" i="29"/>
  <c r="S44" i="28"/>
  <c r="S61" i="28"/>
  <c r="T56" i="28"/>
  <c r="T55" i="28"/>
  <c r="U43" i="28"/>
  <c r="T46" i="28"/>
  <c r="T62" i="28" s="1"/>
  <c r="T45" i="28"/>
  <c r="T49" i="28"/>
  <c r="T67" i="28" s="1"/>
  <c r="T48" i="28"/>
  <c r="T66" i="28" s="1"/>
  <c r="T47" i="28"/>
  <c r="T63" i="28" s="1"/>
  <c r="U40" i="28"/>
  <c r="S59" i="28"/>
  <c r="S69" i="28" s="1"/>
  <c r="S53" i="28"/>
  <c r="U51" i="28"/>
  <c r="U52" i="28"/>
  <c r="U50" i="28"/>
  <c r="U68" i="28" s="1"/>
  <c r="R69" i="28"/>
  <c r="T61" i="27"/>
  <c r="T51" i="27"/>
  <c r="T52" i="27"/>
  <c r="U42" i="27"/>
  <c r="T50" i="27"/>
  <c r="T68" i="27" s="1"/>
  <c r="U56" i="27"/>
  <c r="U55" i="27"/>
  <c r="T59" i="27"/>
  <c r="T53" i="27"/>
  <c r="U48" i="27"/>
  <c r="U66" i="27" s="1"/>
  <c r="U46" i="27"/>
  <c r="U62" i="27" s="1"/>
  <c r="U49" i="27"/>
  <c r="U67" i="27" s="1"/>
  <c r="U47" i="27"/>
  <c r="U63" i="27" s="1"/>
  <c r="U45" i="27"/>
  <c r="S69" i="27"/>
  <c r="T61" i="26"/>
  <c r="T51" i="26"/>
  <c r="T52" i="26"/>
  <c r="U42" i="26"/>
  <c r="T50" i="26"/>
  <c r="T68" i="26" s="1"/>
  <c r="U56" i="26"/>
  <c r="U55" i="26"/>
  <c r="T59" i="26"/>
  <c r="T53" i="26"/>
  <c r="U48" i="26"/>
  <c r="U66" i="26" s="1"/>
  <c r="U46" i="26"/>
  <c r="U62" i="26" s="1"/>
  <c r="U49" i="26"/>
  <c r="U67" i="26" s="1"/>
  <c r="U47" i="26"/>
  <c r="U63" i="26" s="1"/>
  <c r="U45" i="26"/>
  <c r="S69" i="26"/>
  <c r="S44" i="25"/>
  <c r="S61" i="25"/>
  <c r="T56" i="25"/>
  <c r="T55" i="25"/>
  <c r="U43" i="25"/>
  <c r="T46" i="25"/>
  <c r="T62" i="25" s="1"/>
  <c r="T45" i="25"/>
  <c r="T49" i="25"/>
  <c r="T67" i="25" s="1"/>
  <c r="T48" i="25"/>
  <c r="T66" i="25" s="1"/>
  <c r="T47" i="25"/>
  <c r="T63" i="25" s="1"/>
  <c r="U40" i="25"/>
  <c r="S59" i="25"/>
  <c r="S69" i="25" s="1"/>
  <c r="S53" i="25"/>
  <c r="U51" i="25"/>
  <c r="U52" i="25"/>
  <c r="U50" i="25"/>
  <c r="U68" i="25" s="1"/>
  <c r="R69" i="25"/>
  <c r="S71" i="29" l="1"/>
  <c r="U55" i="29"/>
  <c r="U56" i="29"/>
  <c r="T59" i="29"/>
  <c r="T53" i="29"/>
  <c r="U49" i="29"/>
  <c r="U67" i="29" s="1"/>
  <c r="U48" i="29"/>
  <c r="U66" i="29" s="1"/>
  <c r="U47" i="29"/>
  <c r="U63" i="29" s="1"/>
  <c r="U45" i="29"/>
  <c r="U46" i="29"/>
  <c r="U62" i="29" s="1"/>
  <c r="T61" i="29"/>
  <c r="T44" i="29"/>
  <c r="T59" i="28"/>
  <c r="T53" i="28"/>
  <c r="U49" i="28"/>
  <c r="U67" i="28" s="1"/>
  <c r="U48" i="28"/>
  <c r="U66" i="28" s="1"/>
  <c r="U47" i="28"/>
  <c r="U63" i="28" s="1"/>
  <c r="U45" i="28"/>
  <c r="U46" i="28"/>
  <c r="U62" i="28" s="1"/>
  <c r="T61" i="28"/>
  <c r="T44" i="28"/>
  <c r="U55" i="28"/>
  <c r="U56" i="28"/>
  <c r="S71" i="28"/>
  <c r="U53" i="27"/>
  <c r="U59" i="27"/>
  <c r="T44" i="27"/>
  <c r="T71" i="27" s="1"/>
  <c r="U61" i="27"/>
  <c r="T69" i="27"/>
  <c r="U52" i="27"/>
  <c r="U51" i="27"/>
  <c r="U50" i="27"/>
  <c r="U68" i="27" s="1"/>
  <c r="U53" i="26"/>
  <c r="U59" i="26"/>
  <c r="T44" i="26"/>
  <c r="T71" i="26" s="1"/>
  <c r="U61" i="26"/>
  <c r="T69" i="26"/>
  <c r="U52" i="26"/>
  <c r="U51" i="26"/>
  <c r="U50" i="26"/>
  <c r="U68" i="26" s="1"/>
  <c r="T59" i="25"/>
  <c r="T53" i="25"/>
  <c r="U49" i="25"/>
  <c r="U67" i="25" s="1"/>
  <c r="U48" i="25"/>
  <c r="U66" i="25" s="1"/>
  <c r="U47" i="25"/>
  <c r="U63" i="25" s="1"/>
  <c r="U45" i="25"/>
  <c r="U46" i="25"/>
  <c r="U62" i="25" s="1"/>
  <c r="T61" i="25"/>
  <c r="T44" i="25"/>
  <c r="U55" i="25"/>
  <c r="U56" i="25"/>
  <c r="S71" i="25"/>
  <c r="T71" i="29" l="1"/>
  <c r="U61" i="29"/>
  <c r="U44" i="29"/>
  <c r="T69" i="29"/>
  <c r="U59" i="29"/>
  <c r="U53" i="29"/>
  <c r="U59" i="28"/>
  <c r="U53" i="28"/>
  <c r="U61" i="28"/>
  <c r="U44" i="28"/>
  <c r="U71" i="28" s="1"/>
  <c r="T71" i="28"/>
  <c r="T69" i="28"/>
  <c r="U69" i="27"/>
  <c r="U44" i="27"/>
  <c r="U71" i="27" s="1"/>
  <c r="U69" i="26"/>
  <c r="U44" i="26"/>
  <c r="U71" i="26" s="1"/>
  <c r="U59" i="25"/>
  <c r="U53" i="25"/>
  <c r="U61" i="25"/>
  <c r="U44" i="25"/>
  <c r="U71" i="25" s="1"/>
  <c r="T71" i="25"/>
  <c r="T69" i="25"/>
  <c r="U69" i="29" l="1"/>
  <c r="U71" i="29"/>
  <c r="U69" i="28"/>
  <c r="U69" i="25"/>
</calcChain>
</file>

<file path=xl/sharedStrings.xml><?xml version="1.0" encoding="utf-8"?>
<sst xmlns="http://schemas.openxmlformats.org/spreadsheetml/2006/main" count="889" uniqueCount="254">
  <si>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</si>
  <si>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</si>
  <si>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</si>
  <si>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</si>
  <si>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</si>
  <si>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</si>
  <si>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</si>
  <si>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</si>
  <si>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</si>
  <si>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</si>
  <si>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</si>
  <si>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</si>
  <si>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</si>
  <si>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</si>
  <si>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</si>
  <si>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</si>
  <si>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</si>
  <si>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</si>
  <si>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</si>
  <si>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</si>
  <si>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</si>
  <si>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</si>
  <si>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</si>
  <si>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</si>
  <si>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</si>
  <si>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</si>
  <si>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</si>
  <si>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</si>
  <si>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</si>
  <si>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</si>
  <si>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</si>
  <si>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</si>
  <si>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</si>
  <si>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</si>
  <si>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</si>
  <si>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</si>
  <si>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</si>
  <si>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</si>
  <si>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</si>
  <si>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</si>
  <si>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</si>
  <si>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</si>
  <si>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</si>
  <si>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</si>
  <si>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</si>
  <si>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</si>
  <si>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</si>
  <si>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</si>
  <si>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</si>
  <si>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</si>
  <si>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</si>
  <si>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</si>
  <si>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</si>
  <si>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</si>
  <si>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</si>
  <si>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</si>
  <si>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</si>
  <si>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</si>
  <si>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</si>
  <si>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</si>
  <si>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</si>
  <si>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</si>
  <si>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</si>
  <si>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</si>
  <si>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</si>
  <si>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</si>
  <si>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</si>
  <si>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</si>
  <si>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</si>
  <si>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</si>
  <si>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</si>
  <si>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</si>
  <si>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</si>
  <si>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</si>
  <si>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</si>
  <si>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</si>
  <si>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</si>
  <si>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</si>
  <si>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</si>
  <si>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</si>
  <si>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</si>
  <si>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</si>
  <si>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</si>
  <si>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</si>
  <si>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</si>
  <si>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</si>
  <si>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</si>
  <si>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</si>
  <si>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</si>
  <si>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</si>
  <si>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</si>
  <si>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</si>
  <si>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</si>
  <si>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</si>
  <si>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</si>
  <si>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</si>
  <si>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</si>
  <si>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</si>
  <si>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</si>
  <si>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</si>
  <si>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</si>
  <si>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</si>
  <si>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</si>
  <si>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</si>
  <si>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</si>
  <si>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</si>
  <si>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</si>
  <si>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</si>
  <si>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</si>
  <si>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</si>
  <si>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</si>
  <si>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</si>
  <si>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</si>
  <si>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</si>
  <si>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</si>
  <si>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</si>
  <si>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</si>
  <si>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</si>
  <si>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</si>
  <si>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</si>
  <si>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</si>
  <si>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</si>
  <si>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</si>
  <si>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</si>
  <si>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</si>
  <si>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</si>
  <si>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</si>
  <si>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</si>
  <si>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</si>
  <si>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</si>
  <si>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</si>
  <si>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</si>
  <si>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</si>
  <si>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</si>
  <si>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</si>
  <si>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</si>
  <si>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</si>
  <si>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</si>
  <si>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</si>
  <si>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</si>
  <si>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</si>
  <si>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</si>
  <si>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</si>
  <si>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</si>
  <si>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</si>
  <si>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</si>
  <si>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</si>
  <si>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</si>
  <si>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</si>
  <si>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</si>
  <si>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</si>
  <si>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</si>
  <si>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</si>
  <si>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</si>
  <si>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</si>
  <si>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</si>
  <si>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</si>
  <si>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</si>
  <si>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</si>
  <si>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</si>
  <si>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</si>
  <si>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</si>
  <si>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</si>
  <si>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</si>
  <si>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</si>
  <si>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</si>
  <si>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</si>
  <si>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</si>
  <si>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</si>
  <si>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</si>
  <si>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</si>
  <si>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</si>
  <si>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</si>
  <si>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</si>
  <si>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</si>
  <si>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</si>
  <si>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</si>
  <si>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</si>
  <si>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</si>
  <si>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</si>
  <si>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</si>
  <si>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</si>
  <si>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</si>
  <si>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</si>
  <si>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</si>
  <si>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</si>
  <si>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</si>
  <si>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</si>
  <si>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2029г</t>
  </si>
  <si>
    <t>Всего по инвестиционному проекту (2025-2029 год)</t>
  </si>
  <si>
    <t>Год 2026</t>
  </si>
  <si>
    <t>Год 2027</t>
  </si>
  <si>
    <t>Год 2028</t>
  </si>
  <si>
    <t>Год 2029</t>
  </si>
  <si>
    <t>2025-2029</t>
  </si>
  <si>
    <t>Освоение капитальных вложений в прогнозных ценах соответствующих лет всего, млн рублей  (с НДС)</t>
  </si>
  <si>
    <t>О_0004500012</t>
  </si>
  <si>
    <t>Строительство и реконструкция сетей электроснабжения 0,4кВ</t>
  </si>
  <si>
    <t>строительство и реконструкция сетей электроснабжения 0,4кВ</t>
  </si>
  <si>
    <t>этапы не предусмотрены</t>
  </si>
  <si>
    <t>строительство и реконструкция 47,21 км сетей электроснабжения 0,4кВ</t>
  </si>
  <si>
    <t>в соответствии с перечнем</t>
  </si>
  <si>
    <t>проект не разрабатывался</t>
  </si>
  <si>
    <t>Ввод объектов (мощностей) в эксплуатацию (шт/км):</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</si>
  <si>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</si>
  <si>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</si>
  <si>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</si>
  <si>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</si>
  <si>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</si>
  <si>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строительство КЛ 0,4</t>
  </si>
  <si>
    <t>строительство ВЛ 0,4</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</si>
  <si>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</si>
  <si>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</si>
  <si>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</si>
  <si>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</si>
  <si>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</si>
  <si>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</si>
  <si>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</si>
  <si>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</si>
  <si>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</si>
  <si>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</si>
  <si>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</si>
  <si>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</si>
  <si>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</si>
  <si>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</si>
  <si>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</si>
  <si>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</si>
  <si>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</si>
  <si>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</si>
  <si>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</si>
  <si>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</si>
  <si>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</si>
  <si>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</si>
  <si>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</si>
  <si>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</si>
  <si>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</si>
  <si>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</si>
  <si>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</si>
  <si>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</si>
  <si>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</si>
  <si>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</si>
  <si>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</si>
  <si>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</si>
  <si>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</si>
  <si>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</si>
  <si>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</si>
  <si>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</si>
  <si>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</si>
  <si>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</si>
  <si>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</si>
  <si>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</si>
  <si>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</si>
  <si>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Результаты замеров представлены по гиперссылке</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</si>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</sst>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62" fillId="0" borderId="0" applyNumberFormat="0" applyFill="0" applyBorder="0" applyAlignment="0" applyProtection="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1" xfId="2" quotePrefix="1"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3" fontId="58" fillId="0" borderId="0" xfId="2" applyNumberFormat="1"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9"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6"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4" fontId="57" fillId="0" borderId="33" xfId="2" applyNumberFormat="1" applyFont="1" applyFill="1" applyBorder="1" applyAlignment="1">
      <alignment vertical="center"/>
    </xf>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40" xfId="2" applyFont="1" applyFill="1" applyBorder="1" applyAlignment="1">
      <alignment horizontal="center" vertical="center"/>
    </xf>
    <xf numFmtId="0" fontId="11" fillId="0" borderId="41" xfId="2" applyFont="1" applyFill="1" applyBorder="1" applyAlignment="1">
      <alignment vertical="center"/>
    </xf>
    <xf numFmtId="1" fontId="11" fillId="0" borderId="41"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3" xfId="2" applyNumberFormat="1" applyFont="1" applyFill="1" applyBorder="1" applyAlignment="1">
      <alignment horizontal="center" vertical="center"/>
    </xf>
    <xf numFmtId="0" fontId="40" fillId="0" borderId="44" xfId="2" applyFont="1" applyFill="1" applyBorder="1" applyAlignment="1">
      <alignment vertical="center"/>
    </xf>
    <xf numFmtId="0" fontId="40" fillId="0" borderId="41" xfId="2"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11" fillId="0" borderId="0" xfId="2" applyNumberFormat="1" applyFont="1" applyFill="1" applyAlignment="1">
      <alignment vertical="center"/>
    </xf>
    <xf numFmtId="4" fontId="61" fillId="0" borderId="0" xfId="2" applyNumberFormat="1" applyFont="1" applyFill="1" applyBorder="1" applyAlignment="1">
      <alignment horizontal="left" vertical="center"/>
    </xf>
    <xf numFmtId="4" fontId="52" fillId="0" borderId="36" xfId="2" applyNumberFormat="1" applyFont="1" applyFill="1" applyBorder="1" applyAlignment="1">
      <alignment vertical="center"/>
    </xf>
    <xf numFmtId="3" fontId="52" fillId="0" borderId="33" xfId="2" applyNumberFormat="1" applyFont="1" applyFill="1" applyBorder="1" applyAlignment="1">
      <alignment horizontal="right" vertical="center"/>
    </xf>
    <xf numFmtId="0" fontId="40" fillId="0" borderId="0" xfId="67" applyFont="1" applyFill="1" applyBorder="1" applyAlignment="1">
      <alignment horizontal="left" vertical="center" wrapText="1"/>
    </xf>
    <xf numFmtId="3" fontId="52" fillId="0" borderId="33" xfId="2" applyNumberFormat="1" applyFont="1" applyFill="1" applyBorder="1" applyAlignment="1">
      <alignment vertical="center"/>
    </xf>
    <xf numFmtId="0" fontId="40" fillId="0" borderId="0" xfId="2" applyFont="1" applyFill="1" applyAlignment="1">
      <alignment vertical="center"/>
    </xf>
    <xf numFmtId="0" fontId="62" fillId="24" borderId="1" xfId="68"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externalLink" Target="externalLinks/externalLink39.xml"/><Relationship Id="rId63" Type="http://schemas.openxmlformats.org/officeDocument/2006/relationships/externalLink" Target="externalLinks/externalLink47.xml"/><Relationship Id="rId68" Type="http://schemas.openxmlformats.org/officeDocument/2006/relationships/externalLink" Target="externalLinks/externalLink52.xml"/><Relationship Id="rId76" Type="http://schemas.openxmlformats.org/officeDocument/2006/relationships/externalLink" Target="externalLinks/externalLink60.xml"/><Relationship Id="rId84" Type="http://schemas.openxmlformats.org/officeDocument/2006/relationships/externalLink" Target="externalLinks/externalLink68.xml"/><Relationship Id="rId89" Type="http://schemas.openxmlformats.org/officeDocument/2006/relationships/externalLink" Target="externalLinks/externalLink73.xml"/><Relationship Id="rId7" Type="http://schemas.openxmlformats.org/officeDocument/2006/relationships/worksheet" Target="worksheets/sheet7.xml"/><Relationship Id="rId71" Type="http://schemas.openxmlformats.org/officeDocument/2006/relationships/externalLink" Target="externalLinks/externalLink55.xml"/><Relationship Id="rId9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8" Type="http://schemas.openxmlformats.org/officeDocument/2006/relationships/externalLink" Target="externalLinks/externalLink42.xml"/><Relationship Id="rId66" Type="http://schemas.openxmlformats.org/officeDocument/2006/relationships/externalLink" Target="externalLinks/externalLink50.xml"/><Relationship Id="rId74" Type="http://schemas.openxmlformats.org/officeDocument/2006/relationships/externalLink" Target="externalLinks/externalLink58.xml"/><Relationship Id="rId79" Type="http://schemas.openxmlformats.org/officeDocument/2006/relationships/externalLink" Target="externalLinks/externalLink63.xml"/><Relationship Id="rId87" Type="http://schemas.openxmlformats.org/officeDocument/2006/relationships/externalLink" Target="externalLinks/externalLink71.xml"/><Relationship Id="rId5" Type="http://schemas.openxmlformats.org/officeDocument/2006/relationships/worksheet" Target="worksheets/sheet5.xml"/><Relationship Id="rId61" Type="http://schemas.openxmlformats.org/officeDocument/2006/relationships/externalLink" Target="externalLinks/externalLink45.xml"/><Relationship Id="rId82" Type="http://schemas.openxmlformats.org/officeDocument/2006/relationships/externalLink" Target="externalLinks/externalLink66.xml"/><Relationship Id="rId90" Type="http://schemas.openxmlformats.org/officeDocument/2006/relationships/externalLink" Target="externalLinks/externalLink74.xml"/><Relationship Id="rId95" Type="http://schemas.openxmlformats.org/officeDocument/2006/relationships/calcChain" Target="calcChain.xml"/><Relationship Id="rId19" Type="http://schemas.openxmlformats.org/officeDocument/2006/relationships/externalLink" Target="externalLinks/externalLink3.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externalLink" Target="externalLinks/externalLink40.xml"/><Relationship Id="rId64" Type="http://schemas.openxmlformats.org/officeDocument/2006/relationships/externalLink" Target="externalLinks/externalLink48.xml"/><Relationship Id="rId69" Type="http://schemas.openxmlformats.org/officeDocument/2006/relationships/externalLink" Target="externalLinks/externalLink53.xml"/><Relationship Id="rId77" Type="http://schemas.openxmlformats.org/officeDocument/2006/relationships/externalLink" Target="externalLinks/externalLink61.xml"/><Relationship Id="rId8" Type="http://schemas.openxmlformats.org/officeDocument/2006/relationships/worksheet" Target="worksheets/sheet8.xml"/><Relationship Id="rId51" Type="http://schemas.openxmlformats.org/officeDocument/2006/relationships/externalLink" Target="externalLinks/externalLink35.xml"/><Relationship Id="rId72" Type="http://schemas.openxmlformats.org/officeDocument/2006/relationships/externalLink" Target="externalLinks/externalLink56.xml"/><Relationship Id="rId80" Type="http://schemas.openxmlformats.org/officeDocument/2006/relationships/externalLink" Target="externalLinks/externalLink64.xml"/><Relationship Id="rId85" Type="http://schemas.openxmlformats.org/officeDocument/2006/relationships/externalLink" Target="externalLinks/externalLink69.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59" Type="http://schemas.openxmlformats.org/officeDocument/2006/relationships/externalLink" Target="externalLinks/externalLink43.xml"/><Relationship Id="rId67" Type="http://schemas.openxmlformats.org/officeDocument/2006/relationships/externalLink" Target="externalLinks/externalLink51.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externalLink" Target="externalLinks/externalLink38.xml"/><Relationship Id="rId62" Type="http://schemas.openxmlformats.org/officeDocument/2006/relationships/externalLink" Target="externalLinks/externalLink46.xml"/><Relationship Id="rId70" Type="http://schemas.openxmlformats.org/officeDocument/2006/relationships/externalLink" Target="externalLinks/externalLink54.xml"/><Relationship Id="rId75" Type="http://schemas.openxmlformats.org/officeDocument/2006/relationships/externalLink" Target="externalLinks/externalLink59.xml"/><Relationship Id="rId83" Type="http://schemas.openxmlformats.org/officeDocument/2006/relationships/externalLink" Target="externalLinks/externalLink67.xml"/><Relationship Id="rId88" Type="http://schemas.openxmlformats.org/officeDocument/2006/relationships/externalLink" Target="externalLinks/externalLink72.xml"/><Relationship Id="rId91" Type="http://schemas.openxmlformats.org/officeDocument/2006/relationships/externalLink" Target="externalLinks/externalLink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externalLink" Target="externalLinks/externalLink41.xml"/><Relationship Id="rId10" Type="http://schemas.openxmlformats.org/officeDocument/2006/relationships/worksheet" Target="worksheets/sheet10.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60" Type="http://schemas.openxmlformats.org/officeDocument/2006/relationships/externalLink" Target="externalLinks/externalLink44.xml"/><Relationship Id="rId65" Type="http://schemas.openxmlformats.org/officeDocument/2006/relationships/externalLink" Target="externalLinks/externalLink49.xml"/><Relationship Id="rId73" Type="http://schemas.openxmlformats.org/officeDocument/2006/relationships/externalLink" Target="externalLinks/externalLink57.xml"/><Relationship Id="rId78" Type="http://schemas.openxmlformats.org/officeDocument/2006/relationships/externalLink" Target="externalLinks/externalLink62.xml"/><Relationship Id="rId81" Type="http://schemas.openxmlformats.org/officeDocument/2006/relationships/externalLink" Target="externalLinks/externalLink65.xml"/><Relationship Id="rId86" Type="http://schemas.openxmlformats.org/officeDocument/2006/relationships/externalLink" Target="externalLinks/externalLink70.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efreshError="1"/>
      <sheetData sheetId="138" refreshError="1"/>
      <sheetData sheetId="139">
        <row r="8">
          <cell r="D8">
            <v>15739</v>
          </cell>
        </row>
      </sheetData>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ow r="15">
          <cell r="F15" t="str">
            <v>План движения потоков наличности ОАО "Ленэнерго" на 4 квартал 2012 года</v>
          </cell>
        </row>
      </sheetData>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20&#1058;&#1055;.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2" zoomScale="115" zoomScaleSheetLayoutView="115" workbookViewId="0">
      <selection activeCell="D30" sqref="D3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27" t="s">
        <v>151</v>
      </c>
      <c r="B5" s="227"/>
      <c r="C5" s="227"/>
      <c r="D5" s="227"/>
      <c r="E5" s="98"/>
      <c r="F5" s="98"/>
      <c r="G5" s="98"/>
      <c r="H5" s="98"/>
      <c r="I5" s="98"/>
      <c r="J5" s="98"/>
      <c r="K5" s="98"/>
    </row>
    <row r="6" spans="1:23" s="11" customFormat="1" ht="18.75" x14ac:dyDescent="0.3">
      <c r="A6" s="16"/>
      <c r="B6" s="16"/>
      <c r="G6" s="15"/>
      <c r="H6" s="15"/>
      <c r="I6" s="14"/>
    </row>
    <row r="7" spans="1:23" s="11" customFormat="1" ht="18.75" x14ac:dyDescent="0.2">
      <c r="A7" s="231" t="s">
        <v>8</v>
      </c>
      <c r="B7" s="231"/>
      <c r="C7" s="231"/>
      <c r="D7" s="231"/>
      <c r="E7" s="12"/>
      <c r="F7" s="12"/>
      <c r="G7" s="12"/>
      <c r="H7" s="12"/>
      <c r="I7" s="12"/>
      <c r="J7" s="12"/>
      <c r="K7" s="12"/>
      <c r="L7" s="12"/>
      <c r="M7" s="12"/>
      <c r="N7" s="12"/>
      <c r="O7" s="12"/>
      <c r="P7" s="12"/>
      <c r="Q7" s="12"/>
      <c r="R7" s="12"/>
      <c r="S7" s="12"/>
      <c r="T7" s="12"/>
      <c r="U7" s="12"/>
      <c r="V7" s="12"/>
      <c r="W7" s="12"/>
    </row>
    <row r="8" spans="1:23" s="11" customFormat="1" ht="18.75" x14ac:dyDescent="0.2">
      <c r="A8" s="13"/>
      <c r="B8" s="104"/>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0" t="s">
        <v>196</v>
      </c>
      <c r="B9" s="230"/>
      <c r="C9" s="230"/>
      <c r="D9" s="230"/>
      <c r="E9" s="7"/>
      <c r="F9" s="7"/>
      <c r="G9" s="7"/>
      <c r="H9" s="7"/>
      <c r="I9" s="7"/>
      <c r="J9" s="12"/>
      <c r="K9" s="12"/>
      <c r="L9" s="12"/>
      <c r="M9" s="12"/>
      <c r="N9" s="12"/>
      <c r="O9" s="12"/>
      <c r="P9" s="12"/>
      <c r="Q9" s="12"/>
      <c r="R9" s="12"/>
      <c r="S9" s="12"/>
      <c r="T9" s="12"/>
      <c r="U9" s="12"/>
      <c r="V9" s="12"/>
      <c r="W9" s="12"/>
    </row>
    <row r="10" spans="1:23" s="11" customFormat="1" ht="18.75" x14ac:dyDescent="0.2">
      <c r="A10" s="228" t="s">
        <v>7</v>
      </c>
      <c r="B10" s="228"/>
      <c r="C10" s="228"/>
      <c r="D10" s="228"/>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6"/>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0" t="s">
        <v>197</v>
      </c>
      <c r="B12" s="230"/>
      <c r="C12" s="230"/>
      <c r="D12" s="230"/>
      <c r="E12" s="7"/>
      <c r="F12" s="7"/>
      <c r="G12" s="7"/>
      <c r="H12" s="7"/>
      <c r="I12" s="7"/>
      <c r="J12" s="7"/>
      <c r="K12" s="7"/>
      <c r="L12" s="7"/>
      <c r="M12" s="7"/>
      <c r="N12" s="7"/>
      <c r="O12" s="7"/>
      <c r="P12" s="7"/>
      <c r="Q12" s="7"/>
      <c r="R12" s="7"/>
      <c r="S12" s="7"/>
      <c r="T12" s="7"/>
      <c r="U12" s="7"/>
      <c r="V12" s="7"/>
      <c r="W12" s="7"/>
    </row>
    <row r="13" spans="1:23" s="2" customFormat="1" ht="15" customHeight="1" x14ac:dyDescent="0.2">
      <c r="A13" s="228" t="s">
        <v>6</v>
      </c>
      <c r="B13" s="228"/>
      <c r="C13" s="228"/>
      <c r="D13" s="228"/>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5"/>
      <c r="C14" s="3"/>
      <c r="D14" s="3"/>
      <c r="E14" s="3"/>
      <c r="F14" s="3"/>
      <c r="G14" s="3"/>
      <c r="H14" s="3"/>
      <c r="I14" s="3"/>
      <c r="J14" s="3"/>
      <c r="K14" s="3"/>
      <c r="L14" s="3"/>
      <c r="M14" s="3"/>
      <c r="N14" s="3"/>
      <c r="O14" s="3"/>
      <c r="P14" s="3"/>
      <c r="Q14" s="3"/>
      <c r="R14" s="3"/>
      <c r="S14" s="3"/>
      <c r="T14" s="3"/>
    </row>
    <row r="15" spans="1:23" s="2" customFormat="1" ht="15" customHeight="1" x14ac:dyDescent="0.2">
      <c r="A15" s="229" t="s">
        <v>132</v>
      </c>
      <c r="B15" s="229"/>
      <c r="C15" s="230"/>
      <c r="D15" s="230"/>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5"/>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141</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30" t="s">
        <v>148</v>
      </c>
      <c r="C19" s="28" t="s">
        <v>170</v>
      </c>
      <c r="D19" s="29" t="s">
        <v>187</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30" t="s">
        <v>148</v>
      </c>
      <c r="C20" s="28" t="s">
        <v>128</v>
      </c>
      <c r="D20" s="29" t="s">
        <v>198</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30" t="s">
        <v>148</v>
      </c>
      <c r="C21" s="28" t="s">
        <v>78</v>
      </c>
      <c r="D21" s="29" t="s">
        <v>199</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30" t="s">
        <v>148</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30" t="s">
        <v>148</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1" t="s">
        <v>145</v>
      </c>
      <c r="C24" s="32" t="s">
        <v>152</v>
      </c>
      <c r="D24" s="29" t="s">
        <v>200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1" t="s">
        <v>146</v>
      </c>
      <c r="C25" s="32" t="s">
        <v>172</v>
      </c>
      <c r="D25" s="29" t="s">
        <v>171</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1" t="s">
        <v>146</v>
      </c>
      <c r="C26" s="32" t="s">
        <v>138</v>
      </c>
      <c r="D26" s="29" t="s">
        <v>173</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1" t="s">
        <v>142</v>
      </c>
      <c r="C27" s="32" t="s">
        <v>121</v>
      </c>
      <c r="D27" s="29" t="s">
        <v>153</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1" t="s">
        <v>143</v>
      </c>
      <c r="C28" s="32" t="s">
        <v>133</v>
      </c>
      <c r="D28" s="29" t="s">
        <v>182</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1" t="s">
        <v>144</v>
      </c>
      <c r="C29" s="32" t="s">
        <v>134</v>
      </c>
      <c r="D29" s="134" t="s">
        <v>181</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119</v>
      </c>
      <c r="B30" s="131" t="s">
        <v>147</v>
      </c>
      <c r="C30" s="32" t="s">
        <v>135</v>
      </c>
      <c r="D30" s="225" t="s">
        <v>252</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116</v>
      </c>
      <c r="B31" s="131" t="s">
        <v>165</v>
      </c>
      <c r="C31" s="32" t="s">
        <v>168</v>
      </c>
      <c r="D31" s="29" t="s">
        <v>174</v>
      </c>
      <c r="E31" s="20"/>
      <c r="F31" s="20"/>
      <c r="G31" s="20"/>
      <c r="H31" s="20"/>
      <c r="I31" s="20"/>
      <c r="J31" s="20"/>
      <c r="K31" s="20"/>
      <c r="L31" s="20"/>
      <c r="M31" s="20"/>
      <c r="N31" s="20"/>
      <c r="O31" s="20"/>
      <c r="P31" s="20"/>
      <c r="Q31" s="20"/>
      <c r="R31" s="20"/>
      <c r="S31" s="20"/>
      <c r="T31" s="20"/>
      <c r="U31" s="20"/>
      <c r="V31" s="20"/>
      <c r="W31" s="20"/>
    </row>
    <row r="32" spans="1:23" ht="189" x14ac:dyDescent="0.25">
      <c r="A32" s="21" t="s">
        <v>164</v>
      </c>
      <c r="B32" s="131" t="s">
        <v>166</v>
      </c>
      <c r="C32" s="32" t="s">
        <v>167</v>
      </c>
      <c r="D32" s="29" t="s">
        <v>174</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30"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B10" sqref="B10:B37"/>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4.710937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4.710937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4.710937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4.710937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4.710937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4.710937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4.710937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4.710937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4.710937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4.710937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4.710937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4.710937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4.710937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4.710937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4.710937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4.710937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4.710937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4.710937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4.710937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4.710937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4.710937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4.710937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4.710937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4.710937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4.710937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4.710937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4.710937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4.710937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4.710937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4.710937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4.710937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4.710937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4.710937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4.710937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4.710937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4.710937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4.710937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4.710937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4.710937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4.710937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4.710937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4.710937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4.710937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4.710937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4.710937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4.710937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4.710937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4.710937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4.710937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4.710937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4.710937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4.710937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4.710937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4.710937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4.710937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4.710937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4.710937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4.710937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4.710937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4.710937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4.710937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4.710937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4.710937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4.7109375" style="138" customWidth="1"/>
    <col min="16140" max="16142" width="9.85546875" style="138" bestFit="1" customWidth="1"/>
    <col min="16143" max="16143" width="10.85546875" style="138" customWidth="1"/>
    <col min="16144" max="16384" width="9.140625" style="138"/>
  </cols>
  <sheetData>
    <row r="1" spans="1:21" x14ac:dyDescent="0.25">
      <c r="A1" s="138" t="s">
        <v>204</v>
      </c>
      <c r="O1" s="139"/>
    </row>
    <row r="2" spans="1:21" x14ac:dyDescent="0.25">
      <c r="A2" s="277" t="s">
        <v>205</v>
      </c>
      <c r="B2" s="277"/>
      <c r="C2" s="277"/>
      <c r="D2" s="277"/>
      <c r="E2" s="277"/>
      <c r="F2" s="277"/>
      <c r="G2" s="277"/>
      <c r="H2" s="277"/>
      <c r="I2" s="277"/>
      <c r="J2" s="277"/>
      <c r="K2" s="277"/>
      <c r="L2" s="277"/>
      <c r="M2" s="277"/>
      <c r="N2" s="277"/>
      <c r="O2" s="277"/>
      <c r="P2" s="277"/>
      <c r="Q2" s="277"/>
      <c r="R2" s="277"/>
      <c r="S2" s="277"/>
      <c r="T2" s="277"/>
      <c r="U2" s="277"/>
    </row>
    <row r="3" spans="1:21" x14ac:dyDescent="0.25">
      <c r="A3" s="140" t="s">
        <v>251</v>
      </c>
      <c r="O3" s="139"/>
    </row>
    <row r="4" spans="1:21" ht="19.5" customHeight="1" x14ac:dyDescent="0.25">
      <c r="A4" s="219" t="str">
        <f>'1. паспорт описание'!A9:D9</f>
        <v>О_0004500012</v>
      </c>
      <c r="C4" s="141"/>
      <c r="O4" s="139"/>
    </row>
    <row r="5" spans="1:21" ht="34.5" customHeight="1" x14ac:dyDescent="0.25">
      <c r="A5" s="278" t="str">
        <f>"Финансовая модель по проекту инвестиционной программы"</f>
        <v>Финансовая модель по проекту инвестиционной программы</v>
      </c>
      <c r="B5" s="278"/>
      <c r="C5" s="278"/>
      <c r="D5" s="278"/>
      <c r="E5" s="278"/>
      <c r="F5" s="278"/>
      <c r="G5" s="278"/>
      <c r="H5" s="278"/>
      <c r="I5" s="278"/>
      <c r="J5" s="278"/>
      <c r="K5" s="278"/>
      <c r="L5" s="278"/>
      <c r="M5" s="278"/>
      <c r="N5" s="278"/>
      <c r="O5" s="278"/>
    </row>
    <row r="6" spans="1:21" ht="24.75" customHeight="1" x14ac:dyDescent="0.25">
      <c r="A6" s="279" t="str">
        <f>'1. паспорт описание'!A12:D12</f>
        <v>Строительство и реконструкция сетей электроснабжения 0,4кВ</v>
      </c>
      <c r="B6" s="279"/>
      <c r="C6" s="279"/>
      <c r="D6" s="279"/>
      <c r="E6" s="279"/>
      <c r="F6" s="279"/>
      <c r="G6" s="279"/>
      <c r="H6" s="279"/>
      <c r="I6" s="279"/>
      <c r="J6" s="279"/>
      <c r="K6" s="279"/>
      <c r="L6" s="279"/>
      <c r="M6" s="279"/>
      <c r="N6" s="279"/>
      <c r="O6" s="279"/>
    </row>
    <row r="7" spans="1:21" ht="30.75" hidden="1" customHeight="1" x14ac:dyDescent="0.25">
      <c r="A7" s="142"/>
      <c r="B7" s="142"/>
      <c r="C7" s="142"/>
      <c r="D7" s="142"/>
      <c r="E7" s="142"/>
      <c r="F7" s="142"/>
      <c r="G7" s="142"/>
      <c r="H7" s="142"/>
      <c r="I7" s="142"/>
      <c r="J7" s="142"/>
      <c r="K7" s="142"/>
      <c r="L7" s="142"/>
      <c r="M7" s="142"/>
      <c r="N7" s="142"/>
      <c r="O7" s="142"/>
    </row>
    <row r="8" spans="1:21" x14ac:dyDescent="0.25">
      <c r="A8" s="143"/>
    </row>
    <row r="9" spans="1:21" ht="16.5" thickBot="1" x14ac:dyDescent="0.3">
      <c r="A9" s="144" t="s">
        <v>101</v>
      </c>
      <c r="B9" s="144" t="s">
        <v>0</v>
      </c>
      <c r="C9" s="144"/>
      <c r="D9" s="144"/>
      <c r="E9" s="144"/>
      <c r="F9" s="144"/>
      <c r="H9" s="145"/>
      <c r="I9" s="146"/>
      <c r="J9" s="146"/>
      <c r="K9" s="146"/>
      <c r="L9" s="146"/>
    </row>
    <row r="10" spans="1:21" ht="23.25" customHeight="1" x14ac:dyDescent="0.25">
      <c r="A10" s="147" t="s">
        <v>206</v>
      </c>
      <c r="B10" s="148">
        <v>26081.570549249995</v>
      </c>
      <c r="C10" s="144"/>
      <c r="D10" s="144"/>
      <c r="E10" s="144"/>
      <c r="F10" s="144"/>
      <c r="H10" s="145"/>
      <c r="I10" s="146"/>
      <c r="J10" s="146"/>
      <c r="K10" s="146"/>
      <c r="L10" s="146"/>
    </row>
    <row r="11" spans="1:21" ht="21" customHeight="1" x14ac:dyDescent="0.25">
      <c r="A11" s="149" t="s">
        <v>207</v>
      </c>
      <c r="B11" s="150"/>
      <c r="C11" s="141"/>
      <c r="D11" s="141"/>
      <c r="E11" s="141"/>
      <c r="F11" s="141"/>
    </row>
    <row r="12" spans="1:21" ht="44.25" hidden="1" customHeight="1" x14ac:dyDescent="0.25">
      <c r="A12" s="151" t="s">
        <v>208</v>
      </c>
      <c r="B12" s="150"/>
      <c r="C12" s="141"/>
      <c r="D12" s="141"/>
      <c r="E12" s="141"/>
      <c r="F12" s="141"/>
      <c r="H12" s="152"/>
    </row>
    <row r="13" spans="1:21" ht="56.25" customHeight="1" x14ac:dyDescent="0.25">
      <c r="A13" s="151" t="s">
        <v>209</v>
      </c>
      <c r="B13" s="150">
        <v>9468.3369780227258</v>
      </c>
      <c r="C13" s="141"/>
      <c r="D13" s="153"/>
      <c r="E13" s="141"/>
      <c r="F13" s="141"/>
      <c r="H13" s="276"/>
      <c r="I13" s="276"/>
      <c r="J13" s="154"/>
      <c r="K13" s="155"/>
    </row>
    <row r="14" spans="1:21" ht="38.25" customHeight="1" x14ac:dyDescent="0.25">
      <c r="A14" s="151" t="s">
        <v>210</v>
      </c>
      <c r="B14" s="150">
        <v>16613.233571227269</v>
      </c>
      <c r="C14" s="141"/>
      <c r="D14" s="156"/>
      <c r="E14" s="157"/>
      <c r="F14" s="157"/>
      <c r="H14" s="276"/>
      <c r="I14" s="276"/>
      <c r="J14" s="154"/>
      <c r="K14" s="155"/>
    </row>
    <row r="15" spans="1:21" ht="37.5" customHeight="1" x14ac:dyDescent="0.25">
      <c r="A15" s="158" t="s">
        <v>211</v>
      </c>
      <c r="B15" s="159">
        <v>0</v>
      </c>
      <c r="C15" s="141"/>
      <c r="D15" s="141"/>
      <c r="E15" s="141"/>
      <c r="F15" s="141"/>
      <c r="H15" s="276"/>
      <c r="I15" s="276"/>
      <c r="J15" s="154"/>
      <c r="K15" s="160"/>
    </row>
    <row r="16" spans="1:21" ht="25.5" hidden="1" customHeight="1" x14ac:dyDescent="0.25">
      <c r="A16" s="158" t="s">
        <v>212</v>
      </c>
      <c r="B16" s="161"/>
      <c r="C16" s="141"/>
      <c r="D16" s="141"/>
      <c r="E16" s="141"/>
      <c r="F16" s="141"/>
      <c r="H16" s="276"/>
      <c r="I16" s="276"/>
      <c r="J16" s="154"/>
      <c r="K16" s="162"/>
    </row>
    <row r="17" spans="1:18" hidden="1" x14ac:dyDescent="0.25">
      <c r="A17" s="158" t="s">
        <v>213</v>
      </c>
      <c r="B17" s="163">
        <v>15</v>
      </c>
      <c r="C17" s="141"/>
      <c r="D17" s="141"/>
      <c r="E17" s="141"/>
      <c r="F17" s="141"/>
      <c r="H17" s="154"/>
      <c r="I17" s="154"/>
      <c r="J17" s="154"/>
      <c r="K17" s="154"/>
    </row>
    <row r="18" spans="1:18" ht="27" hidden="1" customHeight="1" x14ac:dyDescent="0.25">
      <c r="A18" s="158" t="s">
        <v>214</v>
      </c>
      <c r="B18" s="163">
        <v>15</v>
      </c>
      <c r="C18" s="141"/>
      <c r="D18" s="141"/>
      <c r="E18" s="141"/>
      <c r="F18" s="141"/>
      <c r="H18" s="164"/>
      <c r="I18" s="154"/>
      <c r="J18" s="154"/>
      <c r="K18" s="154"/>
      <c r="N18" s="154"/>
      <c r="O18" s="154"/>
      <c r="R18" s="165"/>
    </row>
    <row r="19" spans="1:18" ht="39.75" hidden="1" customHeight="1" outlineLevel="1" thickBot="1" x14ac:dyDescent="0.3">
      <c r="A19" s="166" t="s">
        <v>215</v>
      </c>
      <c r="B19" s="167"/>
      <c r="C19" s="141"/>
      <c r="D19" s="141"/>
      <c r="E19" s="141"/>
      <c r="F19" s="141"/>
      <c r="H19" s="276"/>
      <c r="I19" s="276"/>
      <c r="J19" s="154"/>
      <c r="K19" s="155"/>
      <c r="N19" s="154"/>
      <c r="O19" s="154"/>
    </row>
    <row r="20" spans="1:18" hidden="1" outlineLevel="1" x14ac:dyDescent="0.25">
      <c r="A20" s="147" t="s">
        <v>216</v>
      </c>
      <c r="B20" s="168"/>
      <c r="C20" s="141"/>
      <c r="D20" s="141"/>
      <c r="E20" s="141"/>
      <c r="F20" s="141"/>
      <c r="H20" s="276"/>
      <c r="I20" s="276"/>
      <c r="J20" s="154"/>
      <c r="K20" s="155"/>
      <c r="N20" s="154"/>
      <c r="O20" s="154"/>
    </row>
    <row r="21" spans="1:18" ht="33" hidden="1" customHeight="1" outlineLevel="1" x14ac:dyDescent="0.25">
      <c r="A21" s="158" t="s">
        <v>217</v>
      </c>
      <c r="B21" s="169">
        <v>4</v>
      </c>
      <c r="C21" s="141"/>
      <c r="D21" s="141"/>
      <c r="E21" s="141"/>
      <c r="F21" s="141"/>
      <c r="H21" s="280"/>
      <c r="I21" s="280"/>
      <c r="J21" s="154"/>
      <c r="K21" s="160"/>
      <c r="N21" s="154"/>
      <c r="O21" s="154"/>
    </row>
    <row r="22" spans="1:18" hidden="1" outlineLevel="1" x14ac:dyDescent="0.25">
      <c r="A22" s="158" t="s">
        <v>100</v>
      </c>
      <c r="B22" s="169">
        <v>4</v>
      </c>
      <c r="C22" s="141"/>
      <c r="D22" s="141"/>
      <c r="E22" s="141"/>
      <c r="F22" s="141"/>
      <c r="H22" s="276"/>
      <c r="I22" s="276"/>
      <c r="J22" s="154"/>
      <c r="K22" s="162"/>
      <c r="N22" s="154"/>
      <c r="O22" s="154"/>
    </row>
    <row r="23" spans="1:18" hidden="1" outlineLevel="1" x14ac:dyDescent="0.25">
      <c r="A23" s="170" t="s">
        <v>218</v>
      </c>
      <c r="B23" s="171"/>
      <c r="C23" s="141"/>
      <c r="D23" s="141"/>
      <c r="E23" s="141"/>
      <c r="F23" s="141"/>
      <c r="H23" s="154"/>
      <c r="I23" s="154"/>
      <c r="J23" s="154"/>
      <c r="K23" s="154"/>
      <c r="N23" s="154"/>
      <c r="O23" s="154"/>
    </row>
    <row r="24" spans="1:18" hidden="1" outlineLevel="1" x14ac:dyDescent="0.25">
      <c r="A24" s="158" t="s">
        <v>219</v>
      </c>
      <c r="B24" s="169">
        <v>12</v>
      </c>
      <c r="C24" s="141"/>
      <c r="D24" s="141"/>
      <c r="E24" s="141"/>
      <c r="F24" s="141"/>
      <c r="H24" s="154"/>
      <c r="I24" s="154"/>
      <c r="J24" s="154"/>
      <c r="K24" s="154"/>
    </row>
    <row r="25" spans="1:18" hidden="1" outlineLevel="1" x14ac:dyDescent="0.25">
      <c r="A25" s="158" t="s">
        <v>220</v>
      </c>
      <c r="B25" s="169">
        <v>12</v>
      </c>
      <c r="C25" s="141"/>
      <c r="D25" s="141"/>
      <c r="E25" s="141"/>
      <c r="F25" s="141"/>
    </row>
    <row r="26" spans="1:18" hidden="1" outlineLevel="1" x14ac:dyDescent="0.25">
      <c r="A26" s="172" t="s">
        <v>221</v>
      </c>
      <c r="B26" s="173"/>
      <c r="C26" s="141"/>
      <c r="D26" s="141"/>
      <c r="E26" s="141"/>
      <c r="F26" s="141"/>
    </row>
    <row r="27" spans="1:18" hidden="1" outlineLevel="1" x14ac:dyDescent="0.25">
      <c r="A27" s="174" t="s">
        <v>222</v>
      </c>
      <c r="B27" s="159">
        <v>10.74</v>
      </c>
      <c r="C27" s="175"/>
      <c r="D27" s="176"/>
      <c r="E27" s="141"/>
      <c r="F27" s="141"/>
    </row>
    <row r="28" spans="1:18" hidden="1" outlineLevel="1" x14ac:dyDescent="0.25">
      <c r="A28" s="172" t="s">
        <v>223</v>
      </c>
      <c r="B28" s="173"/>
      <c r="C28" s="175"/>
      <c r="D28" s="176"/>
      <c r="E28" s="141"/>
      <c r="F28" s="141"/>
    </row>
    <row r="29" spans="1:18" hidden="1" outlineLevel="1" x14ac:dyDescent="0.25">
      <c r="A29" s="172" t="s">
        <v>224</v>
      </c>
      <c r="B29" s="173"/>
      <c r="C29" s="175"/>
      <c r="D29" s="176"/>
      <c r="E29" s="141"/>
      <c r="F29" s="141"/>
    </row>
    <row r="30" spans="1:18" hidden="1" outlineLevel="1" x14ac:dyDescent="0.25">
      <c r="A30" s="174" t="s">
        <v>225</v>
      </c>
      <c r="B30" s="159">
        <v>5.23</v>
      </c>
      <c r="C30" s="177"/>
      <c r="D30" s="177"/>
      <c r="E30" s="141"/>
      <c r="F30" s="141"/>
    </row>
    <row r="31" spans="1:18" hidden="1" outlineLevel="1" x14ac:dyDescent="0.25">
      <c r="A31" s="172" t="s">
        <v>226</v>
      </c>
      <c r="B31" s="169">
        <v>12</v>
      </c>
      <c r="C31" s="175"/>
      <c r="D31" s="141"/>
      <c r="E31" s="141"/>
      <c r="F31" s="141"/>
    </row>
    <row r="32" spans="1:18" hidden="1" outlineLevel="1" x14ac:dyDescent="0.25">
      <c r="A32" s="172" t="s">
        <v>227</v>
      </c>
      <c r="B32" s="169">
        <v>12</v>
      </c>
      <c r="C32" s="175"/>
      <c r="D32" s="141"/>
      <c r="E32" s="141"/>
      <c r="F32" s="141"/>
    </row>
    <row r="33" spans="1:27" hidden="1" outlineLevel="1" x14ac:dyDescent="0.25">
      <c r="A33" s="172" t="s">
        <v>228</v>
      </c>
      <c r="B33" s="169">
        <v>4</v>
      </c>
      <c r="C33" s="153"/>
      <c r="D33" s="141"/>
      <c r="E33" s="141"/>
      <c r="F33" s="141"/>
    </row>
    <row r="34" spans="1:27" ht="16.5" collapsed="1" thickBot="1" x14ac:dyDescent="0.3">
      <c r="A34" s="172" t="s">
        <v>229</v>
      </c>
      <c r="B34" s="169">
        <v>4</v>
      </c>
      <c r="C34" s="153"/>
      <c r="D34" s="141"/>
      <c r="E34" s="141"/>
      <c r="F34" s="141"/>
    </row>
    <row r="35" spans="1:27" ht="16.5" hidden="1" outlineLevel="1" thickBot="1" x14ac:dyDescent="0.3">
      <c r="A35" s="172" t="s">
        <v>230</v>
      </c>
      <c r="B35" s="169">
        <v>25</v>
      </c>
      <c r="C35" s="178"/>
      <c r="D35" s="178"/>
      <c r="E35" s="178"/>
      <c r="F35" s="178"/>
    </row>
    <row r="36" spans="1:27" ht="16.5" hidden="1" outlineLevel="1" thickBot="1" x14ac:dyDescent="0.3">
      <c r="A36" s="172" t="s">
        <v>231</v>
      </c>
      <c r="B36" s="179">
        <v>25</v>
      </c>
      <c r="C36" s="180"/>
      <c r="D36" s="141"/>
      <c r="E36" s="181"/>
      <c r="F36" s="141"/>
    </row>
    <row r="37" spans="1:27" collapsed="1" x14ac:dyDescent="0.25">
      <c r="A37" s="147" t="str">
        <f>A50</f>
        <v>Оплата труда с отчислениями</v>
      </c>
      <c r="B37" s="182">
        <v>301.74580677004366</v>
      </c>
      <c r="C37" s="141"/>
      <c r="D37" s="153"/>
      <c r="E37" s="141"/>
      <c r="F37" s="141"/>
    </row>
    <row r="38" spans="1:27" x14ac:dyDescent="0.25">
      <c r="A38" s="158" t="str">
        <f>A51</f>
        <v>Вспомогательные материалы</v>
      </c>
      <c r="B38" s="183"/>
      <c r="C38" s="178"/>
      <c r="D38" s="178"/>
      <c r="E38" s="178"/>
      <c r="F38" s="178"/>
    </row>
    <row r="39" spans="1:27" ht="32.25" thickBot="1" x14ac:dyDescent="0.3">
      <c r="A39" s="184" t="str">
        <f>A52</f>
        <v>Прочие расходы (без амортизации, арендной платы + транспортные расходы)</v>
      </c>
      <c r="B39" s="179"/>
      <c r="C39" s="178"/>
      <c r="D39" s="178"/>
      <c r="E39" s="178"/>
      <c r="F39" s="178"/>
    </row>
    <row r="40" spans="1:27" s="143" customFormat="1" x14ac:dyDescent="0.25">
      <c r="A40" s="185" t="s">
        <v>99</v>
      </c>
      <c r="B40" s="186">
        <v>1</v>
      </c>
      <c r="C40" s="186">
        <f t="shared" ref="C40:U40" si="0">B40+1</f>
        <v>2</v>
      </c>
      <c r="D40" s="186">
        <f t="shared" si="0"/>
        <v>3</v>
      </c>
      <c r="E40" s="186">
        <f t="shared" si="0"/>
        <v>4</v>
      </c>
      <c r="F40" s="186">
        <f t="shared" si="0"/>
        <v>5</v>
      </c>
      <c r="G40" s="186">
        <f t="shared" si="0"/>
        <v>6</v>
      </c>
      <c r="H40" s="186">
        <f t="shared" si="0"/>
        <v>7</v>
      </c>
      <c r="I40" s="186">
        <f t="shared" si="0"/>
        <v>8</v>
      </c>
      <c r="J40" s="186">
        <f t="shared" si="0"/>
        <v>9</v>
      </c>
      <c r="K40" s="186">
        <f t="shared" si="0"/>
        <v>10</v>
      </c>
      <c r="L40" s="186">
        <f t="shared" si="0"/>
        <v>11</v>
      </c>
      <c r="M40" s="186">
        <f t="shared" si="0"/>
        <v>12</v>
      </c>
      <c r="N40" s="186">
        <f t="shared" si="0"/>
        <v>13</v>
      </c>
      <c r="O40" s="186">
        <f t="shared" si="0"/>
        <v>14</v>
      </c>
      <c r="P40" s="186">
        <f t="shared" si="0"/>
        <v>15</v>
      </c>
      <c r="Q40" s="186">
        <f t="shared" si="0"/>
        <v>16</v>
      </c>
      <c r="R40" s="186">
        <f t="shared" si="0"/>
        <v>17</v>
      </c>
      <c r="S40" s="186">
        <f t="shared" si="0"/>
        <v>18</v>
      </c>
      <c r="T40" s="186">
        <f t="shared" si="0"/>
        <v>19</v>
      </c>
      <c r="U40" s="187">
        <f t="shared" si="0"/>
        <v>20</v>
      </c>
    </row>
    <row r="41" spans="1:27" x14ac:dyDescent="0.25">
      <c r="A41" s="188" t="s">
        <v>98</v>
      </c>
      <c r="B41" s="189">
        <v>0.04</v>
      </c>
      <c r="C41" s="189">
        <v>0.04</v>
      </c>
      <c r="D41" s="189">
        <v>0.04</v>
      </c>
      <c r="E41" s="189">
        <v>0.04</v>
      </c>
      <c r="F41" s="189">
        <v>0.04</v>
      </c>
      <c r="G41" s="189">
        <v>0.04</v>
      </c>
      <c r="H41" s="189">
        <v>0.04</v>
      </c>
      <c r="I41" s="189">
        <v>0.04</v>
      </c>
      <c r="J41" s="189">
        <v>0.04</v>
      </c>
      <c r="K41" s="189">
        <v>0.04</v>
      </c>
      <c r="L41" s="189">
        <v>0.04</v>
      </c>
      <c r="M41" s="189">
        <v>0.04</v>
      </c>
      <c r="N41" s="189">
        <v>0.04</v>
      </c>
      <c r="O41" s="189">
        <v>0.04</v>
      </c>
      <c r="P41" s="189">
        <v>0.04</v>
      </c>
      <c r="Q41" s="189">
        <v>0.04</v>
      </c>
      <c r="R41" s="189">
        <v>0.04</v>
      </c>
      <c r="S41" s="189">
        <v>0.04</v>
      </c>
      <c r="T41" s="189">
        <v>0.04</v>
      </c>
      <c r="U41" s="190">
        <v>0.04</v>
      </c>
    </row>
    <row r="42" spans="1:27" ht="16.5" thickBot="1" x14ac:dyDescent="0.3">
      <c r="A42" s="188" t="s">
        <v>97</v>
      </c>
      <c r="B42" s="189">
        <v>0.04</v>
      </c>
      <c r="C42" s="189">
        <f t="shared" ref="C42:U42" si="1">(1+B42)*(1+C41)-1</f>
        <v>8.1600000000000117E-2</v>
      </c>
      <c r="D42" s="189">
        <f t="shared" si="1"/>
        <v>0.12486400000000009</v>
      </c>
      <c r="E42" s="189">
        <f t="shared" si="1"/>
        <v>0.16985856000000021</v>
      </c>
      <c r="F42" s="189">
        <f t="shared" si="1"/>
        <v>0.21665290240000035</v>
      </c>
      <c r="G42" s="189">
        <f t="shared" si="1"/>
        <v>0.26531901849600037</v>
      </c>
      <c r="H42" s="189">
        <f t="shared" si="1"/>
        <v>0.31593177923584048</v>
      </c>
      <c r="I42" s="189">
        <f t="shared" si="1"/>
        <v>0.3685690504052741</v>
      </c>
      <c r="J42" s="189">
        <f t="shared" si="1"/>
        <v>0.42331181242148519</v>
      </c>
      <c r="K42" s="189">
        <f t="shared" si="1"/>
        <v>0.48024428491834459</v>
      </c>
      <c r="L42" s="189">
        <f t="shared" si="1"/>
        <v>0.53945405631507848</v>
      </c>
      <c r="M42" s="189">
        <f t="shared" si="1"/>
        <v>0.60103221856768174</v>
      </c>
      <c r="N42" s="189">
        <f t="shared" si="1"/>
        <v>0.66507350731038906</v>
      </c>
      <c r="O42" s="189">
        <f t="shared" si="1"/>
        <v>0.73167644760280459</v>
      </c>
      <c r="P42" s="189">
        <f t="shared" si="1"/>
        <v>0.80094350550691673</v>
      </c>
      <c r="Q42" s="189">
        <f t="shared" si="1"/>
        <v>0.87298124572719349</v>
      </c>
      <c r="R42" s="189">
        <f t="shared" si="1"/>
        <v>0.94790049555628131</v>
      </c>
      <c r="S42" s="189">
        <f t="shared" si="1"/>
        <v>1.0258165153785326</v>
      </c>
      <c r="T42" s="189">
        <f t="shared" si="1"/>
        <v>1.1068491759936738</v>
      </c>
      <c r="U42" s="190">
        <f t="shared" si="1"/>
        <v>1.1911231430334208</v>
      </c>
      <c r="V42" s="191"/>
      <c r="W42" s="191"/>
      <c r="X42" s="191"/>
      <c r="Y42" s="191"/>
      <c r="Z42" s="191"/>
      <c r="AA42" s="191"/>
    </row>
    <row r="43" spans="1:27" x14ac:dyDescent="0.25">
      <c r="A43" s="185" t="s">
        <v>99</v>
      </c>
      <c r="B43" s="186">
        <v>1</v>
      </c>
      <c r="C43" s="186">
        <f t="shared" ref="C43:U43" si="2">B43+1</f>
        <v>2</v>
      </c>
      <c r="D43" s="186">
        <f t="shared" si="2"/>
        <v>3</v>
      </c>
      <c r="E43" s="186">
        <f t="shared" si="2"/>
        <v>4</v>
      </c>
      <c r="F43" s="186">
        <f t="shared" si="2"/>
        <v>5</v>
      </c>
      <c r="G43" s="186">
        <f t="shared" si="2"/>
        <v>6</v>
      </c>
      <c r="H43" s="186">
        <f t="shared" si="2"/>
        <v>7</v>
      </c>
      <c r="I43" s="186">
        <f t="shared" si="2"/>
        <v>8</v>
      </c>
      <c r="J43" s="186">
        <f t="shared" si="2"/>
        <v>9</v>
      </c>
      <c r="K43" s="186">
        <f t="shared" si="2"/>
        <v>10</v>
      </c>
      <c r="L43" s="186">
        <f t="shared" si="2"/>
        <v>11</v>
      </c>
      <c r="M43" s="186">
        <f t="shared" si="2"/>
        <v>12</v>
      </c>
      <c r="N43" s="186">
        <f t="shared" si="2"/>
        <v>13</v>
      </c>
      <c r="O43" s="186">
        <f t="shared" si="2"/>
        <v>14</v>
      </c>
      <c r="P43" s="186">
        <f t="shared" si="2"/>
        <v>15</v>
      </c>
      <c r="Q43" s="186">
        <f t="shared" si="2"/>
        <v>16</v>
      </c>
      <c r="R43" s="186">
        <f t="shared" si="2"/>
        <v>17</v>
      </c>
      <c r="S43" s="186">
        <f t="shared" si="2"/>
        <v>18</v>
      </c>
      <c r="T43" s="186">
        <f t="shared" si="2"/>
        <v>19</v>
      </c>
      <c r="U43" s="187">
        <f t="shared" si="2"/>
        <v>20</v>
      </c>
      <c r="V43" s="191"/>
      <c r="W43" s="191"/>
      <c r="X43" s="191"/>
      <c r="Y43" s="191"/>
      <c r="Z43" s="191"/>
      <c r="AA43" s="191"/>
    </row>
    <row r="44" spans="1:27" hidden="1" outlineLevel="1" x14ac:dyDescent="0.25">
      <c r="A44" s="192" t="s">
        <v>232</v>
      </c>
      <c r="B44" s="193">
        <f t="shared" ref="B44:U44" si="3">SUM(B45:B52)</f>
        <v>0</v>
      </c>
      <c r="C44" s="193">
        <f t="shared" si="3"/>
        <v>-301.74580677004366</v>
      </c>
      <c r="D44" s="193">
        <f t="shared" si="3"/>
        <v>-339.42299518657842</v>
      </c>
      <c r="E44" s="193">
        <f t="shared" si="3"/>
        <v>-352.9999149940416</v>
      </c>
      <c r="F44" s="193">
        <f t="shared" si="3"/>
        <v>-367.11991159380329</v>
      </c>
      <c r="G44" s="193">
        <f t="shared" si="3"/>
        <v>-381.80470805755544</v>
      </c>
      <c r="H44" s="193">
        <f t="shared" si="3"/>
        <v>-397.07689637985766</v>
      </c>
      <c r="I44" s="193">
        <f t="shared" si="3"/>
        <v>-412.95997223505196</v>
      </c>
      <c r="J44" s="193">
        <f t="shared" si="3"/>
        <v>-429.4783711244541</v>
      </c>
      <c r="K44" s="193">
        <f t="shared" si="3"/>
        <v>-446.65750596943224</v>
      </c>
      <c r="L44" s="193">
        <f t="shared" si="3"/>
        <v>-464.52380620820958</v>
      </c>
      <c r="M44" s="193">
        <f t="shared" si="3"/>
        <v>-483.10475845653798</v>
      </c>
      <c r="N44" s="193">
        <f t="shared" si="3"/>
        <v>-502.42894879479951</v>
      </c>
      <c r="O44" s="193">
        <f t="shared" si="3"/>
        <v>-522.52610674659149</v>
      </c>
      <c r="P44" s="193">
        <f t="shared" si="3"/>
        <v>-543.42715101645513</v>
      </c>
      <c r="Q44" s="193">
        <f t="shared" si="3"/>
        <v>-565.16423705711338</v>
      </c>
      <c r="R44" s="193">
        <f t="shared" si="3"/>
        <v>-587.770806539398</v>
      </c>
      <c r="S44" s="193">
        <f t="shared" si="3"/>
        <v>-611.28163880097384</v>
      </c>
      <c r="T44" s="193">
        <f t="shared" si="3"/>
        <v>-635.73290435301283</v>
      </c>
      <c r="U44" s="193">
        <f t="shared" si="3"/>
        <v>-661.16222052713329</v>
      </c>
    </row>
    <row r="45" spans="1:27" ht="16.5" hidden="1" customHeight="1" outlineLevel="1" x14ac:dyDescent="0.25">
      <c r="A45" s="194" t="str">
        <f>A20</f>
        <v>Затраты на текущий ремонт ТП, т.руб. без НДС</v>
      </c>
      <c r="B45" s="195">
        <f t="shared" ref="B45:U45" si="4">-IF(B$40/$B$22-INT(B40/$B$22)&lt;&gt;0,0,$B$20*(1+B$42)*$B$19)</f>
        <v>0</v>
      </c>
      <c r="C45" s="195">
        <f t="shared" si="4"/>
        <v>0</v>
      </c>
      <c r="D45" s="195">
        <f t="shared" si="4"/>
        <v>0</v>
      </c>
      <c r="E45" s="195">
        <f t="shared" si="4"/>
        <v>0</v>
      </c>
      <c r="F45" s="195">
        <f t="shared" si="4"/>
        <v>0</v>
      </c>
      <c r="G45" s="195">
        <f t="shared" si="4"/>
        <v>0</v>
      </c>
      <c r="H45" s="195">
        <f t="shared" si="4"/>
        <v>0</v>
      </c>
      <c r="I45" s="195">
        <f t="shared" si="4"/>
        <v>0</v>
      </c>
      <c r="J45" s="195">
        <f t="shared" si="4"/>
        <v>0</v>
      </c>
      <c r="K45" s="195">
        <f t="shared" si="4"/>
        <v>0</v>
      </c>
      <c r="L45" s="195">
        <f t="shared" si="4"/>
        <v>0</v>
      </c>
      <c r="M45" s="195">
        <f t="shared" si="4"/>
        <v>0</v>
      </c>
      <c r="N45" s="195">
        <f t="shared" si="4"/>
        <v>0</v>
      </c>
      <c r="O45" s="195">
        <f t="shared" si="4"/>
        <v>0</v>
      </c>
      <c r="P45" s="195">
        <f t="shared" si="4"/>
        <v>0</v>
      </c>
      <c r="Q45" s="195">
        <f t="shared" si="4"/>
        <v>0</v>
      </c>
      <c r="R45" s="195">
        <f t="shared" si="4"/>
        <v>0</v>
      </c>
      <c r="S45" s="195">
        <f t="shared" si="4"/>
        <v>0</v>
      </c>
      <c r="T45" s="195">
        <f t="shared" si="4"/>
        <v>0</v>
      </c>
      <c r="U45" s="196">
        <f t="shared" si="4"/>
        <v>0</v>
      </c>
    </row>
    <row r="46" spans="1:27" ht="16.5" hidden="1" customHeight="1" outlineLevel="1" x14ac:dyDescent="0.25">
      <c r="A46" s="194" t="str">
        <f>A23</f>
        <v>Затраты на капитальный ремонт ТП, т.руб. без НДС</v>
      </c>
      <c r="B46" s="195">
        <f t="shared" ref="B46:U46" si="5">-IF(B$40/$B$25-INT(B40/$B$25)&lt;&gt;0,0,$B$23*(1+B$42)*$B$19)</f>
        <v>0</v>
      </c>
      <c r="C46" s="195">
        <f t="shared" si="5"/>
        <v>0</v>
      </c>
      <c r="D46" s="195">
        <f t="shared" si="5"/>
        <v>0</v>
      </c>
      <c r="E46" s="195">
        <f t="shared" si="5"/>
        <v>0</v>
      </c>
      <c r="F46" s="195">
        <f t="shared" si="5"/>
        <v>0</v>
      </c>
      <c r="G46" s="195">
        <f t="shared" si="5"/>
        <v>0</v>
      </c>
      <c r="H46" s="195">
        <f t="shared" si="5"/>
        <v>0</v>
      </c>
      <c r="I46" s="195">
        <f t="shared" si="5"/>
        <v>0</v>
      </c>
      <c r="J46" s="195">
        <f t="shared" si="5"/>
        <v>0</v>
      </c>
      <c r="K46" s="195">
        <f t="shared" si="5"/>
        <v>0</v>
      </c>
      <c r="L46" s="195">
        <f t="shared" si="5"/>
        <v>0</v>
      </c>
      <c r="M46" s="195">
        <f t="shared" si="5"/>
        <v>0</v>
      </c>
      <c r="N46" s="195">
        <f t="shared" si="5"/>
        <v>0</v>
      </c>
      <c r="O46" s="195">
        <f t="shared" si="5"/>
        <v>0</v>
      </c>
      <c r="P46" s="195">
        <f t="shared" si="5"/>
        <v>0</v>
      </c>
      <c r="Q46" s="195">
        <f t="shared" si="5"/>
        <v>0</v>
      </c>
      <c r="R46" s="195">
        <f t="shared" si="5"/>
        <v>0</v>
      </c>
      <c r="S46" s="195">
        <f t="shared" si="5"/>
        <v>0</v>
      </c>
      <c r="T46" s="195">
        <f t="shared" si="5"/>
        <v>0</v>
      </c>
      <c r="U46" s="196">
        <f t="shared" si="5"/>
        <v>0</v>
      </c>
    </row>
    <row r="47" spans="1:27" ht="16.5" hidden="1" customHeight="1" outlineLevel="1" x14ac:dyDescent="0.25">
      <c r="A47" s="194" t="str">
        <f>A26</f>
        <v>Затраты на капитальный ремонт 1 км КЛ т.руб. без НДС</v>
      </c>
      <c r="B47" s="195">
        <f t="shared" ref="B47:U47" si="6">-IF(B$40/$B$36-INT(B40/$B$36)&lt;&gt;0,0,$B$26*(1+B$42)*$B$27)</f>
        <v>0</v>
      </c>
      <c r="C47" s="195">
        <f t="shared" si="6"/>
        <v>0</v>
      </c>
      <c r="D47" s="195">
        <f t="shared" si="6"/>
        <v>0</v>
      </c>
      <c r="E47" s="195">
        <f t="shared" si="6"/>
        <v>0</v>
      </c>
      <c r="F47" s="195">
        <f t="shared" si="6"/>
        <v>0</v>
      </c>
      <c r="G47" s="195">
        <f t="shared" si="6"/>
        <v>0</v>
      </c>
      <c r="H47" s="195">
        <f t="shared" si="6"/>
        <v>0</v>
      </c>
      <c r="I47" s="195">
        <f t="shared" si="6"/>
        <v>0</v>
      </c>
      <c r="J47" s="195">
        <f t="shared" si="6"/>
        <v>0</v>
      </c>
      <c r="K47" s="195">
        <f t="shared" si="6"/>
        <v>0</v>
      </c>
      <c r="L47" s="195">
        <f t="shared" si="6"/>
        <v>0</v>
      </c>
      <c r="M47" s="195">
        <f t="shared" si="6"/>
        <v>0</v>
      </c>
      <c r="N47" s="195">
        <f t="shared" si="6"/>
        <v>0</v>
      </c>
      <c r="O47" s="195">
        <f t="shared" si="6"/>
        <v>0</v>
      </c>
      <c r="P47" s="195">
        <f t="shared" si="6"/>
        <v>0</v>
      </c>
      <c r="Q47" s="195">
        <f t="shared" si="6"/>
        <v>0</v>
      </c>
      <c r="R47" s="195">
        <f t="shared" si="6"/>
        <v>0</v>
      </c>
      <c r="S47" s="195">
        <f t="shared" si="6"/>
        <v>0</v>
      </c>
      <c r="T47" s="195">
        <f t="shared" si="6"/>
        <v>0</v>
      </c>
      <c r="U47" s="196">
        <f t="shared" si="6"/>
        <v>0</v>
      </c>
    </row>
    <row r="48" spans="1:27" hidden="1" outlineLevel="1" x14ac:dyDescent="0.25">
      <c r="A48" s="194" t="s">
        <v>233</v>
      </c>
      <c r="B48" s="195">
        <f t="shared" ref="B48:U48" si="7">-IF(B$40/$B$32-INT(B40/$B$32)&lt;&gt;0,0,$B$28*(1+B$42)*$B$30)</f>
        <v>0</v>
      </c>
      <c r="C48" s="195">
        <f t="shared" si="7"/>
        <v>0</v>
      </c>
      <c r="D48" s="195">
        <f t="shared" si="7"/>
        <v>0</v>
      </c>
      <c r="E48" s="195">
        <f t="shared" si="7"/>
        <v>0</v>
      </c>
      <c r="F48" s="195">
        <f t="shared" si="7"/>
        <v>0</v>
      </c>
      <c r="G48" s="195">
        <f t="shared" si="7"/>
        <v>0</v>
      </c>
      <c r="H48" s="195">
        <f t="shared" si="7"/>
        <v>0</v>
      </c>
      <c r="I48" s="195">
        <f t="shared" si="7"/>
        <v>0</v>
      </c>
      <c r="J48" s="195">
        <f t="shared" si="7"/>
        <v>0</v>
      </c>
      <c r="K48" s="195">
        <f t="shared" si="7"/>
        <v>0</v>
      </c>
      <c r="L48" s="195">
        <f t="shared" si="7"/>
        <v>0</v>
      </c>
      <c r="M48" s="195">
        <f t="shared" si="7"/>
        <v>0</v>
      </c>
      <c r="N48" s="195">
        <f t="shared" si="7"/>
        <v>0</v>
      </c>
      <c r="O48" s="195">
        <f t="shared" si="7"/>
        <v>0</v>
      </c>
      <c r="P48" s="195">
        <f t="shared" si="7"/>
        <v>0</v>
      </c>
      <c r="Q48" s="195">
        <f t="shared" si="7"/>
        <v>0</v>
      </c>
      <c r="R48" s="195">
        <f t="shared" si="7"/>
        <v>0</v>
      </c>
      <c r="S48" s="195">
        <f t="shared" si="7"/>
        <v>0</v>
      </c>
      <c r="T48" s="195">
        <f t="shared" si="7"/>
        <v>0</v>
      </c>
      <c r="U48" s="196">
        <f t="shared" si="7"/>
        <v>0</v>
      </c>
    </row>
    <row r="49" spans="1:27" hidden="1" outlineLevel="1" x14ac:dyDescent="0.25">
      <c r="A49" s="194" t="s">
        <v>234</v>
      </c>
      <c r="B49" s="195">
        <f t="shared" ref="B49:U49" si="8">-IF(B$40/$B$34-INT(B40/$B$34)&lt;&gt;0,0,$B$29*(1+B$42)*$B$30)</f>
        <v>0</v>
      </c>
      <c r="C49" s="195">
        <f t="shared" si="8"/>
        <v>0</v>
      </c>
      <c r="D49" s="195">
        <f t="shared" si="8"/>
        <v>0</v>
      </c>
      <c r="E49" s="195">
        <f t="shared" si="8"/>
        <v>0</v>
      </c>
      <c r="F49" s="195">
        <f t="shared" si="8"/>
        <v>0</v>
      </c>
      <c r="G49" s="195">
        <f t="shared" si="8"/>
        <v>0</v>
      </c>
      <c r="H49" s="195">
        <f t="shared" si="8"/>
        <v>0</v>
      </c>
      <c r="I49" s="195">
        <f t="shared" si="8"/>
        <v>0</v>
      </c>
      <c r="J49" s="195">
        <f t="shared" si="8"/>
        <v>0</v>
      </c>
      <c r="K49" s="195">
        <f t="shared" si="8"/>
        <v>0</v>
      </c>
      <c r="L49" s="195">
        <f t="shared" si="8"/>
        <v>0</v>
      </c>
      <c r="M49" s="195">
        <f t="shared" si="8"/>
        <v>0</v>
      </c>
      <c r="N49" s="195">
        <f t="shared" si="8"/>
        <v>0</v>
      </c>
      <c r="O49" s="195">
        <f t="shared" si="8"/>
        <v>0</v>
      </c>
      <c r="P49" s="195">
        <f t="shared" si="8"/>
        <v>0</v>
      </c>
      <c r="Q49" s="195">
        <f t="shared" si="8"/>
        <v>0</v>
      </c>
      <c r="R49" s="195">
        <f t="shared" si="8"/>
        <v>0</v>
      </c>
      <c r="S49" s="195">
        <f t="shared" si="8"/>
        <v>0</v>
      </c>
      <c r="T49" s="195">
        <f t="shared" si="8"/>
        <v>0</v>
      </c>
      <c r="U49" s="196">
        <f t="shared" si="8"/>
        <v>0</v>
      </c>
    </row>
    <row r="50" spans="1:27" collapsed="1" x14ac:dyDescent="0.25">
      <c r="A50" s="194" t="s">
        <v>235</v>
      </c>
      <c r="B50" s="195"/>
      <c r="C50" s="195">
        <f>-$B$37</f>
        <v>-301.74580677004366</v>
      </c>
      <c r="D50" s="195">
        <f t="shared" ref="D50:U50" si="9">-$B$37*(1+D42)</f>
        <v>-339.42299518657842</v>
      </c>
      <c r="E50" s="195">
        <f t="shared" si="9"/>
        <v>-352.9999149940416</v>
      </c>
      <c r="F50" s="195">
        <f t="shared" si="9"/>
        <v>-367.11991159380329</v>
      </c>
      <c r="G50" s="195">
        <f t="shared" si="9"/>
        <v>-381.80470805755544</v>
      </c>
      <c r="H50" s="195">
        <f t="shared" si="9"/>
        <v>-397.07689637985766</v>
      </c>
      <c r="I50" s="195">
        <f t="shared" si="9"/>
        <v>-412.95997223505196</v>
      </c>
      <c r="J50" s="195">
        <f t="shared" si="9"/>
        <v>-429.4783711244541</v>
      </c>
      <c r="K50" s="195">
        <f t="shared" si="9"/>
        <v>-446.65750596943224</v>
      </c>
      <c r="L50" s="195">
        <f t="shared" si="9"/>
        <v>-464.52380620820958</v>
      </c>
      <c r="M50" s="195">
        <f t="shared" si="9"/>
        <v>-483.10475845653798</v>
      </c>
      <c r="N50" s="195">
        <f t="shared" si="9"/>
        <v>-502.42894879479951</v>
      </c>
      <c r="O50" s="195">
        <f t="shared" si="9"/>
        <v>-522.52610674659149</v>
      </c>
      <c r="P50" s="195">
        <f t="shared" si="9"/>
        <v>-543.42715101645513</v>
      </c>
      <c r="Q50" s="195">
        <f t="shared" si="9"/>
        <v>-565.16423705711338</v>
      </c>
      <c r="R50" s="195">
        <f t="shared" si="9"/>
        <v>-587.770806539398</v>
      </c>
      <c r="S50" s="195">
        <f t="shared" si="9"/>
        <v>-611.28163880097384</v>
      </c>
      <c r="T50" s="195">
        <f t="shared" si="9"/>
        <v>-635.73290435301283</v>
      </c>
      <c r="U50" s="196">
        <f t="shared" si="9"/>
        <v>-661.16222052713329</v>
      </c>
    </row>
    <row r="51" spans="1:27" s="143" customFormat="1" x14ac:dyDescent="0.25">
      <c r="A51" s="194" t="s">
        <v>236</v>
      </c>
      <c r="B51" s="195"/>
      <c r="C51" s="195">
        <f t="shared" ref="C51:U51" si="10">-$B$38*(1+C42)*$B$19</f>
        <v>0</v>
      </c>
      <c r="D51" s="195">
        <f t="shared" si="10"/>
        <v>0</v>
      </c>
      <c r="E51" s="195">
        <f t="shared" si="10"/>
        <v>0</v>
      </c>
      <c r="F51" s="195">
        <f t="shared" si="10"/>
        <v>0</v>
      </c>
      <c r="G51" s="195">
        <f t="shared" si="10"/>
        <v>0</v>
      </c>
      <c r="H51" s="195">
        <f t="shared" si="10"/>
        <v>0</v>
      </c>
      <c r="I51" s="195">
        <f t="shared" si="10"/>
        <v>0</v>
      </c>
      <c r="J51" s="195">
        <f t="shared" si="10"/>
        <v>0</v>
      </c>
      <c r="K51" s="195">
        <f t="shared" si="10"/>
        <v>0</v>
      </c>
      <c r="L51" s="195">
        <f t="shared" si="10"/>
        <v>0</v>
      </c>
      <c r="M51" s="195">
        <f t="shared" si="10"/>
        <v>0</v>
      </c>
      <c r="N51" s="195">
        <f t="shared" si="10"/>
        <v>0</v>
      </c>
      <c r="O51" s="195">
        <f t="shared" si="10"/>
        <v>0</v>
      </c>
      <c r="P51" s="195">
        <f t="shared" si="10"/>
        <v>0</v>
      </c>
      <c r="Q51" s="195">
        <f t="shared" si="10"/>
        <v>0</v>
      </c>
      <c r="R51" s="195">
        <f t="shared" si="10"/>
        <v>0</v>
      </c>
      <c r="S51" s="195">
        <f t="shared" si="10"/>
        <v>0</v>
      </c>
      <c r="T51" s="195">
        <f t="shared" si="10"/>
        <v>0</v>
      </c>
      <c r="U51" s="196">
        <f t="shared" si="10"/>
        <v>0</v>
      </c>
    </row>
    <row r="52" spans="1:27" ht="31.5" x14ac:dyDescent="0.25">
      <c r="A52" s="197" t="s">
        <v>237</v>
      </c>
      <c r="B52" s="195"/>
      <c r="C52" s="195">
        <f t="shared" ref="C52:U52" si="11">-$B$39*(1+C42)*$B$19</f>
        <v>0</v>
      </c>
      <c r="D52" s="195">
        <f t="shared" si="11"/>
        <v>0</v>
      </c>
      <c r="E52" s="195">
        <f t="shared" si="11"/>
        <v>0</v>
      </c>
      <c r="F52" s="195">
        <f t="shared" si="11"/>
        <v>0</v>
      </c>
      <c r="G52" s="195">
        <f t="shared" si="11"/>
        <v>0</v>
      </c>
      <c r="H52" s="195">
        <f t="shared" si="11"/>
        <v>0</v>
      </c>
      <c r="I52" s="195">
        <f t="shared" si="11"/>
        <v>0</v>
      </c>
      <c r="J52" s="195">
        <f t="shared" si="11"/>
        <v>0</v>
      </c>
      <c r="K52" s="195">
        <f t="shared" si="11"/>
        <v>0</v>
      </c>
      <c r="L52" s="195">
        <f t="shared" si="11"/>
        <v>0</v>
      </c>
      <c r="M52" s="195">
        <f t="shared" si="11"/>
        <v>0</v>
      </c>
      <c r="N52" s="195">
        <f t="shared" si="11"/>
        <v>0</v>
      </c>
      <c r="O52" s="195">
        <f t="shared" si="11"/>
        <v>0</v>
      </c>
      <c r="P52" s="195">
        <f t="shared" si="11"/>
        <v>0</v>
      </c>
      <c r="Q52" s="195">
        <f t="shared" si="11"/>
        <v>0</v>
      </c>
      <c r="R52" s="195">
        <f t="shared" si="11"/>
        <v>0</v>
      </c>
      <c r="S52" s="195">
        <f t="shared" si="11"/>
        <v>0</v>
      </c>
      <c r="T52" s="195">
        <f t="shared" si="11"/>
        <v>0</v>
      </c>
      <c r="U52" s="196">
        <f t="shared" si="11"/>
        <v>0</v>
      </c>
    </row>
    <row r="53" spans="1:27" x14ac:dyDescent="0.25">
      <c r="A53" s="192" t="s">
        <v>238</v>
      </c>
      <c r="B53" s="193">
        <f>SUM(B54:B61)</f>
        <v>0</v>
      </c>
      <c r="C53" s="193">
        <f t="shared" ref="C53:U53" si="12">SUM(C54:C56)</f>
        <v>-1738.7713699499996</v>
      </c>
      <c r="D53" s="193">
        <f t="shared" si="12"/>
        <v>-1738.7713699499996</v>
      </c>
      <c r="E53" s="193">
        <f t="shared" si="12"/>
        <v>-1738.7713699499996</v>
      </c>
      <c r="F53" s="193">
        <f t="shared" si="12"/>
        <v>-1738.7713699499996</v>
      </c>
      <c r="G53" s="193">
        <f t="shared" si="12"/>
        <v>-1738.7713699499996</v>
      </c>
      <c r="H53" s="193">
        <f t="shared" si="12"/>
        <v>-1738.7713699499996</v>
      </c>
      <c r="I53" s="193">
        <f t="shared" si="12"/>
        <v>-1738.7713699499996</v>
      </c>
      <c r="J53" s="193">
        <f t="shared" si="12"/>
        <v>-1738.7713699499996</v>
      </c>
      <c r="K53" s="193">
        <f t="shared" si="12"/>
        <v>-1738.7713699499996</v>
      </c>
      <c r="L53" s="193">
        <f t="shared" si="12"/>
        <v>-1738.7713699499996</v>
      </c>
      <c r="M53" s="193">
        <f t="shared" si="12"/>
        <v>-1738.7713699499996</v>
      </c>
      <c r="N53" s="193">
        <f t="shared" si="12"/>
        <v>-1738.7713699499996</v>
      </c>
      <c r="O53" s="193">
        <f t="shared" si="12"/>
        <v>-1738.7713699499996</v>
      </c>
      <c r="P53" s="193">
        <f t="shared" si="12"/>
        <v>-1738.7713699499996</v>
      </c>
      <c r="Q53" s="193">
        <f t="shared" si="12"/>
        <v>-1738.7713699499996</v>
      </c>
      <c r="R53" s="193">
        <f t="shared" si="12"/>
        <v>0</v>
      </c>
      <c r="S53" s="193">
        <f t="shared" si="12"/>
        <v>0</v>
      </c>
      <c r="T53" s="193">
        <f t="shared" si="12"/>
        <v>0</v>
      </c>
      <c r="U53" s="193">
        <f t="shared" si="12"/>
        <v>0</v>
      </c>
    </row>
    <row r="54" spans="1:27" s="143" customFormat="1" ht="15" customHeight="1" x14ac:dyDescent="0.25">
      <c r="A54" s="194" t="s">
        <v>96</v>
      </c>
      <c r="B54" s="195"/>
      <c r="C54" s="195"/>
      <c r="D54" s="195"/>
      <c r="E54" s="195"/>
      <c r="F54" s="195"/>
      <c r="G54" s="195"/>
      <c r="H54" s="195"/>
      <c r="I54" s="195"/>
      <c r="J54" s="195"/>
      <c r="K54" s="195"/>
      <c r="L54" s="195"/>
      <c r="M54" s="195"/>
      <c r="N54" s="195"/>
      <c r="O54" s="195"/>
      <c r="P54" s="195"/>
      <c r="Q54" s="195"/>
      <c r="R54" s="195"/>
      <c r="S54" s="195"/>
      <c r="T54" s="195"/>
      <c r="U54" s="196"/>
    </row>
    <row r="55" spans="1:27" x14ac:dyDescent="0.25">
      <c r="A55" s="194" t="s">
        <v>239</v>
      </c>
      <c r="B55" s="195"/>
      <c r="C55" s="195">
        <f t="shared" ref="C55:U55" si="13">IF(C43&lt;$B$16+2,-($B$12+$B$15)/$B$16,0)</f>
        <v>0</v>
      </c>
      <c r="D55" s="195">
        <f t="shared" si="13"/>
        <v>0</v>
      </c>
      <c r="E55" s="195">
        <f t="shared" si="13"/>
        <v>0</v>
      </c>
      <c r="F55" s="195">
        <f t="shared" si="13"/>
        <v>0</v>
      </c>
      <c r="G55" s="195">
        <f t="shared" si="13"/>
        <v>0</v>
      </c>
      <c r="H55" s="195">
        <f t="shared" si="13"/>
        <v>0</v>
      </c>
      <c r="I55" s="195">
        <f t="shared" si="13"/>
        <v>0</v>
      </c>
      <c r="J55" s="195">
        <f t="shared" si="13"/>
        <v>0</v>
      </c>
      <c r="K55" s="195">
        <f t="shared" si="13"/>
        <v>0</v>
      </c>
      <c r="L55" s="195">
        <f t="shared" si="13"/>
        <v>0</v>
      </c>
      <c r="M55" s="195">
        <f t="shared" si="13"/>
        <v>0</v>
      </c>
      <c r="N55" s="195">
        <f t="shared" si="13"/>
        <v>0</v>
      </c>
      <c r="O55" s="195">
        <f t="shared" si="13"/>
        <v>0</v>
      </c>
      <c r="P55" s="195">
        <f t="shared" si="13"/>
        <v>0</v>
      </c>
      <c r="Q55" s="195">
        <f t="shared" si="13"/>
        <v>0</v>
      </c>
      <c r="R55" s="195">
        <f t="shared" si="13"/>
        <v>0</v>
      </c>
      <c r="S55" s="195">
        <f t="shared" si="13"/>
        <v>0</v>
      </c>
      <c r="T55" s="195">
        <f t="shared" si="13"/>
        <v>0</v>
      </c>
      <c r="U55" s="195">
        <f t="shared" si="13"/>
        <v>0</v>
      </c>
    </row>
    <row r="56" spans="1:27" s="143" customFormat="1" x14ac:dyDescent="0.25">
      <c r="A56" s="194" t="s">
        <v>240</v>
      </c>
      <c r="B56" s="195"/>
      <c r="C56" s="195">
        <f t="shared" ref="C56:U56" si="14">IF(C43&lt;$B$17+2,-($B$13)/$B$17-($B$14)/$B$18,0)</f>
        <v>-1738.7713699499996</v>
      </c>
      <c r="D56" s="195">
        <f t="shared" si="14"/>
        <v>-1738.7713699499996</v>
      </c>
      <c r="E56" s="195">
        <f t="shared" si="14"/>
        <v>-1738.7713699499996</v>
      </c>
      <c r="F56" s="195">
        <f t="shared" si="14"/>
        <v>-1738.7713699499996</v>
      </c>
      <c r="G56" s="195">
        <f t="shared" si="14"/>
        <v>-1738.7713699499996</v>
      </c>
      <c r="H56" s="195">
        <f t="shared" si="14"/>
        <v>-1738.7713699499996</v>
      </c>
      <c r="I56" s="195">
        <f t="shared" si="14"/>
        <v>-1738.7713699499996</v>
      </c>
      <c r="J56" s="195">
        <f t="shared" si="14"/>
        <v>-1738.7713699499996</v>
      </c>
      <c r="K56" s="195">
        <f t="shared" si="14"/>
        <v>-1738.7713699499996</v>
      </c>
      <c r="L56" s="195">
        <f t="shared" si="14"/>
        <v>-1738.7713699499996</v>
      </c>
      <c r="M56" s="195">
        <f t="shared" si="14"/>
        <v>-1738.7713699499996</v>
      </c>
      <c r="N56" s="195">
        <f t="shared" si="14"/>
        <v>-1738.7713699499996</v>
      </c>
      <c r="O56" s="195">
        <f t="shared" si="14"/>
        <v>-1738.7713699499996</v>
      </c>
      <c r="P56" s="195">
        <f t="shared" si="14"/>
        <v>-1738.7713699499996</v>
      </c>
      <c r="Q56" s="195">
        <f t="shared" si="14"/>
        <v>-1738.7713699499996</v>
      </c>
      <c r="R56" s="195">
        <f t="shared" si="14"/>
        <v>0</v>
      </c>
      <c r="S56" s="195">
        <f t="shared" si="14"/>
        <v>0</v>
      </c>
      <c r="T56" s="195">
        <f t="shared" si="14"/>
        <v>0</v>
      </c>
      <c r="U56" s="195">
        <f t="shared" si="14"/>
        <v>0</v>
      </c>
    </row>
    <row r="57" spans="1:27" s="143" customFormat="1" ht="15" thickBot="1" x14ac:dyDescent="0.3">
      <c r="A57" s="198"/>
      <c r="B57" s="199"/>
      <c r="C57" s="199"/>
      <c r="D57" s="199"/>
      <c r="E57" s="199"/>
      <c r="F57" s="199"/>
      <c r="G57" s="199"/>
      <c r="H57" s="199"/>
      <c r="I57" s="199"/>
      <c r="J57" s="199"/>
      <c r="K57" s="199"/>
      <c r="L57" s="199"/>
      <c r="M57" s="199"/>
      <c r="N57" s="199"/>
      <c r="O57" s="199"/>
      <c r="P57" s="199"/>
      <c r="Q57" s="199"/>
      <c r="R57" s="199"/>
      <c r="S57" s="199"/>
      <c r="T57" s="199"/>
      <c r="U57" s="199"/>
      <c r="V57" s="200"/>
      <c r="W57" s="200"/>
      <c r="X57" s="200"/>
      <c r="Y57" s="200"/>
      <c r="Z57" s="200"/>
      <c r="AA57" s="200"/>
    </row>
    <row r="58" spans="1:27" ht="16.5" thickBot="1" x14ac:dyDescent="0.3">
      <c r="A58" s="201" t="s">
        <v>241</v>
      </c>
      <c r="B58" s="202"/>
      <c r="C58" s="203">
        <v>2</v>
      </c>
      <c r="D58" s="203">
        <f t="shared" ref="D58:U58" si="15">C58+1</f>
        <v>3</v>
      </c>
      <c r="E58" s="203">
        <f t="shared" si="15"/>
        <v>4</v>
      </c>
      <c r="F58" s="203">
        <f t="shared" si="15"/>
        <v>5</v>
      </c>
      <c r="G58" s="203">
        <f t="shared" si="15"/>
        <v>6</v>
      </c>
      <c r="H58" s="203">
        <f t="shared" si="15"/>
        <v>7</v>
      </c>
      <c r="I58" s="203">
        <f t="shared" si="15"/>
        <v>8</v>
      </c>
      <c r="J58" s="203">
        <f t="shared" si="15"/>
        <v>9</v>
      </c>
      <c r="K58" s="203">
        <f t="shared" si="15"/>
        <v>10</v>
      </c>
      <c r="L58" s="203">
        <f t="shared" si="15"/>
        <v>11</v>
      </c>
      <c r="M58" s="203">
        <f t="shared" si="15"/>
        <v>12</v>
      </c>
      <c r="N58" s="203">
        <f t="shared" si="15"/>
        <v>13</v>
      </c>
      <c r="O58" s="203">
        <f t="shared" si="15"/>
        <v>14</v>
      </c>
      <c r="P58" s="203">
        <f t="shared" si="15"/>
        <v>15</v>
      </c>
      <c r="Q58" s="203">
        <f t="shared" si="15"/>
        <v>16</v>
      </c>
      <c r="R58" s="203">
        <f t="shared" si="15"/>
        <v>17</v>
      </c>
      <c r="S58" s="203">
        <f t="shared" si="15"/>
        <v>18</v>
      </c>
      <c r="T58" s="203">
        <f t="shared" si="15"/>
        <v>19</v>
      </c>
      <c r="U58" s="204">
        <f t="shared" si="15"/>
        <v>20</v>
      </c>
    </row>
    <row r="59" spans="1:27" x14ac:dyDescent="0.25">
      <c r="A59" s="205" t="s">
        <v>95</v>
      </c>
      <c r="B59" s="206" t="s">
        <v>242</v>
      </c>
      <c r="C59" s="207">
        <f t="shared" ref="C59:U59" si="16">-(C55+C56)</f>
        <v>1738.7713699499996</v>
      </c>
      <c r="D59" s="207">
        <f t="shared" si="16"/>
        <v>1738.7713699499996</v>
      </c>
      <c r="E59" s="207">
        <f t="shared" si="16"/>
        <v>1738.7713699499996</v>
      </c>
      <c r="F59" s="207">
        <f t="shared" si="16"/>
        <v>1738.7713699499996</v>
      </c>
      <c r="G59" s="207">
        <f t="shared" si="16"/>
        <v>1738.7713699499996</v>
      </c>
      <c r="H59" s="207">
        <f t="shared" si="16"/>
        <v>1738.7713699499996</v>
      </c>
      <c r="I59" s="207">
        <f t="shared" si="16"/>
        <v>1738.7713699499996</v>
      </c>
      <c r="J59" s="207">
        <f t="shared" si="16"/>
        <v>1738.7713699499996</v>
      </c>
      <c r="K59" s="207">
        <f t="shared" si="16"/>
        <v>1738.7713699499996</v>
      </c>
      <c r="L59" s="207">
        <f t="shared" si="16"/>
        <v>1738.7713699499996</v>
      </c>
      <c r="M59" s="207">
        <f t="shared" si="16"/>
        <v>1738.7713699499996</v>
      </c>
      <c r="N59" s="207">
        <f t="shared" si="16"/>
        <v>1738.7713699499996</v>
      </c>
      <c r="O59" s="207">
        <f t="shared" si="16"/>
        <v>1738.7713699499996</v>
      </c>
      <c r="P59" s="207">
        <f t="shared" si="16"/>
        <v>1738.7713699499996</v>
      </c>
      <c r="Q59" s="207">
        <f t="shared" si="16"/>
        <v>1738.7713699499996</v>
      </c>
      <c r="R59" s="207">
        <f t="shared" si="16"/>
        <v>0</v>
      </c>
      <c r="S59" s="207">
        <f t="shared" si="16"/>
        <v>0</v>
      </c>
      <c r="T59" s="207">
        <f t="shared" si="16"/>
        <v>0</v>
      </c>
      <c r="U59" s="207">
        <f t="shared" si="16"/>
        <v>0</v>
      </c>
    </row>
    <row r="60" spans="1:27" x14ac:dyDescent="0.25">
      <c r="A60" s="188" t="s">
        <v>96</v>
      </c>
      <c r="B60" s="123" t="s">
        <v>242</v>
      </c>
      <c r="C60" s="208">
        <f t="shared" ref="C60:U60" si="17">-C54</f>
        <v>0</v>
      </c>
      <c r="D60" s="208">
        <f t="shared" si="17"/>
        <v>0</v>
      </c>
      <c r="E60" s="208">
        <f t="shared" si="17"/>
        <v>0</v>
      </c>
      <c r="F60" s="208">
        <f t="shared" si="17"/>
        <v>0</v>
      </c>
      <c r="G60" s="208">
        <f t="shared" si="17"/>
        <v>0</v>
      </c>
      <c r="H60" s="208">
        <f t="shared" si="17"/>
        <v>0</v>
      </c>
      <c r="I60" s="208">
        <f t="shared" si="17"/>
        <v>0</v>
      </c>
      <c r="J60" s="208">
        <f t="shared" si="17"/>
        <v>0</v>
      </c>
      <c r="K60" s="208">
        <f t="shared" si="17"/>
        <v>0</v>
      </c>
      <c r="L60" s="208">
        <f t="shared" si="17"/>
        <v>0</v>
      </c>
      <c r="M60" s="208">
        <f t="shared" si="17"/>
        <v>0</v>
      </c>
      <c r="N60" s="208">
        <f t="shared" si="17"/>
        <v>0</v>
      </c>
      <c r="O60" s="208">
        <f t="shared" si="17"/>
        <v>0</v>
      </c>
      <c r="P60" s="208">
        <f t="shared" si="17"/>
        <v>0</v>
      </c>
      <c r="Q60" s="208">
        <f t="shared" si="17"/>
        <v>0</v>
      </c>
      <c r="R60" s="208">
        <f t="shared" si="17"/>
        <v>0</v>
      </c>
      <c r="S60" s="208">
        <f t="shared" si="17"/>
        <v>0</v>
      </c>
      <c r="T60" s="208">
        <f t="shared" si="17"/>
        <v>0</v>
      </c>
      <c r="U60" s="209">
        <f t="shared" si="17"/>
        <v>0</v>
      </c>
    </row>
    <row r="61" spans="1:27" x14ac:dyDescent="0.25">
      <c r="A61" s="188" t="s">
        <v>243</v>
      </c>
      <c r="B61" s="123" t="s">
        <v>242</v>
      </c>
      <c r="C61" s="208">
        <f t="shared" ref="C61:U63" si="18">-C45</f>
        <v>0</v>
      </c>
      <c r="D61" s="208">
        <f t="shared" si="18"/>
        <v>0</v>
      </c>
      <c r="E61" s="208">
        <f t="shared" si="18"/>
        <v>0</v>
      </c>
      <c r="F61" s="208">
        <f t="shared" si="18"/>
        <v>0</v>
      </c>
      <c r="G61" s="208">
        <f t="shared" si="18"/>
        <v>0</v>
      </c>
      <c r="H61" s="208">
        <f t="shared" si="18"/>
        <v>0</v>
      </c>
      <c r="I61" s="208">
        <f t="shared" si="18"/>
        <v>0</v>
      </c>
      <c r="J61" s="208">
        <f t="shared" si="18"/>
        <v>0</v>
      </c>
      <c r="K61" s="208">
        <f t="shared" si="18"/>
        <v>0</v>
      </c>
      <c r="L61" s="208">
        <f t="shared" si="18"/>
        <v>0</v>
      </c>
      <c r="M61" s="208">
        <f t="shared" si="18"/>
        <v>0</v>
      </c>
      <c r="N61" s="208">
        <f t="shared" si="18"/>
        <v>0</v>
      </c>
      <c r="O61" s="208">
        <f t="shared" si="18"/>
        <v>0</v>
      </c>
      <c r="P61" s="208">
        <f t="shared" si="18"/>
        <v>0</v>
      </c>
      <c r="Q61" s="208">
        <f t="shared" si="18"/>
        <v>0</v>
      </c>
      <c r="R61" s="208">
        <f t="shared" si="18"/>
        <v>0</v>
      </c>
      <c r="S61" s="208">
        <f t="shared" si="18"/>
        <v>0</v>
      </c>
      <c r="T61" s="208">
        <f t="shared" si="18"/>
        <v>0</v>
      </c>
      <c r="U61" s="209">
        <f t="shared" si="18"/>
        <v>0</v>
      </c>
    </row>
    <row r="62" spans="1:27" x14ac:dyDescent="0.25">
      <c r="A62" s="188" t="s">
        <v>244</v>
      </c>
      <c r="B62" s="123" t="s">
        <v>242</v>
      </c>
      <c r="C62" s="208">
        <f t="shared" si="18"/>
        <v>0</v>
      </c>
      <c r="D62" s="208">
        <f t="shared" si="18"/>
        <v>0</v>
      </c>
      <c r="E62" s="208">
        <f t="shared" si="18"/>
        <v>0</v>
      </c>
      <c r="F62" s="208">
        <f t="shared" si="18"/>
        <v>0</v>
      </c>
      <c r="G62" s="208">
        <f t="shared" si="18"/>
        <v>0</v>
      </c>
      <c r="H62" s="208">
        <f t="shared" si="18"/>
        <v>0</v>
      </c>
      <c r="I62" s="208">
        <f t="shared" si="18"/>
        <v>0</v>
      </c>
      <c r="J62" s="208">
        <f t="shared" si="18"/>
        <v>0</v>
      </c>
      <c r="K62" s="208">
        <f t="shared" si="18"/>
        <v>0</v>
      </c>
      <c r="L62" s="208">
        <f t="shared" si="18"/>
        <v>0</v>
      </c>
      <c r="M62" s="208">
        <f t="shared" si="18"/>
        <v>0</v>
      </c>
      <c r="N62" s="208">
        <f t="shared" si="18"/>
        <v>0</v>
      </c>
      <c r="O62" s="208">
        <f t="shared" si="18"/>
        <v>0</v>
      </c>
      <c r="P62" s="208">
        <f t="shared" si="18"/>
        <v>0</v>
      </c>
      <c r="Q62" s="208">
        <f t="shared" si="18"/>
        <v>0</v>
      </c>
      <c r="R62" s="208">
        <f t="shared" si="18"/>
        <v>0</v>
      </c>
      <c r="S62" s="208">
        <f t="shared" si="18"/>
        <v>0</v>
      </c>
      <c r="T62" s="208">
        <f t="shared" si="18"/>
        <v>0</v>
      </c>
      <c r="U62" s="209">
        <f t="shared" si="18"/>
        <v>0</v>
      </c>
    </row>
    <row r="63" spans="1:27" x14ac:dyDescent="0.25">
      <c r="A63" s="188" t="s">
        <v>245</v>
      </c>
      <c r="B63" s="123" t="s">
        <v>242</v>
      </c>
      <c r="C63" s="208">
        <f t="shared" si="18"/>
        <v>0</v>
      </c>
      <c r="D63" s="208">
        <f t="shared" si="18"/>
        <v>0</v>
      </c>
      <c r="E63" s="208">
        <f t="shared" si="18"/>
        <v>0</v>
      </c>
      <c r="F63" s="208">
        <f t="shared" si="18"/>
        <v>0</v>
      </c>
      <c r="G63" s="208">
        <f t="shared" si="18"/>
        <v>0</v>
      </c>
      <c r="H63" s="208">
        <f t="shared" si="18"/>
        <v>0</v>
      </c>
      <c r="I63" s="208">
        <f t="shared" si="18"/>
        <v>0</v>
      </c>
      <c r="J63" s="208">
        <f t="shared" si="18"/>
        <v>0</v>
      </c>
      <c r="K63" s="208">
        <f t="shared" si="18"/>
        <v>0</v>
      </c>
      <c r="L63" s="208">
        <f t="shared" si="18"/>
        <v>0</v>
      </c>
      <c r="M63" s="208">
        <f t="shared" si="18"/>
        <v>0</v>
      </c>
      <c r="N63" s="208">
        <f t="shared" si="18"/>
        <v>0</v>
      </c>
      <c r="O63" s="208">
        <f t="shared" si="18"/>
        <v>0</v>
      </c>
      <c r="P63" s="208">
        <f t="shared" si="18"/>
        <v>0</v>
      </c>
      <c r="Q63" s="208">
        <f t="shared" si="18"/>
        <v>0</v>
      </c>
      <c r="R63" s="208">
        <f t="shared" si="18"/>
        <v>0</v>
      </c>
      <c r="S63" s="208">
        <f t="shared" si="18"/>
        <v>0</v>
      </c>
      <c r="T63" s="208">
        <f t="shared" si="18"/>
        <v>0</v>
      </c>
      <c r="U63" s="209">
        <f t="shared" si="18"/>
        <v>0</v>
      </c>
    </row>
    <row r="64" spans="1:27" x14ac:dyDescent="0.25">
      <c r="A64" s="188" t="s">
        <v>246</v>
      </c>
      <c r="B64" s="123" t="s">
        <v>242</v>
      </c>
      <c r="C64" s="208"/>
      <c r="D64" s="208"/>
      <c r="E64" s="208"/>
      <c r="F64" s="208"/>
      <c r="G64" s="208"/>
      <c r="H64" s="208"/>
      <c r="I64" s="208"/>
      <c r="J64" s="208"/>
      <c r="K64" s="208"/>
      <c r="L64" s="208"/>
      <c r="M64" s="208"/>
      <c r="N64" s="208"/>
      <c r="O64" s="208"/>
      <c r="P64" s="208"/>
      <c r="Q64" s="208"/>
      <c r="R64" s="208"/>
      <c r="S64" s="208"/>
      <c r="T64" s="208"/>
      <c r="U64" s="209"/>
    </row>
    <row r="65" spans="1:21" x14ac:dyDescent="0.25">
      <c r="A65" s="188" t="s">
        <v>247</v>
      </c>
      <c r="B65" s="123" t="s">
        <v>242</v>
      </c>
      <c r="C65" s="208"/>
      <c r="D65" s="208"/>
      <c r="E65" s="208"/>
      <c r="F65" s="208"/>
      <c r="G65" s="208"/>
      <c r="H65" s="208"/>
      <c r="I65" s="208"/>
      <c r="J65" s="208"/>
      <c r="K65" s="208"/>
      <c r="L65" s="208"/>
      <c r="M65" s="208"/>
      <c r="N65" s="208"/>
      <c r="O65" s="208"/>
      <c r="P65" s="208"/>
      <c r="Q65" s="208"/>
      <c r="R65" s="208"/>
      <c r="S65" s="208"/>
      <c r="T65" s="208"/>
      <c r="U65" s="209"/>
    </row>
    <row r="66" spans="1:21" x14ac:dyDescent="0.25">
      <c r="A66" s="188" t="s">
        <v>248</v>
      </c>
      <c r="B66" s="123" t="s">
        <v>242</v>
      </c>
      <c r="C66" s="208">
        <f t="shared" ref="C66:U68" si="19">-C48</f>
        <v>0</v>
      </c>
      <c r="D66" s="208">
        <f t="shared" si="19"/>
        <v>0</v>
      </c>
      <c r="E66" s="208">
        <f t="shared" si="19"/>
        <v>0</v>
      </c>
      <c r="F66" s="208">
        <f t="shared" si="19"/>
        <v>0</v>
      </c>
      <c r="G66" s="208">
        <f t="shared" si="19"/>
        <v>0</v>
      </c>
      <c r="H66" s="208">
        <f t="shared" si="19"/>
        <v>0</v>
      </c>
      <c r="I66" s="208">
        <f t="shared" si="19"/>
        <v>0</v>
      </c>
      <c r="J66" s="208">
        <f t="shared" si="19"/>
        <v>0</v>
      </c>
      <c r="K66" s="208">
        <f t="shared" si="19"/>
        <v>0</v>
      </c>
      <c r="L66" s="208">
        <f t="shared" si="19"/>
        <v>0</v>
      </c>
      <c r="M66" s="208">
        <f t="shared" si="19"/>
        <v>0</v>
      </c>
      <c r="N66" s="208">
        <f t="shared" si="19"/>
        <v>0</v>
      </c>
      <c r="O66" s="208">
        <f t="shared" si="19"/>
        <v>0</v>
      </c>
      <c r="P66" s="208">
        <f t="shared" si="19"/>
        <v>0</v>
      </c>
      <c r="Q66" s="208">
        <f t="shared" si="19"/>
        <v>0</v>
      </c>
      <c r="R66" s="208">
        <f t="shared" si="19"/>
        <v>0</v>
      </c>
      <c r="S66" s="208">
        <f t="shared" si="19"/>
        <v>0</v>
      </c>
      <c r="T66" s="208">
        <f t="shared" si="19"/>
        <v>0</v>
      </c>
      <c r="U66" s="209">
        <f t="shared" si="19"/>
        <v>0</v>
      </c>
    </row>
    <row r="67" spans="1:21" x14ac:dyDescent="0.25">
      <c r="A67" s="188" t="s">
        <v>249</v>
      </c>
      <c r="B67" s="123" t="s">
        <v>242</v>
      </c>
      <c r="C67" s="208">
        <f t="shared" si="19"/>
        <v>0</v>
      </c>
      <c r="D67" s="208">
        <f t="shared" si="19"/>
        <v>0</v>
      </c>
      <c r="E67" s="208">
        <f t="shared" si="19"/>
        <v>0</v>
      </c>
      <c r="F67" s="208">
        <f t="shared" si="19"/>
        <v>0</v>
      </c>
      <c r="G67" s="208">
        <f t="shared" si="19"/>
        <v>0</v>
      </c>
      <c r="H67" s="208">
        <f t="shared" si="19"/>
        <v>0</v>
      </c>
      <c r="I67" s="208">
        <f t="shared" si="19"/>
        <v>0</v>
      </c>
      <c r="J67" s="208">
        <f t="shared" si="19"/>
        <v>0</v>
      </c>
      <c r="K67" s="208">
        <f t="shared" si="19"/>
        <v>0</v>
      </c>
      <c r="L67" s="208">
        <f t="shared" si="19"/>
        <v>0</v>
      </c>
      <c r="M67" s="208">
        <f t="shared" si="19"/>
        <v>0</v>
      </c>
      <c r="N67" s="208">
        <f t="shared" si="19"/>
        <v>0</v>
      </c>
      <c r="O67" s="208">
        <f t="shared" si="19"/>
        <v>0</v>
      </c>
      <c r="P67" s="208">
        <f t="shared" si="19"/>
        <v>0</v>
      </c>
      <c r="Q67" s="208">
        <f t="shared" si="19"/>
        <v>0</v>
      </c>
      <c r="R67" s="208">
        <f t="shared" si="19"/>
        <v>0</v>
      </c>
      <c r="S67" s="208">
        <f t="shared" si="19"/>
        <v>0</v>
      </c>
      <c r="T67" s="208">
        <f t="shared" si="19"/>
        <v>0</v>
      </c>
      <c r="U67" s="209">
        <f t="shared" si="19"/>
        <v>0</v>
      </c>
    </row>
    <row r="68" spans="1:21" ht="16.5" thickBot="1" x14ac:dyDescent="0.3">
      <c r="A68" s="210" t="s">
        <v>235</v>
      </c>
      <c r="B68" s="211" t="s">
        <v>242</v>
      </c>
      <c r="C68" s="212">
        <f t="shared" si="19"/>
        <v>301.74580677004366</v>
      </c>
      <c r="D68" s="212">
        <f t="shared" si="19"/>
        <v>339.42299518657842</v>
      </c>
      <c r="E68" s="212">
        <f t="shared" si="19"/>
        <v>352.9999149940416</v>
      </c>
      <c r="F68" s="212">
        <f t="shared" si="19"/>
        <v>367.11991159380329</v>
      </c>
      <c r="G68" s="212">
        <f t="shared" si="19"/>
        <v>381.80470805755544</v>
      </c>
      <c r="H68" s="212">
        <f t="shared" si="19"/>
        <v>397.07689637985766</v>
      </c>
      <c r="I68" s="212">
        <f t="shared" si="19"/>
        <v>412.95997223505196</v>
      </c>
      <c r="J68" s="212">
        <f t="shared" si="19"/>
        <v>429.4783711244541</v>
      </c>
      <c r="K68" s="212">
        <f t="shared" si="19"/>
        <v>446.65750596943224</v>
      </c>
      <c r="L68" s="212">
        <f t="shared" si="19"/>
        <v>464.52380620820958</v>
      </c>
      <c r="M68" s="212">
        <f t="shared" si="19"/>
        <v>483.10475845653798</v>
      </c>
      <c r="N68" s="212">
        <f t="shared" si="19"/>
        <v>502.42894879479951</v>
      </c>
      <c r="O68" s="212">
        <f t="shared" si="19"/>
        <v>522.52610674659149</v>
      </c>
      <c r="P68" s="212">
        <f t="shared" si="19"/>
        <v>543.42715101645513</v>
      </c>
      <c r="Q68" s="212">
        <f t="shared" si="19"/>
        <v>565.16423705711338</v>
      </c>
      <c r="R68" s="212">
        <f t="shared" si="19"/>
        <v>587.770806539398</v>
      </c>
      <c r="S68" s="212">
        <f t="shared" si="19"/>
        <v>611.28163880097384</v>
      </c>
      <c r="T68" s="212">
        <f t="shared" si="19"/>
        <v>635.73290435301283</v>
      </c>
      <c r="U68" s="213">
        <f t="shared" si="19"/>
        <v>661.16222052713329</v>
      </c>
    </row>
    <row r="69" spans="1:21" ht="16.5" thickBot="1" x14ac:dyDescent="0.3">
      <c r="A69" s="214" t="s">
        <v>250</v>
      </c>
      <c r="B69" s="215" t="s">
        <v>242</v>
      </c>
      <c r="C69" s="216">
        <f t="shared" ref="C69:U69" si="20">SUM(C59:C68)</f>
        <v>2040.5171767200432</v>
      </c>
      <c r="D69" s="216">
        <f t="shared" si="20"/>
        <v>2078.1943651365782</v>
      </c>
      <c r="E69" s="216">
        <f t="shared" si="20"/>
        <v>2091.7712849440413</v>
      </c>
      <c r="F69" s="216">
        <f t="shared" si="20"/>
        <v>2105.891281543803</v>
      </c>
      <c r="G69" s="216">
        <f t="shared" si="20"/>
        <v>2120.5760780075552</v>
      </c>
      <c r="H69" s="216">
        <f t="shared" si="20"/>
        <v>2135.8482663298573</v>
      </c>
      <c r="I69" s="216">
        <f t="shared" si="20"/>
        <v>2151.7313421850513</v>
      </c>
      <c r="J69" s="216">
        <f t="shared" si="20"/>
        <v>2168.2497410744536</v>
      </c>
      <c r="K69" s="216">
        <f t="shared" si="20"/>
        <v>2185.4288759194319</v>
      </c>
      <c r="L69" s="216">
        <f t="shared" si="20"/>
        <v>2203.295176158209</v>
      </c>
      <c r="M69" s="216">
        <f t="shared" si="20"/>
        <v>2221.8761284065376</v>
      </c>
      <c r="N69" s="216">
        <f t="shared" si="20"/>
        <v>2241.200318744799</v>
      </c>
      <c r="O69" s="216">
        <f t="shared" si="20"/>
        <v>2261.2974766965908</v>
      </c>
      <c r="P69" s="216">
        <f t="shared" si="20"/>
        <v>2282.1985209664545</v>
      </c>
      <c r="Q69" s="216">
        <f t="shared" si="20"/>
        <v>2303.935607007113</v>
      </c>
      <c r="R69" s="216">
        <f t="shared" si="20"/>
        <v>587.770806539398</v>
      </c>
      <c r="S69" s="216">
        <f t="shared" si="20"/>
        <v>611.28163880097384</v>
      </c>
      <c r="T69" s="216">
        <f t="shared" si="20"/>
        <v>635.73290435301283</v>
      </c>
      <c r="U69" s="217">
        <f t="shared" si="20"/>
        <v>661.16222052713329</v>
      </c>
    </row>
    <row r="71" spans="1:21" x14ac:dyDescent="0.25">
      <c r="C71" s="218">
        <f t="shared" ref="C71:U71" si="21">C44+C53</f>
        <v>-2040.5171767200432</v>
      </c>
      <c r="D71" s="218">
        <f t="shared" si="21"/>
        <v>-2078.1943651365782</v>
      </c>
      <c r="E71" s="218">
        <f t="shared" si="21"/>
        <v>-2091.7712849440413</v>
      </c>
      <c r="F71" s="218">
        <f t="shared" si="21"/>
        <v>-2105.891281543803</v>
      </c>
      <c r="G71" s="218">
        <f t="shared" si="21"/>
        <v>-2120.5760780075552</v>
      </c>
      <c r="H71" s="218">
        <f t="shared" si="21"/>
        <v>-2135.8482663298573</v>
      </c>
      <c r="I71" s="218">
        <f t="shared" si="21"/>
        <v>-2151.7313421850513</v>
      </c>
      <c r="J71" s="218">
        <f t="shared" si="21"/>
        <v>-2168.2497410744536</v>
      </c>
      <c r="K71" s="218">
        <f t="shared" si="21"/>
        <v>-2185.4288759194319</v>
      </c>
      <c r="L71" s="218">
        <f t="shared" si="21"/>
        <v>-2203.295176158209</v>
      </c>
      <c r="M71" s="218">
        <f t="shared" si="21"/>
        <v>-2221.8761284065376</v>
      </c>
      <c r="N71" s="218">
        <f t="shared" si="21"/>
        <v>-2241.200318744799</v>
      </c>
      <c r="O71" s="218">
        <f t="shared" si="21"/>
        <v>-2261.2974766965908</v>
      </c>
      <c r="P71" s="218">
        <f t="shared" si="21"/>
        <v>-2282.1985209664545</v>
      </c>
      <c r="Q71" s="218">
        <f t="shared" si="21"/>
        <v>-2303.935607007113</v>
      </c>
      <c r="R71" s="218">
        <f t="shared" si="21"/>
        <v>-587.770806539398</v>
      </c>
      <c r="S71" s="218">
        <f t="shared" si="21"/>
        <v>-611.28163880097384</v>
      </c>
      <c r="T71" s="218">
        <f t="shared" si="21"/>
        <v>-635.73290435301283</v>
      </c>
      <c r="U71" s="218">
        <f t="shared" si="21"/>
        <v>-661.16222052713329</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tabSelected="1" view="pageBreakPreview" topLeftCell="A8" zoomScale="80" zoomScaleNormal="82" zoomScaleSheetLayoutView="80" workbookViewId="0">
      <selection activeCell="F15" sqref="F15"/>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4.710937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4.710937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4.710937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4.710937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4.710937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4.710937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4.710937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4.710937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4.710937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4.710937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4.710937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4.710937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4.710937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4.710937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4.710937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4.710937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4.710937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4.710937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4.710937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4.710937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4.710937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4.710937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4.710937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4.710937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4.710937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4.710937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4.710937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4.710937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4.710937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4.710937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4.710937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4.710937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4.710937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4.710937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4.710937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4.710937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4.710937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4.710937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4.710937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4.710937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4.710937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4.710937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4.710937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4.710937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4.710937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4.710937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4.710937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4.710937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4.710937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4.710937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4.710937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4.710937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4.710937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4.710937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4.710937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4.710937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4.710937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4.710937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4.710937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4.710937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4.710937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4.710937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4.710937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4.7109375" style="138" customWidth="1"/>
    <col min="16140" max="16142" width="9.85546875" style="138" bestFit="1" customWidth="1"/>
    <col min="16143" max="16143" width="10.85546875" style="138" customWidth="1"/>
    <col min="16144" max="16384" width="9.140625" style="138"/>
  </cols>
  <sheetData>
    <row r="1" spans="1:21" x14ac:dyDescent="0.25">
      <c r="A1" s="138" t="s">
        <v>204</v>
      </c>
      <c r="O1" s="139"/>
    </row>
    <row r="2" spans="1:21" x14ac:dyDescent="0.25">
      <c r="A2" s="277" t="s">
        <v>205</v>
      </c>
      <c r="B2" s="277"/>
      <c r="C2" s="277"/>
      <c r="D2" s="277"/>
      <c r="E2" s="277"/>
      <c r="F2" s="277"/>
      <c r="G2" s="277"/>
      <c r="H2" s="277"/>
      <c r="I2" s="277"/>
      <c r="J2" s="277"/>
      <c r="K2" s="277"/>
      <c r="L2" s="277"/>
      <c r="M2" s="277"/>
      <c r="N2" s="277"/>
      <c r="O2" s="277"/>
      <c r="P2" s="277"/>
      <c r="Q2" s="277"/>
      <c r="R2" s="277"/>
      <c r="S2" s="277"/>
      <c r="T2" s="277"/>
      <c r="U2" s="277"/>
    </row>
    <row r="3" spans="1:21" x14ac:dyDescent="0.25">
      <c r="A3" s="140" t="s">
        <v>251</v>
      </c>
      <c r="O3" s="139"/>
    </row>
    <row r="4" spans="1:21" ht="19.5" customHeight="1" x14ac:dyDescent="0.25">
      <c r="A4" s="224" t="str">
        <f>'1. паспорт описание'!A9:D9</f>
        <v>О_0004500012</v>
      </c>
      <c r="C4" s="141"/>
      <c r="O4" s="139"/>
    </row>
    <row r="5" spans="1:21" ht="34.5" customHeight="1" x14ac:dyDescent="0.25">
      <c r="A5" s="278" t="str">
        <f>"Финансовая модель по проекту инвестиционной программы"</f>
        <v>Финансовая модель по проекту инвестиционной программы</v>
      </c>
      <c r="B5" s="278"/>
      <c r="C5" s="278"/>
      <c r="D5" s="278"/>
      <c r="E5" s="278"/>
      <c r="F5" s="278"/>
      <c r="G5" s="278"/>
      <c r="H5" s="278"/>
      <c r="I5" s="278"/>
      <c r="J5" s="278"/>
      <c r="K5" s="278"/>
      <c r="L5" s="278"/>
      <c r="M5" s="278"/>
      <c r="N5" s="278"/>
      <c r="O5" s="278"/>
    </row>
    <row r="6" spans="1:21" ht="24.75" customHeight="1" x14ac:dyDescent="0.25">
      <c r="A6" s="279" t="str">
        <f>'1. паспорт описание'!A12:D12</f>
        <v>Строительство и реконструкция сетей электроснабжения 0,4кВ</v>
      </c>
      <c r="B6" s="279"/>
      <c r="C6" s="279"/>
      <c r="D6" s="279"/>
      <c r="E6" s="279"/>
      <c r="F6" s="279"/>
      <c r="G6" s="279"/>
      <c r="H6" s="279"/>
      <c r="I6" s="279"/>
      <c r="J6" s="279"/>
      <c r="K6" s="279"/>
      <c r="L6" s="279"/>
      <c r="M6" s="279"/>
      <c r="N6" s="279"/>
      <c r="O6" s="279"/>
    </row>
    <row r="7" spans="1:21" ht="30.75" hidden="1" customHeight="1" x14ac:dyDescent="0.25">
      <c r="A7" s="142"/>
      <c r="B7" s="142"/>
      <c r="C7" s="142"/>
      <c r="D7" s="142"/>
      <c r="E7" s="142"/>
      <c r="F7" s="142"/>
      <c r="G7" s="142"/>
      <c r="H7" s="142"/>
      <c r="I7" s="142"/>
      <c r="J7" s="142"/>
      <c r="K7" s="142"/>
      <c r="L7" s="142"/>
      <c r="M7" s="142"/>
      <c r="N7" s="142"/>
      <c r="O7" s="142"/>
    </row>
    <row r="8" spans="1:21" x14ac:dyDescent="0.25">
      <c r="A8" s="143"/>
    </row>
    <row r="9" spans="1:21" ht="16.5" thickBot="1" x14ac:dyDescent="0.3">
      <c r="A9" s="144" t="s">
        <v>101</v>
      </c>
      <c r="B9" s="144" t="s">
        <v>0</v>
      </c>
      <c r="C9" s="144"/>
      <c r="D9" s="144"/>
      <c r="E9" s="144"/>
      <c r="F9" s="144"/>
      <c r="H9" s="145"/>
      <c r="I9" s="146"/>
      <c r="J9" s="146"/>
      <c r="K9" s="146"/>
      <c r="L9" s="146"/>
    </row>
    <row r="10" spans="1:21" ht="23.25" customHeight="1" x14ac:dyDescent="0.25">
      <c r="A10" s="147" t="s">
        <v>206</v>
      </c>
      <c r="B10" s="148">
        <v>26707.492136609999</v>
      </c>
      <c r="C10" s="144"/>
      <c r="D10" s="144"/>
      <c r="E10" s="144"/>
      <c r="F10" s="144"/>
      <c r="H10" s="145"/>
      <c r="I10" s="146"/>
      <c r="J10" s="146"/>
      <c r="K10" s="146"/>
      <c r="L10" s="146"/>
    </row>
    <row r="11" spans="1:21" ht="21" customHeight="1" x14ac:dyDescent="0.25">
      <c r="A11" s="149" t="s">
        <v>207</v>
      </c>
      <c r="B11" s="150"/>
      <c r="C11" s="141"/>
      <c r="D11" s="141"/>
      <c r="E11" s="141"/>
      <c r="F11" s="141"/>
    </row>
    <row r="12" spans="1:21" ht="44.25" hidden="1" customHeight="1" x14ac:dyDescent="0.25">
      <c r="A12" s="151" t="s">
        <v>208</v>
      </c>
      <c r="B12" s="150"/>
      <c r="C12" s="141"/>
      <c r="D12" s="141"/>
      <c r="E12" s="141"/>
      <c r="F12" s="141"/>
      <c r="H12" s="152"/>
    </row>
    <row r="13" spans="1:21" ht="56.25" customHeight="1" x14ac:dyDescent="0.25">
      <c r="A13" s="151" t="s">
        <v>209</v>
      </c>
      <c r="B13" s="150">
        <v>9559.9192903125586</v>
      </c>
      <c r="C13" s="141"/>
      <c r="D13" s="153"/>
      <c r="E13" s="141"/>
      <c r="F13" s="141"/>
      <c r="H13" s="276"/>
      <c r="I13" s="276"/>
      <c r="J13" s="154"/>
      <c r="K13" s="155"/>
    </row>
    <row r="14" spans="1:21" ht="38.25" customHeight="1" x14ac:dyDescent="0.25">
      <c r="A14" s="151" t="s">
        <v>210</v>
      </c>
      <c r="B14" s="150">
        <v>17147.57284629744</v>
      </c>
      <c r="C14" s="141"/>
      <c r="D14" s="156"/>
      <c r="E14" s="157"/>
      <c r="F14" s="157"/>
      <c r="H14" s="276"/>
      <c r="I14" s="276"/>
      <c r="J14" s="154"/>
      <c r="K14" s="155"/>
    </row>
    <row r="15" spans="1:21" ht="37.5" customHeight="1" thickBot="1" x14ac:dyDescent="0.3">
      <c r="A15" s="158" t="s">
        <v>211</v>
      </c>
      <c r="B15" s="159">
        <v>0</v>
      </c>
      <c r="C15" s="141"/>
      <c r="D15" s="141"/>
      <c r="E15" s="141"/>
      <c r="F15" s="141"/>
      <c r="H15" s="276"/>
      <c r="I15" s="276"/>
      <c r="J15" s="154"/>
      <c r="K15" s="160"/>
    </row>
    <row r="16" spans="1:21" ht="25.5" hidden="1" customHeight="1" x14ac:dyDescent="0.25">
      <c r="A16" s="158" t="s">
        <v>212</v>
      </c>
      <c r="B16" s="161"/>
      <c r="C16" s="141"/>
      <c r="D16" s="141"/>
      <c r="E16" s="141"/>
      <c r="F16" s="141"/>
      <c r="H16" s="276"/>
      <c r="I16" s="276"/>
      <c r="J16" s="154"/>
      <c r="K16" s="162"/>
    </row>
    <row r="17" spans="1:18" ht="16.5" hidden="1" thickBot="1" x14ac:dyDescent="0.3">
      <c r="A17" s="158" t="s">
        <v>213</v>
      </c>
      <c r="B17" s="163">
        <v>15</v>
      </c>
      <c r="C17" s="141"/>
      <c r="D17" s="141"/>
      <c r="E17" s="141"/>
      <c r="F17" s="141"/>
      <c r="H17" s="154"/>
      <c r="I17" s="154"/>
      <c r="J17" s="154"/>
      <c r="K17" s="154"/>
    </row>
    <row r="18" spans="1:18" ht="27" hidden="1" customHeight="1" x14ac:dyDescent="0.25">
      <c r="A18" s="158" t="s">
        <v>214</v>
      </c>
      <c r="B18" s="163">
        <v>15</v>
      </c>
      <c r="C18" s="141"/>
      <c r="D18" s="141"/>
      <c r="E18" s="141"/>
      <c r="F18" s="141"/>
      <c r="H18" s="164"/>
      <c r="I18" s="154"/>
      <c r="J18" s="154"/>
      <c r="K18" s="154"/>
      <c r="N18" s="154"/>
      <c r="O18" s="154"/>
      <c r="R18" s="165"/>
    </row>
    <row r="19" spans="1:18" ht="39.75" hidden="1" customHeight="1" outlineLevel="1" thickBot="1" x14ac:dyDescent="0.3">
      <c r="A19" s="166" t="s">
        <v>215</v>
      </c>
      <c r="B19" s="167"/>
      <c r="C19" s="141"/>
      <c r="D19" s="141"/>
      <c r="E19" s="141"/>
      <c r="F19" s="141"/>
      <c r="H19" s="276"/>
      <c r="I19" s="276"/>
      <c r="J19" s="154"/>
      <c r="K19" s="155"/>
      <c r="N19" s="154"/>
      <c r="O19" s="154"/>
    </row>
    <row r="20" spans="1:18" ht="16.5" hidden="1" outlineLevel="1" thickBot="1" x14ac:dyDescent="0.3">
      <c r="A20" s="147" t="s">
        <v>216</v>
      </c>
      <c r="B20" s="168"/>
      <c r="C20" s="141"/>
      <c r="D20" s="141"/>
      <c r="E20" s="141"/>
      <c r="F20" s="141"/>
      <c r="H20" s="276"/>
      <c r="I20" s="276"/>
      <c r="J20" s="154"/>
      <c r="K20" s="155"/>
      <c r="N20" s="154"/>
      <c r="O20" s="154"/>
    </row>
    <row r="21" spans="1:18" ht="33" hidden="1" customHeight="1" outlineLevel="1" x14ac:dyDescent="0.25">
      <c r="A21" s="158" t="s">
        <v>217</v>
      </c>
      <c r="B21" s="169">
        <v>4</v>
      </c>
      <c r="C21" s="141"/>
      <c r="D21" s="141"/>
      <c r="E21" s="141"/>
      <c r="F21" s="141"/>
      <c r="H21" s="280"/>
      <c r="I21" s="280"/>
      <c r="J21" s="154"/>
      <c r="K21" s="160"/>
      <c r="N21" s="154"/>
      <c r="O21" s="154"/>
    </row>
    <row r="22" spans="1:18" ht="16.5" hidden="1" outlineLevel="1" thickBot="1" x14ac:dyDescent="0.3">
      <c r="A22" s="158" t="s">
        <v>100</v>
      </c>
      <c r="B22" s="169">
        <v>4</v>
      </c>
      <c r="C22" s="141"/>
      <c r="D22" s="141"/>
      <c r="E22" s="141"/>
      <c r="F22" s="141"/>
      <c r="H22" s="276"/>
      <c r="I22" s="276"/>
      <c r="J22" s="154"/>
      <c r="K22" s="162"/>
      <c r="N22" s="154"/>
      <c r="O22" s="154"/>
    </row>
    <row r="23" spans="1:18" ht="16.5" hidden="1" outlineLevel="1" thickBot="1" x14ac:dyDescent="0.3">
      <c r="A23" s="170" t="s">
        <v>218</v>
      </c>
      <c r="B23" s="171"/>
      <c r="C23" s="141"/>
      <c r="D23" s="141"/>
      <c r="E23" s="141"/>
      <c r="F23" s="141"/>
      <c r="H23" s="154"/>
      <c r="I23" s="154"/>
      <c r="J23" s="154"/>
      <c r="K23" s="154"/>
      <c r="N23" s="154"/>
      <c r="O23" s="154"/>
    </row>
    <row r="24" spans="1:18" ht="16.5" hidden="1" outlineLevel="1" thickBot="1" x14ac:dyDescent="0.3">
      <c r="A24" s="158" t="s">
        <v>219</v>
      </c>
      <c r="B24" s="169">
        <v>12</v>
      </c>
      <c r="C24" s="141"/>
      <c r="D24" s="141"/>
      <c r="E24" s="141"/>
      <c r="F24" s="141"/>
      <c r="H24" s="154"/>
      <c r="I24" s="154"/>
      <c r="J24" s="154"/>
      <c r="K24" s="154"/>
    </row>
    <row r="25" spans="1:18" ht="16.5" hidden="1" outlineLevel="1" thickBot="1" x14ac:dyDescent="0.3">
      <c r="A25" s="158" t="s">
        <v>220</v>
      </c>
      <c r="B25" s="169">
        <v>12</v>
      </c>
      <c r="C25" s="141"/>
      <c r="D25" s="141"/>
      <c r="E25" s="141"/>
      <c r="F25" s="141"/>
    </row>
    <row r="26" spans="1:18" ht="16.5" hidden="1" outlineLevel="1" thickBot="1" x14ac:dyDescent="0.3">
      <c r="A26" s="172" t="s">
        <v>221</v>
      </c>
      <c r="B26" s="173"/>
      <c r="C26" s="141"/>
      <c r="D26" s="141"/>
      <c r="E26" s="141"/>
      <c r="F26" s="141"/>
    </row>
    <row r="27" spans="1:18" ht="16.5" hidden="1" outlineLevel="1" thickBot="1" x14ac:dyDescent="0.3">
      <c r="A27" s="174" t="s">
        <v>222</v>
      </c>
      <c r="B27" s="159">
        <v>10.74</v>
      </c>
      <c r="C27" s="175"/>
      <c r="D27" s="176"/>
      <c r="E27" s="141"/>
      <c r="F27" s="141"/>
    </row>
    <row r="28" spans="1:18" ht="16.5" hidden="1" outlineLevel="1" thickBot="1" x14ac:dyDescent="0.3">
      <c r="A28" s="172" t="s">
        <v>223</v>
      </c>
      <c r="B28" s="173"/>
      <c r="C28" s="175"/>
      <c r="D28" s="176"/>
      <c r="E28" s="141"/>
      <c r="F28" s="141"/>
    </row>
    <row r="29" spans="1:18" ht="16.5" hidden="1" outlineLevel="1" thickBot="1" x14ac:dyDescent="0.3">
      <c r="A29" s="172" t="s">
        <v>224</v>
      </c>
      <c r="B29" s="173"/>
      <c r="C29" s="175"/>
      <c r="D29" s="176"/>
      <c r="E29" s="141"/>
      <c r="F29" s="141"/>
    </row>
    <row r="30" spans="1:18" ht="16.5" hidden="1" outlineLevel="1" thickBot="1" x14ac:dyDescent="0.3">
      <c r="A30" s="174" t="s">
        <v>225</v>
      </c>
      <c r="B30" s="159">
        <v>5.23</v>
      </c>
      <c r="C30" s="177"/>
      <c r="D30" s="177"/>
      <c r="E30" s="141"/>
      <c r="F30" s="141"/>
    </row>
    <row r="31" spans="1:18" ht="16.5" hidden="1" outlineLevel="1" thickBot="1" x14ac:dyDescent="0.3">
      <c r="A31" s="172" t="s">
        <v>226</v>
      </c>
      <c r="B31" s="169">
        <v>12</v>
      </c>
      <c r="C31" s="175"/>
      <c r="D31" s="141"/>
      <c r="E31" s="141"/>
      <c r="F31" s="141"/>
    </row>
    <row r="32" spans="1:18" ht="16.5" hidden="1" outlineLevel="1" thickBot="1" x14ac:dyDescent="0.3">
      <c r="A32" s="172" t="s">
        <v>227</v>
      </c>
      <c r="B32" s="169">
        <v>12</v>
      </c>
      <c r="C32" s="175"/>
      <c r="D32" s="141"/>
      <c r="E32" s="141"/>
      <c r="F32" s="141"/>
    </row>
    <row r="33" spans="1:27" ht="16.5" hidden="1" outlineLevel="1" thickBot="1" x14ac:dyDescent="0.3">
      <c r="A33" s="172" t="s">
        <v>228</v>
      </c>
      <c r="B33" s="169">
        <v>4</v>
      </c>
      <c r="C33" s="153"/>
      <c r="D33" s="141"/>
      <c r="E33" s="141"/>
      <c r="F33" s="141"/>
    </row>
    <row r="34" spans="1:27" ht="16.5" hidden="1" collapsed="1" thickBot="1" x14ac:dyDescent="0.3">
      <c r="A34" s="172" t="s">
        <v>229</v>
      </c>
      <c r="B34" s="179">
        <v>4</v>
      </c>
      <c r="C34" s="153"/>
      <c r="D34" s="141"/>
      <c r="E34" s="141"/>
      <c r="F34" s="141"/>
    </row>
    <row r="35" spans="1:27" ht="16.5" hidden="1" outlineLevel="1" thickBot="1" x14ac:dyDescent="0.3">
      <c r="A35" s="172" t="s">
        <v>230</v>
      </c>
      <c r="B35" s="223">
        <v>25</v>
      </c>
      <c r="C35" s="178"/>
      <c r="D35" s="178"/>
      <c r="E35" s="178"/>
      <c r="F35" s="178"/>
    </row>
    <row r="36" spans="1:27" ht="16.5" hidden="1" outlineLevel="1" thickBot="1" x14ac:dyDescent="0.3">
      <c r="A36" s="172" t="s">
        <v>231</v>
      </c>
      <c r="B36" s="179">
        <v>25</v>
      </c>
      <c r="C36" s="180"/>
      <c r="D36" s="141"/>
      <c r="E36" s="181"/>
      <c r="F36" s="141"/>
    </row>
    <row r="37" spans="1:27" collapsed="1" x14ac:dyDescent="0.25">
      <c r="A37" s="147" t="str">
        <f>A50</f>
        <v>Оплата труда с отчислениями</v>
      </c>
      <c r="B37" s="182">
        <v>299.55795372588057</v>
      </c>
      <c r="C37" s="141"/>
      <c r="D37" s="153"/>
      <c r="E37" s="141"/>
      <c r="F37" s="141"/>
    </row>
    <row r="38" spans="1:27" x14ac:dyDescent="0.25">
      <c r="A38" s="158" t="str">
        <f>A51</f>
        <v>Вспомогательные материалы</v>
      </c>
      <c r="B38" s="183"/>
      <c r="C38" s="178"/>
      <c r="D38" s="178"/>
      <c r="E38" s="178"/>
      <c r="F38" s="178"/>
    </row>
    <row r="39" spans="1:27" ht="32.25" thickBot="1" x14ac:dyDescent="0.3">
      <c r="A39" s="184" t="str">
        <f>A52</f>
        <v>Прочие расходы (без амортизации, арендной платы + транспортные расходы)</v>
      </c>
      <c r="B39" s="179"/>
      <c r="C39" s="178"/>
      <c r="D39" s="178"/>
      <c r="E39" s="178"/>
      <c r="F39" s="178"/>
    </row>
    <row r="40" spans="1:27" s="143" customFormat="1" x14ac:dyDescent="0.25">
      <c r="A40" s="185" t="s">
        <v>99</v>
      </c>
      <c r="B40" s="186">
        <v>1</v>
      </c>
      <c r="C40" s="186">
        <f t="shared" ref="C40:U40" si="0">B40+1</f>
        <v>2</v>
      </c>
      <c r="D40" s="186">
        <f t="shared" si="0"/>
        <v>3</v>
      </c>
      <c r="E40" s="186">
        <f t="shared" si="0"/>
        <v>4</v>
      </c>
      <c r="F40" s="186">
        <f t="shared" si="0"/>
        <v>5</v>
      </c>
      <c r="G40" s="186">
        <f t="shared" si="0"/>
        <v>6</v>
      </c>
      <c r="H40" s="186">
        <f t="shared" si="0"/>
        <v>7</v>
      </c>
      <c r="I40" s="186">
        <f t="shared" si="0"/>
        <v>8</v>
      </c>
      <c r="J40" s="186">
        <f t="shared" si="0"/>
        <v>9</v>
      </c>
      <c r="K40" s="186">
        <f t="shared" si="0"/>
        <v>10</v>
      </c>
      <c r="L40" s="186">
        <f t="shared" si="0"/>
        <v>11</v>
      </c>
      <c r="M40" s="186">
        <f t="shared" si="0"/>
        <v>12</v>
      </c>
      <c r="N40" s="186">
        <f t="shared" si="0"/>
        <v>13</v>
      </c>
      <c r="O40" s="186">
        <f t="shared" si="0"/>
        <v>14</v>
      </c>
      <c r="P40" s="186">
        <f t="shared" si="0"/>
        <v>15</v>
      </c>
      <c r="Q40" s="186">
        <f t="shared" si="0"/>
        <v>16</v>
      </c>
      <c r="R40" s="186">
        <f t="shared" si="0"/>
        <v>17</v>
      </c>
      <c r="S40" s="186">
        <f t="shared" si="0"/>
        <v>18</v>
      </c>
      <c r="T40" s="186">
        <f t="shared" si="0"/>
        <v>19</v>
      </c>
      <c r="U40" s="187">
        <f t="shared" si="0"/>
        <v>20</v>
      </c>
    </row>
    <row r="41" spans="1:27" x14ac:dyDescent="0.25">
      <c r="A41" s="188" t="s">
        <v>98</v>
      </c>
      <c r="B41" s="189">
        <v>0.04</v>
      </c>
      <c r="C41" s="189">
        <v>0.04</v>
      </c>
      <c r="D41" s="189">
        <v>0.04</v>
      </c>
      <c r="E41" s="189">
        <v>0.04</v>
      </c>
      <c r="F41" s="189">
        <v>0.04</v>
      </c>
      <c r="G41" s="189">
        <v>0.04</v>
      </c>
      <c r="H41" s="189">
        <v>0.04</v>
      </c>
      <c r="I41" s="189">
        <v>0.04</v>
      </c>
      <c r="J41" s="189">
        <v>0.04</v>
      </c>
      <c r="K41" s="189">
        <v>0.04</v>
      </c>
      <c r="L41" s="189">
        <v>0.04</v>
      </c>
      <c r="M41" s="189">
        <v>0.04</v>
      </c>
      <c r="N41" s="189">
        <v>0.04</v>
      </c>
      <c r="O41" s="189">
        <v>0.04</v>
      </c>
      <c r="P41" s="189">
        <v>0.04</v>
      </c>
      <c r="Q41" s="189">
        <v>0.04</v>
      </c>
      <c r="R41" s="189">
        <v>0.04</v>
      </c>
      <c r="S41" s="189">
        <v>0.04</v>
      </c>
      <c r="T41" s="189">
        <v>0.04</v>
      </c>
      <c r="U41" s="190">
        <v>0.04</v>
      </c>
    </row>
    <row r="42" spans="1:27" ht="16.5" thickBot="1" x14ac:dyDescent="0.3">
      <c r="A42" s="188" t="s">
        <v>97</v>
      </c>
      <c r="B42" s="189">
        <v>0.04</v>
      </c>
      <c r="C42" s="189">
        <f t="shared" ref="C42:U42" si="1">(1+B42)*(1+C41)-1</f>
        <v>8.1600000000000117E-2</v>
      </c>
      <c r="D42" s="189">
        <f t="shared" si="1"/>
        <v>0.12486400000000009</v>
      </c>
      <c r="E42" s="189">
        <f t="shared" si="1"/>
        <v>0.16985856000000021</v>
      </c>
      <c r="F42" s="189">
        <f t="shared" si="1"/>
        <v>0.21665290240000035</v>
      </c>
      <c r="G42" s="189">
        <f t="shared" si="1"/>
        <v>0.26531901849600037</v>
      </c>
      <c r="H42" s="189">
        <f t="shared" si="1"/>
        <v>0.31593177923584048</v>
      </c>
      <c r="I42" s="189">
        <f t="shared" si="1"/>
        <v>0.3685690504052741</v>
      </c>
      <c r="J42" s="189">
        <f t="shared" si="1"/>
        <v>0.42331181242148519</v>
      </c>
      <c r="K42" s="189">
        <f t="shared" si="1"/>
        <v>0.48024428491834459</v>
      </c>
      <c r="L42" s="189">
        <f t="shared" si="1"/>
        <v>0.53945405631507848</v>
      </c>
      <c r="M42" s="189">
        <f t="shared" si="1"/>
        <v>0.60103221856768174</v>
      </c>
      <c r="N42" s="189">
        <f t="shared" si="1"/>
        <v>0.66507350731038906</v>
      </c>
      <c r="O42" s="189">
        <f t="shared" si="1"/>
        <v>0.73167644760280459</v>
      </c>
      <c r="P42" s="189">
        <f t="shared" si="1"/>
        <v>0.80094350550691673</v>
      </c>
      <c r="Q42" s="189">
        <f t="shared" si="1"/>
        <v>0.87298124572719349</v>
      </c>
      <c r="R42" s="189">
        <f t="shared" si="1"/>
        <v>0.94790049555628131</v>
      </c>
      <c r="S42" s="189">
        <f t="shared" si="1"/>
        <v>1.0258165153785326</v>
      </c>
      <c r="T42" s="189">
        <f t="shared" si="1"/>
        <v>1.1068491759936738</v>
      </c>
      <c r="U42" s="190">
        <f t="shared" si="1"/>
        <v>1.1911231430334208</v>
      </c>
      <c r="V42" s="191"/>
      <c r="W42" s="191"/>
      <c r="X42" s="191"/>
      <c r="Y42" s="191"/>
      <c r="Z42" s="191"/>
      <c r="AA42" s="191"/>
    </row>
    <row r="43" spans="1:27" x14ac:dyDescent="0.25">
      <c r="A43" s="185" t="s">
        <v>99</v>
      </c>
      <c r="B43" s="186">
        <v>1</v>
      </c>
      <c r="C43" s="186">
        <f t="shared" ref="C43:U43" si="2">B43+1</f>
        <v>2</v>
      </c>
      <c r="D43" s="186">
        <f t="shared" si="2"/>
        <v>3</v>
      </c>
      <c r="E43" s="186">
        <f t="shared" si="2"/>
        <v>4</v>
      </c>
      <c r="F43" s="186">
        <f t="shared" si="2"/>
        <v>5</v>
      </c>
      <c r="G43" s="186">
        <f t="shared" si="2"/>
        <v>6</v>
      </c>
      <c r="H43" s="186">
        <f t="shared" si="2"/>
        <v>7</v>
      </c>
      <c r="I43" s="186">
        <f t="shared" si="2"/>
        <v>8</v>
      </c>
      <c r="J43" s="186">
        <f t="shared" si="2"/>
        <v>9</v>
      </c>
      <c r="K43" s="186">
        <f t="shared" si="2"/>
        <v>10</v>
      </c>
      <c r="L43" s="186">
        <f t="shared" si="2"/>
        <v>11</v>
      </c>
      <c r="M43" s="186">
        <f t="shared" si="2"/>
        <v>12</v>
      </c>
      <c r="N43" s="186">
        <f t="shared" si="2"/>
        <v>13</v>
      </c>
      <c r="O43" s="186">
        <f t="shared" si="2"/>
        <v>14</v>
      </c>
      <c r="P43" s="186">
        <f t="shared" si="2"/>
        <v>15</v>
      </c>
      <c r="Q43" s="186">
        <f t="shared" si="2"/>
        <v>16</v>
      </c>
      <c r="R43" s="186">
        <f t="shared" si="2"/>
        <v>17</v>
      </c>
      <c r="S43" s="186">
        <f t="shared" si="2"/>
        <v>18</v>
      </c>
      <c r="T43" s="186">
        <f t="shared" si="2"/>
        <v>19</v>
      </c>
      <c r="U43" s="187">
        <f t="shared" si="2"/>
        <v>20</v>
      </c>
      <c r="V43" s="191"/>
      <c r="W43" s="191"/>
      <c r="X43" s="191"/>
      <c r="Y43" s="191"/>
      <c r="Z43" s="191"/>
      <c r="AA43" s="191"/>
    </row>
    <row r="44" spans="1:27" hidden="1" outlineLevel="1" x14ac:dyDescent="0.25">
      <c r="A44" s="192" t="s">
        <v>232</v>
      </c>
      <c r="B44" s="193">
        <f t="shared" ref="B44:U44" si="3">SUM(B45:B52)</f>
        <v>0</v>
      </c>
      <c r="C44" s="193">
        <f t="shared" si="3"/>
        <v>-299.55795372588057</v>
      </c>
      <c r="D44" s="193">
        <f t="shared" si="3"/>
        <v>-336.96195805990897</v>
      </c>
      <c r="E44" s="193">
        <f t="shared" si="3"/>
        <v>-350.44043638230534</v>
      </c>
      <c r="F44" s="193">
        <f t="shared" si="3"/>
        <v>-364.45805383759756</v>
      </c>
      <c r="G44" s="193">
        <f t="shared" si="3"/>
        <v>-379.03637599110152</v>
      </c>
      <c r="H44" s="193">
        <f t="shared" si="3"/>
        <v>-394.19783103074559</v>
      </c>
      <c r="I44" s="193">
        <f t="shared" si="3"/>
        <v>-409.96574427197538</v>
      </c>
      <c r="J44" s="193">
        <f t="shared" si="3"/>
        <v>-426.36437404285448</v>
      </c>
      <c r="K44" s="193">
        <f t="shared" si="3"/>
        <v>-443.41894900456862</v>
      </c>
      <c r="L44" s="193">
        <f t="shared" si="3"/>
        <v>-461.1557069647514</v>
      </c>
      <c r="M44" s="193">
        <f t="shared" si="3"/>
        <v>-479.60193524334153</v>
      </c>
      <c r="N44" s="193">
        <f t="shared" si="3"/>
        <v>-498.7860126530752</v>
      </c>
      <c r="O44" s="193">
        <f t="shared" si="3"/>
        <v>-518.73745315919814</v>
      </c>
      <c r="P44" s="193">
        <f t="shared" si="3"/>
        <v>-539.48695128556608</v>
      </c>
      <c r="Q44" s="193">
        <f t="shared" si="3"/>
        <v>-561.06642933698879</v>
      </c>
      <c r="R44" s="193">
        <f t="shared" si="3"/>
        <v>-583.50908651046836</v>
      </c>
      <c r="S44" s="193">
        <f t="shared" si="3"/>
        <v>-606.84944997088712</v>
      </c>
      <c r="T44" s="193">
        <f t="shared" si="3"/>
        <v>-631.12342796972257</v>
      </c>
      <c r="U44" s="193">
        <f t="shared" si="3"/>
        <v>-656.3683650885115</v>
      </c>
    </row>
    <row r="45" spans="1:27" ht="16.5" hidden="1" customHeight="1" outlineLevel="1" x14ac:dyDescent="0.25">
      <c r="A45" s="194" t="str">
        <f>A20</f>
        <v>Затраты на текущий ремонт ТП, т.руб. без НДС</v>
      </c>
      <c r="B45" s="195">
        <f t="shared" ref="B45:U45" si="4">-IF(B$40/$B$22-INT(B40/$B$22)&lt;&gt;0,0,$B$20*(1+B$42)*$B$19)</f>
        <v>0</v>
      </c>
      <c r="C45" s="195">
        <f t="shared" si="4"/>
        <v>0</v>
      </c>
      <c r="D45" s="195">
        <f t="shared" si="4"/>
        <v>0</v>
      </c>
      <c r="E45" s="195">
        <f t="shared" si="4"/>
        <v>0</v>
      </c>
      <c r="F45" s="195">
        <f t="shared" si="4"/>
        <v>0</v>
      </c>
      <c r="G45" s="195">
        <f t="shared" si="4"/>
        <v>0</v>
      </c>
      <c r="H45" s="195">
        <f t="shared" si="4"/>
        <v>0</v>
      </c>
      <c r="I45" s="195">
        <f t="shared" si="4"/>
        <v>0</v>
      </c>
      <c r="J45" s="195">
        <f t="shared" si="4"/>
        <v>0</v>
      </c>
      <c r="K45" s="195">
        <f t="shared" si="4"/>
        <v>0</v>
      </c>
      <c r="L45" s="195">
        <f t="shared" si="4"/>
        <v>0</v>
      </c>
      <c r="M45" s="195">
        <f t="shared" si="4"/>
        <v>0</v>
      </c>
      <c r="N45" s="195">
        <f t="shared" si="4"/>
        <v>0</v>
      </c>
      <c r="O45" s="195">
        <f t="shared" si="4"/>
        <v>0</v>
      </c>
      <c r="P45" s="195">
        <f t="shared" si="4"/>
        <v>0</v>
      </c>
      <c r="Q45" s="195">
        <f t="shared" si="4"/>
        <v>0</v>
      </c>
      <c r="R45" s="195">
        <f t="shared" si="4"/>
        <v>0</v>
      </c>
      <c r="S45" s="195">
        <f t="shared" si="4"/>
        <v>0</v>
      </c>
      <c r="T45" s="195">
        <f t="shared" si="4"/>
        <v>0</v>
      </c>
      <c r="U45" s="196">
        <f t="shared" si="4"/>
        <v>0</v>
      </c>
    </row>
    <row r="46" spans="1:27" ht="16.5" hidden="1" customHeight="1" outlineLevel="1" x14ac:dyDescent="0.25">
      <c r="A46" s="194" t="str">
        <f>A23</f>
        <v>Затраты на капитальный ремонт ТП, т.руб. без НДС</v>
      </c>
      <c r="B46" s="195">
        <f t="shared" ref="B46:U46" si="5">-IF(B$40/$B$25-INT(B40/$B$25)&lt;&gt;0,0,$B$23*(1+B$42)*$B$19)</f>
        <v>0</v>
      </c>
      <c r="C46" s="195">
        <f t="shared" si="5"/>
        <v>0</v>
      </c>
      <c r="D46" s="195">
        <f t="shared" si="5"/>
        <v>0</v>
      </c>
      <c r="E46" s="195">
        <f t="shared" si="5"/>
        <v>0</v>
      </c>
      <c r="F46" s="195">
        <f t="shared" si="5"/>
        <v>0</v>
      </c>
      <c r="G46" s="195">
        <f t="shared" si="5"/>
        <v>0</v>
      </c>
      <c r="H46" s="195">
        <f t="shared" si="5"/>
        <v>0</v>
      </c>
      <c r="I46" s="195">
        <f t="shared" si="5"/>
        <v>0</v>
      </c>
      <c r="J46" s="195">
        <f t="shared" si="5"/>
        <v>0</v>
      </c>
      <c r="K46" s="195">
        <f t="shared" si="5"/>
        <v>0</v>
      </c>
      <c r="L46" s="195">
        <f t="shared" si="5"/>
        <v>0</v>
      </c>
      <c r="M46" s="195">
        <f t="shared" si="5"/>
        <v>0</v>
      </c>
      <c r="N46" s="195">
        <f t="shared" si="5"/>
        <v>0</v>
      </c>
      <c r="O46" s="195">
        <f t="shared" si="5"/>
        <v>0</v>
      </c>
      <c r="P46" s="195">
        <f t="shared" si="5"/>
        <v>0</v>
      </c>
      <c r="Q46" s="195">
        <f t="shared" si="5"/>
        <v>0</v>
      </c>
      <c r="R46" s="195">
        <f t="shared" si="5"/>
        <v>0</v>
      </c>
      <c r="S46" s="195">
        <f t="shared" si="5"/>
        <v>0</v>
      </c>
      <c r="T46" s="195">
        <f t="shared" si="5"/>
        <v>0</v>
      </c>
      <c r="U46" s="196">
        <f t="shared" si="5"/>
        <v>0</v>
      </c>
    </row>
    <row r="47" spans="1:27" ht="16.5" hidden="1" customHeight="1" outlineLevel="1" x14ac:dyDescent="0.25">
      <c r="A47" s="194" t="str">
        <f>A26</f>
        <v>Затраты на капитальный ремонт 1 км КЛ т.руб. без НДС</v>
      </c>
      <c r="B47" s="195">
        <f t="shared" ref="B47:U47" si="6">-IF(B$40/$B$36-INT(B40/$B$36)&lt;&gt;0,0,$B$26*(1+B$42)*$B$27)</f>
        <v>0</v>
      </c>
      <c r="C47" s="195">
        <f t="shared" si="6"/>
        <v>0</v>
      </c>
      <c r="D47" s="195">
        <f t="shared" si="6"/>
        <v>0</v>
      </c>
      <c r="E47" s="195">
        <f t="shared" si="6"/>
        <v>0</v>
      </c>
      <c r="F47" s="195">
        <f t="shared" si="6"/>
        <v>0</v>
      </c>
      <c r="G47" s="195">
        <f t="shared" si="6"/>
        <v>0</v>
      </c>
      <c r="H47" s="195">
        <f t="shared" si="6"/>
        <v>0</v>
      </c>
      <c r="I47" s="195">
        <f t="shared" si="6"/>
        <v>0</v>
      </c>
      <c r="J47" s="195">
        <f t="shared" si="6"/>
        <v>0</v>
      </c>
      <c r="K47" s="195">
        <f t="shared" si="6"/>
        <v>0</v>
      </c>
      <c r="L47" s="195">
        <f t="shared" si="6"/>
        <v>0</v>
      </c>
      <c r="M47" s="195">
        <f t="shared" si="6"/>
        <v>0</v>
      </c>
      <c r="N47" s="195">
        <f t="shared" si="6"/>
        <v>0</v>
      </c>
      <c r="O47" s="195">
        <f t="shared" si="6"/>
        <v>0</v>
      </c>
      <c r="P47" s="195">
        <f t="shared" si="6"/>
        <v>0</v>
      </c>
      <c r="Q47" s="195">
        <f t="shared" si="6"/>
        <v>0</v>
      </c>
      <c r="R47" s="195">
        <f t="shared" si="6"/>
        <v>0</v>
      </c>
      <c r="S47" s="195">
        <f t="shared" si="6"/>
        <v>0</v>
      </c>
      <c r="T47" s="195">
        <f t="shared" si="6"/>
        <v>0</v>
      </c>
      <c r="U47" s="196">
        <f t="shared" si="6"/>
        <v>0</v>
      </c>
    </row>
    <row r="48" spans="1:27" hidden="1" outlineLevel="1" x14ac:dyDescent="0.25">
      <c r="A48" s="194" t="s">
        <v>233</v>
      </c>
      <c r="B48" s="195">
        <f t="shared" ref="B48:U48" si="7">-IF(B$40/$B$32-INT(B40/$B$32)&lt;&gt;0,0,$B$28*(1+B$42)*$B$30)</f>
        <v>0</v>
      </c>
      <c r="C48" s="195">
        <f t="shared" si="7"/>
        <v>0</v>
      </c>
      <c r="D48" s="195">
        <f t="shared" si="7"/>
        <v>0</v>
      </c>
      <c r="E48" s="195">
        <f t="shared" si="7"/>
        <v>0</v>
      </c>
      <c r="F48" s="195">
        <f t="shared" si="7"/>
        <v>0</v>
      </c>
      <c r="G48" s="195">
        <f t="shared" si="7"/>
        <v>0</v>
      </c>
      <c r="H48" s="195">
        <f t="shared" si="7"/>
        <v>0</v>
      </c>
      <c r="I48" s="195">
        <f t="shared" si="7"/>
        <v>0</v>
      </c>
      <c r="J48" s="195">
        <f t="shared" si="7"/>
        <v>0</v>
      </c>
      <c r="K48" s="195">
        <f t="shared" si="7"/>
        <v>0</v>
      </c>
      <c r="L48" s="195">
        <f t="shared" si="7"/>
        <v>0</v>
      </c>
      <c r="M48" s="195">
        <f t="shared" si="7"/>
        <v>0</v>
      </c>
      <c r="N48" s="195">
        <f t="shared" si="7"/>
        <v>0</v>
      </c>
      <c r="O48" s="195">
        <f t="shared" si="7"/>
        <v>0</v>
      </c>
      <c r="P48" s="195">
        <f t="shared" si="7"/>
        <v>0</v>
      </c>
      <c r="Q48" s="195">
        <f t="shared" si="7"/>
        <v>0</v>
      </c>
      <c r="R48" s="195">
        <f t="shared" si="7"/>
        <v>0</v>
      </c>
      <c r="S48" s="195">
        <f t="shared" si="7"/>
        <v>0</v>
      </c>
      <c r="T48" s="195">
        <f t="shared" si="7"/>
        <v>0</v>
      </c>
      <c r="U48" s="196">
        <f t="shared" si="7"/>
        <v>0</v>
      </c>
    </row>
    <row r="49" spans="1:27" hidden="1" outlineLevel="1" x14ac:dyDescent="0.25">
      <c r="A49" s="194" t="s">
        <v>234</v>
      </c>
      <c r="B49" s="195">
        <f t="shared" ref="B49:U49" si="8">-IF(B$40/$B$34-INT(B40/$B$34)&lt;&gt;0,0,$B$29*(1+B$42)*$B$30)</f>
        <v>0</v>
      </c>
      <c r="C49" s="195">
        <f t="shared" si="8"/>
        <v>0</v>
      </c>
      <c r="D49" s="195">
        <f t="shared" si="8"/>
        <v>0</v>
      </c>
      <c r="E49" s="195">
        <f t="shared" si="8"/>
        <v>0</v>
      </c>
      <c r="F49" s="195">
        <f t="shared" si="8"/>
        <v>0</v>
      </c>
      <c r="G49" s="195">
        <f t="shared" si="8"/>
        <v>0</v>
      </c>
      <c r="H49" s="195">
        <f t="shared" si="8"/>
        <v>0</v>
      </c>
      <c r="I49" s="195">
        <f t="shared" si="8"/>
        <v>0</v>
      </c>
      <c r="J49" s="195">
        <f t="shared" si="8"/>
        <v>0</v>
      </c>
      <c r="K49" s="195">
        <f t="shared" si="8"/>
        <v>0</v>
      </c>
      <c r="L49" s="195">
        <f t="shared" si="8"/>
        <v>0</v>
      </c>
      <c r="M49" s="195">
        <f t="shared" si="8"/>
        <v>0</v>
      </c>
      <c r="N49" s="195">
        <f t="shared" si="8"/>
        <v>0</v>
      </c>
      <c r="O49" s="195">
        <f t="shared" si="8"/>
        <v>0</v>
      </c>
      <c r="P49" s="195">
        <f t="shared" si="8"/>
        <v>0</v>
      </c>
      <c r="Q49" s="195">
        <f t="shared" si="8"/>
        <v>0</v>
      </c>
      <c r="R49" s="195">
        <f t="shared" si="8"/>
        <v>0</v>
      </c>
      <c r="S49" s="195">
        <f t="shared" si="8"/>
        <v>0</v>
      </c>
      <c r="T49" s="195">
        <f t="shared" si="8"/>
        <v>0</v>
      </c>
      <c r="U49" s="196">
        <f t="shared" si="8"/>
        <v>0</v>
      </c>
    </row>
    <row r="50" spans="1:27" collapsed="1" x14ac:dyDescent="0.25">
      <c r="A50" s="194" t="s">
        <v>235</v>
      </c>
      <c r="B50" s="195"/>
      <c r="C50" s="195">
        <f>-$B$37</f>
        <v>-299.55795372588057</v>
      </c>
      <c r="D50" s="195">
        <f t="shared" ref="D50:U50" si="9">-$B$37*(1+D42)</f>
        <v>-336.96195805990897</v>
      </c>
      <c r="E50" s="195">
        <f t="shared" si="9"/>
        <v>-350.44043638230534</v>
      </c>
      <c r="F50" s="195">
        <f t="shared" si="9"/>
        <v>-364.45805383759756</v>
      </c>
      <c r="G50" s="195">
        <f t="shared" si="9"/>
        <v>-379.03637599110152</v>
      </c>
      <c r="H50" s="195">
        <f t="shared" si="9"/>
        <v>-394.19783103074559</v>
      </c>
      <c r="I50" s="195">
        <f t="shared" si="9"/>
        <v>-409.96574427197538</v>
      </c>
      <c r="J50" s="195">
        <f t="shared" si="9"/>
        <v>-426.36437404285448</v>
      </c>
      <c r="K50" s="195">
        <f t="shared" si="9"/>
        <v>-443.41894900456862</v>
      </c>
      <c r="L50" s="195">
        <f t="shared" si="9"/>
        <v>-461.1557069647514</v>
      </c>
      <c r="M50" s="195">
        <f t="shared" si="9"/>
        <v>-479.60193524334153</v>
      </c>
      <c r="N50" s="195">
        <f t="shared" si="9"/>
        <v>-498.7860126530752</v>
      </c>
      <c r="O50" s="195">
        <f t="shared" si="9"/>
        <v>-518.73745315919814</v>
      </c>
      <c r="P50" s="195">
        <f t="shared" si="9"/>
        <v>-539.48695128556608</v>
      </c>
      <c r="Q50" s="195">
        <f t="shared" si="9"/>
        <v>-561.06642933698879</v>
      </c>
      <c r="R50" s="195">
        <f t="shared" si="9"/>
        <v>-583.50908651046836</v>
      </c>
      <c r="S50" s="195">
        <f t="shared" si="9"/>
        <v>-606.84944997088712</v>
      </c>
      <c r="T50" s="195">
        <f t="shared" si="9"/>
        <v>-631.12342796972257</v>
      </c>
      <c r="U50" s="196">
        <f t="shared" si="9"/>
        <v>-656.3683650885115</v>
      </c>
    </row>
    <row r="51" spans="1:27" s="143" customFormat="1" x14ac:dyDescent="0.25">
      <c r="A51" s="194" t="s">
        <v>236</v>
      </c>
      <c r="B51" s="195"/>
      <c r="C51" s="195">
        <f t="shared" ref="C51:U51" si="10">-$B$38*(1+C42)*$B$19</f>
        <v>0</v>
      </c>
      <c r="D51" s="195">
        <f t="shared" si="10"/>
        <v>0</v>
      </c>
      <c r="E51" s="195">
        <f t="shared" si="10"/>
        <v>0</v>
      </c>
      <c r="F51" s="195">
        <f t="shared" si="10"/>
        <v>0</v>
      </c>
      <c r="G51" s="195">
        <f t="shared" si="10"/>
        <v>0</v>
      </c>
      <c r="H51" s="195">
        <f t="shared" si="10"/>
        <v>0</v>
      </c>
      <c r="I51" s="195">
        <f t="shared" si="10"/>
        <v>0</v>
      </c>
      <c r="J51" s="195">
        <f t="shared" si="10"/>
        <v>0</v>
      </c>
      <c r="K51" s="195">
        <f t="shared" si="10"/>
        <v>0</v>
      </c>
      <c r="L51" s="195">
        <f t="shared" si="10"/>
        <v>0</v>
      </c>
      <c r="M51" s="195">
        <f t="shared" si="10"/>
        <v>0</v>
      </c>
      <c r="N51" s="195">
        <f t="shared" si="10"/>
        <v>0</v>
      </c>
      <c r="O51" s="195">
        <f t="shared" si="10"/>
        <v>0</v>
      </c>
      <c r="P51" s="195">
        <f t="shared" si="10"/>
        <v>0</v>
      </c>
      <c r="Q51" s="195">
        <f t="shared" si="10"/>
        <v>0</v>
      </c>
      <c r="R51" s="195">
        <f t="shared" si="10"/>
        <v>0</v>
      </c>
      <c r="S51" s="195">
        <f t="shared" si="10"/>
        <v>0</v>
      </c>
      <c r="T51" s="195">
        <f t="shared" si="10"/>
        <v>0</v>
      </c>
      <c r="U51" s="196">
        <f t="shared" si="10"/>
        <v>0</v>
      </c>
    </row>
    <row r="52" spans="1:27" ht="31.5" x14ac:dyDescent="0.25">
      <c r="A52" s="197" t="s">
        <v>237</v>
      </c>
      <c r="B52" s="195"/>
      <c r="C52" s="195">
        <f t="shared" ref="C52:U52" si="11">-$B$39*(1+C42)*$B$19</f>
        <v>0</v>
      </c>
      <c r="D52" s="195">
        <f t="shared" si="11"/>
        <v>0</v>
      </c>
      <c r="E52" s="195">
        <f t="shared" si="11"/>
        <v>0</v>
      </c>
      <c r="F52" s="195">
        <f t="shared" si="11"/>
        <v>0</v>
      </c>
      <c r="G52" s="195">
        <f t="shared" si="11"/>
        <v>0</v>
      </c>
      <c r="H52" s="195">
        <f t="shared" si="11"/>
        <v>0</v>
      </c>
      <c r="I52" s="195">
        <f t="shared" si="11"/>
        <v>0</v>
      </c>
      <c r="J52" s="195">
        <f t="shared" si="11"/>
        <v>0</v>
      </c>
      <c r="K52" s="195">
        <f t="shared" si="11"/>
        <v>0</v>
      </c>
      <c r="L52" s="195">
        <f t="shared" si="11"/>
        <v>0</v>
      </c>
      <c r="M52" s="195">
        <f t="shared" si="11"/>
        <v>0</v>
      </c>
      <c r="N52" s="195">
        <f t="shared" si="11"/>
        <v>0</v>
      </c>
      <c r="O52" s="195">
        <f t="shared" si="11"/>
        <v>0</v>
      </c>
      <c r="P52" s="195">
        <f t="shared" si="11"/>
        <v>0</v>
      </c>
      <c r="Q52" s="195">
        <f t="shared" si="11"/>
        <v>0</v>
      </c>
      <c r="R52" s="195">
        <f t="shared" si="11"/>
        <v>0</v>
      </c>
      <c r="S52" s="195">
        <f t="shared" si="11"/>
        <v>0</v>
      </c>
      <c r="T52" s="195">
        <f t="shared" si="11"/>
        <v>0</v>
      </c>
      <c r="U52" s="196">
        <f t="shared" si="11"/>
        <v>0</v>
      </c>
    </row>
    <row r="53" spans="1:27" x14ac:dyDescent="0.25">
      <c r="A53" s="192" t="s">
        <v>238</v>
      </c>
      <c r="B53" s="193">
        <f>SUM(B54:B61)</f>
        <v>0</v>
      </c>
      <c r="C53" s="193">
        <f t="shared" ref="C53:U53" si="12">SUM(C54:C56)</f>
        <v>-1780.4994757740001</v>
      </c>
      <c r="D53" s="193">
        <f t="shared" si="12"/>
        <v>-1780.4994757740001</v>
      </c>
      <c r="E53" s="193">
        <f t="shared" si="12"/>
        <v>-1780.4994757740001</v>
      </c>
      <c r="F53" s="193">
        <f t="shared" si="12"/>
        <v>-1780.4994757740001</v>
      </c>
      <c r="G53" s="193">
        <f t="shared" si="12"/>
        <v>-1780.4994757740001</v>
      </c>
      <c r="H53" s="193">
        <f t="shared" si="12"/>
        <v>-1780.4994757740001</v>
      </c>
      <c r="I53" s="193">
        <f t="shared" si="12"/>
        <v>-1780.4994757740001</v>
      </c>
      <c r="J53" s="193">
        <f t="shared" si="12"/>
        <v>-1780.4994757740001</v>
      </c>
      <c r="K53" s="193">
        <f t="shared" si="12"/>
        <v>-1780.4994757740001</v>
      </c>
      <c r="L53" s="193">
        <f t="shared" si="12"/>
        <v>-1780.4994757740001</v>
      </c>
      <c r="M53" s="193">
        <f t="shared" si="12"/>
        <v>-1780.4994757740001</v>
      </c>
      <c r="N53" s="193">
        <f t="shared" si="12"/>
        <v>-1780.4994757740001</v>
      </c>
      <c r="O53" s="193">
        <f t="shared" si="12"/>
        <v>-1780.4994757740001</v>
      </c>
      <c r="P53" s="193">
        <f t="shared" si="12"/>
        <v>-1780.4994757740001</v>
      </c>
      <c r="Q53" s="193">
        <f t="shared" si="12"/>
        <v>-1780.4994757740001</v>
      </c>
      <c r="R53" s="193">
        <f t="shared" si="12"/>
        <v>0</v>
      </c>
      <c r="S53" s="193">
        <f t="shared" si="12"/>
        <v>0</v>
      </c>
      <c r="T53" s="193">
        <f t="shared" si="12"/>
        <v>0</v>
      </c>
      <c r="U53" s="193">
        <f t="shared" si="12"/>
        <v>0</v>
      </c>
    </row>
    <row r="54" spans="1:27" s="143" customFormat="1" ht="15" customHeight="1" x14ac:dyDescent="0.25">
      <c r="A54" s="194" t="s">
        <v>96</v>
      </c>
      <c r="B54" s="195"/>
      <c r="C54" s="195"/>
      <c r="D54" s="195"/>
      <c r="E54" s="195"/>
      <c r="F54" s="195"/>
      <c r="G54" s="195"/>
      <c r="H54" s="195"/>
      <c r="I54" s="195"/>
      <c r="J54" s="195"/>
      <c r="K54" s="195"/>
      <c r="L54" s="195"/>
      <c r="M54" s="195"/>
      <c r="N54" s="195"/>
      <c r="O54" s="195"/>
      <c r="P54" s="195"/>
      <c r="Q54" s="195"/>
      <c r="R54" s="195"/>
      <c r="S54" s="195"/>
      <c r="T54" s="195"/>
      <c r="U54" s="196"/>
    </row>
    <row r="55" spans="1:27" x14ac:dyDescent="0.25">
      <c r="A55" s="194" t="s">
        <v>239</v>
      </c>
      <c r="B55" s="195"/>
      <c r="C55" s="195">
        <f t="shared" ref="C55:U55" si="13">IF(C43&lt;$B$16+2,-($B$12+$B$15)/$B$16,0)</f>
        <v>0</v>
      </c>
      <c r="D55" s="195">
        <f t="shared" si="13"/>
        <v>0</v>
      </c>
      <c r="E55" s="195">
        <f t="shared" si="13"/>
        <v>0</v>
      </c>
      <c r="F55" s="195">
        <f t="shared" si="13"/>
        <v>0</v>
      </c>
      <c r="G55" s="195">
        <f t="shared" si="13"/>
        <v>0</v>
      </c>
      <c r="H55" s="195">
        <f t="shared" si="13"/>
        <v>0</v>
      </c>
      <c r="I55" s="195">
        <f t="shared" si="13"/>
        <v>0</v>
      </c>
      <c r="J55" s="195">
        <f t="shared" si="13"/>
        <v>0</v>
      </c>
      <c r="K55" s="195">
        <f t="shared" si="13"/>
        <v>0</v>
      </c>
      <c r="L55" s="195">
        <f t="shared" si="13"/>
        <v>0</v>
      </c>
      <c r="M55" s="195">
        <f t="shared" si="13"/>
        <v>0</v>
      </c>
      <c r="N55" s="195">
        <f t="shared" si="13"/>
        <v>0</v>
      </c>
      <c r="O55" s="195">
        <f t="shared" si="13"/>
        <v>0</v>
      </c>
      <c r="P55" s="195">
        <f t="shared" si="13"/>
        <v>0</v>
      </c>
      <c r="Q55" s="195">
        <f t="shared" si="13"/>
        <v>0</v>
      </c>
      <c r="R55" s="195">
        <f t="shared" si="13"/>
        <v>0</v>
      </c>
      <c r="S55" s="195">
        <f t="shared" si="13"/>
        <v>0</v>
      </c>
      <c r="T55" s="195">
        <f t="shared" si="13"/>
        <v>0</v>
      </c>
      <c r="U55" s="195">
        <f t="shared" si="13"/>
        <v>0</v>
      </c>
    </row>
    <row r="56" spans="1:27" s="143" customFormat="1" x14ac:dyDescent="0.25">
      <c r="A56" s="194" t="s">
        <v>240</v>
      </c>
      <c r="B56" s="195"/>
      <c r="C56" s="195">
        <f t="shared" ref="C56:U56" si="14">IF(C43&lt;$B$17+2,-($B$13)/$B$17-($B$14)/$B$18,0)</f>
        <v>-1780.4994757740001</v>
      </c>
      <c r="D56" s="195">
        <f t="shared" si="14"/>
        <v>-1780.4994757740001</v>
      </c>
      <c r="E56" s="195">
        <f t="shared" si="14"/>
        <v>-1780.4994757740001</v>
      </c>
      <c r="F56" s="195">
        <f t="shared" si="14"/>
        <v>-1780.4994757740001</v>
      </c>
      <c r="G56" s="195">
        <f t="shared" si="14"/>
        <v>-1780.4994757740001</v>
      </c>
      <c r="H56" s="195">
        <f t="shared" si="14"/>
        <v>-1780.4994757740001</v>
      </c>
      <c r="I56" s="195">
        <f t="shared" si="14"/>
        <v>-1780.4994757740001</v>
      </c>
      <c r="J56" s="195">
        <f t="shared" si="14"/>
        <v>-1780.4994757740001</v>
      </c>
      <c r="K56" s="195">
        <f t="shared" si="14"/>
        <v>-1780.4994757740001</v>
      </c>
      <c r="L56" s="195">
        <f t="shared" si="14"/>
        <v>-1780.4994757740001</v>
      </c>
      <c r="M56" s="195">
        <f t="shared" si="14"/>
        <v>-1780.4994757740001</v>
      </c>
      <c r="N56" s="195">
        <f t="shared" si="14"/>
        <v>-1780.4994757740001</v>
      </c>
      <c r="O56" s="195">
        <f t="shared" si="14"/>
        <v>-1780.4994757740001</v>
      </c>
      <c r="P56" s="195">
        <f t="shared" si="14"/>
        <v>-1780.4994757740001</v>
      </c>
      <c r="Q56" s="195">
        <f t="shared" si="14"/>
        <v>-1780.4994757740001</v>
      </c>
      <c r="R56" s="195">
        <f t="shared" si="14"/>
        <v>0</v>
      </c>
      <c r="S56" s="195">
        <f t="shared" si="14"/>
        <v>0</v>
      </c>
      <c r="T56" s="195">
        <f t="shared" si="14"/>
        <v>0</v>
      </c>
      <c r="U56" s="195">
        <f t="shared" si="14"/>
        <v>0</v>
      </c>
    </row>
    <row r="57" spans="1:27" s="143" customFormat="1" ht="15" thickBot="1" x14ac:dyDescent="0.3">
      <c r="A57" s="198"/>
      <c r="B57" s="199"/>
      <c r="C57" s="199"/>
      <c r="D57" s="199"/>
      <c r="E57" s="199"/>
      <c r="F57" s="199"/>
      <c r="G57" s="199"/>
      <c r="H57" s="199"/>
      <c r="I57" s="199"/>
      <c r="J57" s="199"/>
      <c r="K57" s="199"/>
      <c r="L57" s="199"/>
      <c r="M57" s="199"/>
      <c r="N57" s="199"/>
      <c r="O57" s="199"/>
      <c r="P57" s="199"/>
      <c r="Q57" s="199"/>
      <c r="R57" s="199"/>
      <c r="S57" s="199"/>
      <c r="T57" s="199"/>
      <c r="U57" s="199"/>
      <c r="V57" s="200"/>
      <c r="W57" s="200"/>
      <c r="X57" s="200"/>
      <c r="Y57" s="200"/>
      <c r="Z57" s="200"/>
      <c r="AA57" s="200"/>
    </row>
    <row r="58" spans="1:27" ht="16.5" thickBot="1" x14ac:dyDescent="0.3">
      <c r="A58" s="201" t="s">
        <v>241</v>
      </c>
      <c r="B58" s="202"/>
      <c r="C58" s="203">
        <v>2</v>
      </c>
      <c r="D58" s="203">
        <f t="shared" ref="D58:U58" si="15">C58+1</f>
        <v>3</v>
      </c>
      <c r="E58" s="203">
        <f t="shared" si="15"/>
        <v>4</v>
      </c>
      <c r="F58" s="203">
        <f t="shared" si="15"/>
        <v>5</v>
      </c>
      <c r="G58" s="203">
        <f t="shared" si="15"/>
        <v>6</v>
      </c>
      <c r="H58" s="203">
        <f t="shared" si="15"/>
        <v>7</v>
      </c>
      <c r="I58" s="203">
        <f t="shared" si="15"/>
        <v>8</v>
      </c>
      <c r="J58" s="203">
        <f t="shared" si="15"/>
        <v>9</v>
      </c>
      <c r="K58" s="203">
        <f t="shared" si="15"/>
        <v>10</v>
      </c>
      <c r="L58" s="203">
        <f t="shared" si="15"/>
        <v>11</v>
      </c>
      <c r="M58" s="203">
        <f t="shared" si="15"/>
        <v>12</v>
      </c>
      <c r="N58" s="203">
        <f t="shared" si="15"/>
        <v>13</v>
      </c>
      <c r="O58" s="203">
        <f t="shared" si="15"/>
        <v>14</v>
      </c>
      <c r="P58" s="203">
        <f t="shared" si="15"/>
        <v>15</v>
      </c>
      <c r="Q58" s="203">
        <f t="shared" si="15"/>
        <v>16</v>
      </c>
      <c r="R58" s="203">
        <f t="shared" si="15"/>
        <v>17</v>
      </c>
      <c r="S58" s="203">
        <f t="shared" si="15"/>
        <v>18</v>
      </c>
      <c r="T58" s="203">
        <f t="shared" si="15"/>
        <v>19</v>
      </c>
      <c r="U58" s="204">
        <f t="shared" si="15"/>
        <v>20</v>
      </c>
    </row>
    <row r="59" spans="1:27" x14ac:dyDescent="0.25">
      <c r="A59" s="205" t="s">
        <v>95</v>
      </c>
      <c r="B59" s="206" t="s">
        <v>242</v>
      </c>
      <c r="C59" s="207">
        <f t="shared" ref="C59:U59" si="16">-(C55+C56)</f>
        <v>1780.4994757740001</v>
      </c>
      <c r="D59" s="207">
        <f t="shared" si="16"/>
        <v>1780.4994757740001</v>
      </c>
      <c r="E59" s="207">
        <f t="shared" si="16"/>
        <v>1780.4994757740001</v>
      </c>
      <c r="F59" s="207">
        <f t="shared" si="16"/>
        <v>1780.4994757740001</v>
      </c>
      <c r="G59" s="207">
        <f t="shared" si="16"/>
        <v>1780.4994757740001</v>
      </c>
      <c r="H59" s="207">
        <f t="shared" si="16"/>
        <v>1780.4994757740001</v>
      </c>
      <c r="I59" s="207">
        <f t="shared" si="16"/>
        <v>1780.4994757740001</v>
      </c>
      <c r="J59" s="207">
        <f t="shared" si="16"/>
        <v>1780.4994757740001</v>
      </c>
      <c r="K59" s="207">
        <f t="shared" si="16"/>
        <v>1780.4994757740001</v>
      </c>
      <c r="L59" s="207">
        <f t="shared" si="16"/>
        <v>1780.4994757740001</v>
      </c>
      <c r="M59" s="207">
        <f t="shared" si="16"/>
        <v>1780.4994757740001</v>
      </c>
      <c r="N59" s="207">
        <f t="shared" si="16"/>
        <v>1780.4994757740001</v>
      </c>
      <c r="O59" s="207">
        <f t="shared" si="16"/>
        <v>1780.4994757740001</v>
      </c>
      <c r="P59" s="207">
        <f t="shared" si="16"/>
        <v>1780.4994757740001</v>
      </c>
      <c r="Q59" s="207">
        <f t="shared" si="16"/>
        <v>1780.4994757740001</v>
      </c>
      <c r="R59" s="207">
        <f t="shared" si="16"/>
        <v>0</v>
      </c>
      <c r="S59" s="207">
        <f t="shared" si="16"/>
        <v>0</v>
      </c>
      <c r="T59" s="207">
        <f t="shared" si="16"/>
        <v>0</v>
      </c>
      <c r="U59" s="207">
        <f t="shared" si="16"/>
        <v>0</v>
      </c>
    </row>
    <row r="60" spans="1:27" x14ac:dyDescent="0.25">
      <c r="A60" s="188" t="s">
        <v>96</v>
      </c>
      <c r="B60" s="123" t="s">
        <v>242</v>
      </c>
      <c r="C60" s="208">
        <f t="shared" ref="C60:U60" si="17">-C54</f>
        <v>0</v>
      </c>
      <c r="D60" s="208">
        <f t="shared" si="17"/>
        <v>0</v>
      </c>
      <c r="E60" s="208">
        <f t="shared" si="17"/>
        <v>0</v>
      </c>
      <c r="F60" s="208">
        <f t="shared" si="17"/>
        <v>0</v>
      </c>
      <c r="G60" s="208">
        <f t="shared" si="17"/>
        <v>0</v>
      </c>
      <c r="H60" s="208">
        <f t="shared" si="17"/>
        <v>0</v>
      </c>
      <c r="I60" s="208">
        <f t="shared" si="17"/>
        <v>0</v>
      </c>
      <c r="J60" s="208">
        <f t="shared" si="17"/>
        <v>0</v>
      </c>
      <c r="K60" s="208">
        <f t="shared" si="17"/>
        <v>0</v>
      </c>
      <c r="L60" s="208">
        <f t="shared" si="17"/>
        <v>0</v>
      </c>
      <c r="M60" s="208">
        <f t="shared" si="17"/>
        <v>0</v>
      </c>
      <c r="N60" s="208">
        <f t="shared" si="17"/>
        <v>0</v>
      </c>
      <c r="O60" s="208">
        <f t="shared" si="17"/>
        <v>0</v>
      </c>
      <c r="P60" s="208">
        <f t="shared" si="17"/>
        <v>0</v>
      </c>
      <c r="Q60" s="208">
        <f t="shared" si="17"/>
        <v>0</v>
      </c>
      <c r="R60" s="208">
        <f t="shared" si="17"/>
        <v>0</v>
      </c>
      <c r="S60" s="208">
        <f t="shared" si="17"/>
        <v>0</v>
      </c>
      <c r="T60" s="208">
        <f t="shared" si="17"/>
        <v>0</v>
      </c>
      <c r="U60" s="209">
        <f t="shared" si="17"/>
        <v>0</v>
      </c>
    </row>
    <row r="61" spans="1:27" x14ac:dyDescent="0.25">
      <c r="A61" s="188" t="s">
        <v>243</v>
      </c>
      <c r="B61" s="123" t="s">
        <v>242</v>
      </c>
      <c r="C61" s="208">
        <f t="shared" ref="C61:U63" si="18">-C45</f>
        <v>0</v>
      </c>
      <c r="D61" s="208">
        <f t="shared" si="18"/>
        <v>0</v>
      </c>
      <c r="E61" s="208">
        <f t="shared" si="18"/>
        <v>0</v>
      </c>
      <c r="F61" s="208">
        <f t="shared" si="18"/>
        <v>0</v>
      </c>
      <c r="G61" s="208">
        <f t="shared" si="18"/>
        <v>0</v>
      </c>
      <c r="H61" s="208">
        <f t="shared" si="18"/>
        <v>0</v>
      </c>
      <c r="I61" s="208">
        <f t="shared" si="18"/>
        <v>0</v>
      </c>
      <c r="J61" s="208">
        <f t="shared" si="18"/>
        <v>0</v>
      </c>
      <c r="K61" s="208">
        <f t="shared" si="18"/>
        <v>0</v>
      </c>
      <c r="L61" s="208">
        <f t="shared" si="18"/>
        <v>0</v>
      </c>
      <c r="M61" s="208">
        <f t="shared" si="18"/>
        <v>0</v>
      </c>
      <c r="N61" s="208">
        <f t="shared" si="18"/>
        <v>0</v>
      </c>
      <c r="O61" s="208">
        <f t="shared" si="18"/>
        <v>0</v>
      </c>
      <c r="P61" s="208">
        <f t="shared" si="18"/>
        <v>0</v>
      </c>
      <c r="Q61" s="208">
        <f t="shared" si="18"/>
        <v>0</v>
      </c>
      <c r="R61" s="208">
        <f t="shared" si="18"/>
        <v>0</v>
      </c>
      <c r="S61" s="208">
        <f t="shared" si="18"/>
        <v>0</v>
      </c>
      <c r="T61" s="208">
        <f t="shared" si="18"/>
        <v>0</v>
      </c>
      <c r="U61" s="209">
        <f t="shared" si="18"/>
        <v>0</v>
      </c>
    </row>
    <row r="62" spans="1:27" x14ac:dyDescent="0.25">
      <c r="A62" s="188" t="s">
        <v>244</v>
      </c>
      <c r="B62" s="123" t="s">
        <v>242</v>
      </c>
      <c r="C62" s="208">
        <f t="shared" si="18"/>
        <v>0</v>
      </c>
      <c r="D62" s="208">
        <f t="shared" si="18"/>
        <v>0</v>
      </c>
      <c r="E62" s="208">
        <f t="shared" si="18"/>
        <v>0</v>
      </c>
      <c r="F62" s="208">
        <f t="shared" si="18"/>
        <v>0</v>
      </c>
      <c r="G62" s="208">
        <f t="shared" si="18"/>
        <v>0</v>
      </c>
      <c r="H62" s="208">
        <f t="shared" si="18"/>
        <v>0</v>
      </c>
      <c r="I62" s="208">
        <f t="shared" si="18"/>
        <v>0</v>
      </c>
      <c r="J62" s="208">
        <f t="shared" si="18"/>
        <v>0</v>
      </c>
      <c r="K62" s="208">
        <f t="shared" si="18"/>
        <v>0</v>
      </c>
      <c r="L62" s="208">
        <f t="shared" si="18"/>
        <v>0</v>
      </c>
      <c r="M62" s="208">
        <f t="shared" si="18"/>
        <v>0</v>
      </c>
      <c r="N62" s="208">
        <f t="shared" si="18"/>
        <v>0</v>
      </c>
      <c r="O62" s="208">
        <f t="shared" si="18"/>
        <v>0</v>
      </c>
      <c r="P62" s="208">
        <f t="shared" si="18"/>
        <v>0</v>
      </c>
      <c r="Q62" s="208">
        <f t="shared" si="18"/>
        <v>0</v>
      </c>
      <c r="R62" s="208">
        <f t="shared" si="18"/>
        <v>0</v>
      </c>
      <c r="S62" s="208">
        <f t="shared" si="18"/>
        <v>0</v>
      </c>
      <c r="T62" s="208">
        <f t="shared" si="18"/>
        <v>0</v>
      </c>
      <c r="U62" s="209">
        <f t="shared" si="18"/>
        <v>0</v>
      </c>
    </row>
    <row r="63" spans="1:27" x14ac:dyDescent="0.25">
      <c r="A63" s="188" t="s">
        <v>245</v>
      </c>
      <c r="B63" s="123" t="s">
        <v>242</v>
      </c>
      <c r="C63" s="208">
        <f t="shared" si="18"/>
        <v>0</v>
      </c>
      <c r="D63" s="208">
        <f t="shared" si="18"/>
        <v>0</v>
      </c>
      <c r="E63" s="208">
        <f t="shared" si="18"/>
        <v>0</v>
      </c>
      <c r="F63" s="208">
        <f t="shared" si="18"/>
        <v>0</v>
      </c>
      <c r="G63" s="208">
        <f t="shared" si="18"/>
        <v>0</v>
      </c>
      <c r="H63" s="208">
        <f t="shared" si="18"/>
        <v>0</v>
      </c>
      <c r="I63" s="208">
        <f t="shared" si="18"/>
        <v>0</v>
      </c>
      <c r="J63" s="208">
        <f t="shared" si="18"/>
        <v>0</v>
      </c>
      <c r="K63" s="208">
        <f t="shared" si="18"/>
        <v>0</v>
      </c>
      <c r="L63" s="208">
        <f t="shared" si="18"/>
        <v>0</v>
      </c>
      <c r="M63" s="208">
        <f t="shared" si="18"/>
        <v>0</v>
      </c>
      <c r="N63" s="208">
        <f t="shared" si="18"/>
        <v>0</v>
      </c>
      <c r="O63" s="208">
        <f t="shared" si="18"/>
        <v>0</v>
      </c>
      <c r="P63" s="208">
        <f t="shared" si="18"/>
        <v>0</v>
      </c>
      <c r="Q63" s="208">
        <f t="shared" si="18"/>
        <v>0</v>
      </c>
      <c r="R63" s="208">
        <f t="shared" si="18"/>
        <v>0</v>
      </c>
      <c r="S63" s="208">
        <f t="shared" si="18"/>
        <v>0</v>
      </c>
      <c r="T63" s="208">
        <f t="shared" si="18"/>
        <v>0</v>
      </c>
      <c r="U63" s="209">
        <f t="shared" si="18"/>
        <v>0</v>
      </c>
    </row>
    <row r="64" spans="1:27" x14ac:dyDescent="0.25">
      <c r="A64" s="188" t="s">
        <v>246</v>
      </c>
      <c r="B64" s="123" t="s">
        <v>242</v>
      </c>
      <c r="C64" s="208"/>
      <c r="D64" s="208"/>
      <c r="E64" s="208"/>
      <c r="F64" s="208"/>
      <c r="G64" s="208"/>
      <c r="H64" s="208"/>
      <c r="I64" s="208"/>
      <c r="J64" s="208"/>
      <c r="K64" s="208"/>
      <c r="L64" s="208"/>
      <c r="M64" s="208"/>
      <c r="N64" s="208"/>
      <c r="O64" s="208"/>
      <c r="P64" s="208"/>
      <c r="Q64" s="208"/>
      <c r="R64" s="208"/>
      <c r="S64" s="208"/>
      <c r="T64" s="208"/>
      <c r="U64" s="209"/>
    </row>
    <row r="65" spans="1:21" x14ac:dyDescent="0.25">
      <c r="A65" s="188" t="s">
        <v>247</v>
      </c>
      <c r="B65" s="123" t="s">
        <v>242</v>
      </c>
      <c r="C65" s="208"/>
      <c r="D65" s="208"/>
      <c r="E65" s="208"/>
      <c r="F65" s="208"/>
      <c r="G65" s="208"/>
      <c r="H65" s="208"/>
      <c r="I65" s="208"/>
      <c r="J65" s="208"/>
      <c r="K65" s="208"/>
      <c r="L65" s="208"/>
      <c r="M65" s="208"/>
      <c r="N65" s="208"/>
      <c r="O65" s="208"/>
      <c r="P65" s="208"/>
      <c r="Q65" s="208"/>
      <c r="R65" s="208"/>
      <c r="S65" s="208"/>
      <c r="T65" s="208"/>
      <c r="U65" s="209"/>
    </row>
    <row r="66" spans="1:21" x14ac:dyDescent="0.25">
      <c r="A66" s="188" t="s">
        <v>248</v>
      </c>
      <c r="B66" s="123" t="s">
        <v>242</v>
      </c>
      <c r="C66" s="208">
        <f t="shared" ref="C66:U68" si="19">-C48</f>
        <v>0</v>
      </c>
      <c r="D66" s="208">
        <f t="shared" si="19"/>
        <v>0</v>
      </c>
      <c r="E66" s="208">
        <f t="shared" si="19"/>
        <v>0</v>
      </c>
      <c r="F66" s="208">
        <f t="shared" si="19"/>
        <v>0</v>
      </c>
      <c r="G66" s="208">
        <f t="shared" si="19"/>
        <v>0</v>
      </c>
      <c r="H66" s="208">
        <f t="shared" si="19"/>
        <v>0</v>
      </c>
      <c r="I66" s="208">
        <f t="shared" si="19"/>
        <v>0</v>
      </c>
      <c r="J66" s="208">
        <f t="shared" si="19"/>
        <v>0</v>
      </c>
      <c r="K66" s="208">
        <f t="shared" si="19"/>
        <v>0</v>
      </c>
      <c r="L66" s="208">
        <f t="shared" si="19"/>
        <v>0</v>
      </c>
      <c r="M66" s="208">
        <f t="shared" si="19"/>
        <v>0</v>
      </c>
      <c r="N66" s="208">
        <f t="shared" si="19"/>
        <v>0</v>
      </c>
      <c r="O66" s="208">
        <f t="shared" si="19"/>
        <v>0</v>
      </c>
      <c r="P66" s="208">
        <f t="shared" si="19"/>
        <v>0</v>
      </c>
      <c r="Q66" s="208">
        <f t="shared" si="19"/>
        <v>0</v>
      </c>
      <c r="R66" s="208">
        <f t="shared" si="19"/>
        <v>0</v>
      </c>
      <c r="S66" s="208">
        <f t="shared" si="19"/>
        <v>0</v>
      </c>
      <c r="T66" s="208">
        <f t="shared" si="19"/>
        <v>0</v>
      </c>
      <c r="U66" s="209">
        <f t="shared" si="19"/>
        <v>0</v>
      </c>
    </row>
    <row r="67" spans="1:21" x14ac:dyDescent="0.25">
      <c r="A67" s="188" t="s">
        <v>249</v>
      </c>
      <c r="B67" s="123" t="s">
        <v>242</v>
      </c>
      <c r="C67" s="208">
        <f t="shared" si="19"/>
        <v>0</v>
      </c>
      <c r="D67" s="208">
        <f t="shared" si="19"/>
        <v>0</v>
      </c>
      <c r="E67" s="208">
        <f t="shared" si="19"/>
        <v>0</v>
      </c>
      <c r="F67" s="208">
        <f t="shared" si="19"/>
        <v>0</v>
      </c>
      <c r="G67" s="208">
        <f t="shared" si="19"/>
        <v>0</v>
      </c>
      <c r="H67" s="208">
        <f t="shared" si="19"/>
        <v>0</v>
      </c>
      <c r="I67" s="208">
        <f t="shared" si="19"/>
        <v>0</v>
      </c>
      <c r="J67" s="208">
        <f t="shared" si="19"/>
        <v>0</v>
      </c>
      <c r="K67" s="208">
        <f t="shared" si="19"/>
        <v>0</v>
      </c>
      <c r="L67" s="208">
        <f t="shared" si="19"/>
        <v>0</v>
      </c>
      <c r="M67" s="208">
        <f t="shared" si="19"/>
        <v>0</v>
      </c>
      <c r="N67" s="208">
        <f t="shared" si="19"/>
        <v>0</v>
      </c>
      <c r="O67" s="208">
        <f t="shared" si="19"/>
        <v>0</v>
      </c>
      <c r="P67" s="208">
        <f t="shared" si="19"/>
        <v>0</v>
      </c>
      <c r="Q67" s="208">
        <f t="shared" si="19"/>
        <v>0</v>
      </c>
      <c r="R67" s="208">
        <f t="shared" si="19"/>
        <v>0</v>
      </c>
      <c r="S67" s="208">
        <f t="shared" si="19"/>
        <v>0</v>
      </c>
      <c r="T67" s="208">
        <f t="shared" si="19"/>
        <v>0</v>
      </c>
      <c r="U67" s="209">
        <f t="shared" si="19"/>
        <v>0</v>
      </c>
    </row>
    <row r="68" spans="1:21" ht="16.5" thickBot="1" x14ac:dyDescent="0.3">
      <c r="A68" s="210" t="s">
        <v>235</v>
      </c>
      <c r="B68" s="211" t="s">
        <v>242</v>
      </c>
      <c r="C68" s="212">
        <f t="shared" si="19"/>
        <v>299.55795372588057</v>
      </c>
      <c r="D68" s="212">
        <f t="shared" si="19"/>
        <v>336.96195805990897</v>
      </c>
      <c r="E68" s="212">
        <f t="shared" si="19"/>
        <v>350.44043638230534</v>
      </c>
      <c r="F68" s="212">
        <f t="shared" si="19"/>
        <v>364.45805383759756</v>
      </c>
      <c r="G68" s="212">
        <f t="shared" si="19"/>
        <v>379.03637599110152</v>
      </c>
      <c r="H68" s="212">
        <f t="shared" si="19"/>
        <v>394.19783103074559</v>
      </c>
      <c r="I68" s="212">
        <f t="shared" si="19"/>
        <v>409.96574427197538</v>
      </c>
      <c r="J68" s="212">
        <f t="shared" si="19"/>
        <v>426.36437404285448</v>
      </c>
      <c r="K68" s="212">
        <f t="shared" si="19"/>
        <v>443.41894900456862</v>
      </c>
      <c r="L68" s="212">
        <f t="shared" si="19"/>
        <v>461.1557069647514</v>
      </c>
      <c r="M68" s="212">
        <f t="shared" si="19"/>
        <v>479.60193524334153</v>
      </c>
      <c r="N68" s="212">
        <f t="shared" si="19"/>
        <v>498.7860126530752</v>
      </c>
      <c r="O68" s="212">
        <f t="shared" si="19"/>
        <v>518.73745315919814</v>
      </c>
      <c r="P68" s="212">
        <f t="shared" si="19"/>
        <v>539.48695128556608</v>
      </c>
      <c r="Q68" s="212">
        <f t="shared" si="19"/>
        <v>561.06642933698879</v>
      </c>
      <c r="R68" s="212">
        <f t="shared" si="19"/>
        <v>583.50908651046836</v>
      </c>
      <c r="S68" s="212">
        <f t="shared" si="19"/>
        <v>606.84944997088712</v>
      </c>
      <c r="T68" s="212">
        <f t="shared" si="19"/>
        <v>631.12342796972257</v>
      </c>
      <c r="U68" s="213">
        <f t="shared" si="19"/>
        <v>656.3683650885115</v>
      </c>
    </row>
    <row r="69" spans="1:21" ht="16.5" thickBot="1" x14ac:dyDescent="0.3">
      <c r="A69" s="214" t="s">
        <v>250</v>
      </c>
      <c r="B69" s="215" t="s">
        <v>242</v>
      </c>
      <c r="C69" s="216">
        <f t="shared" ref="C69:U69" si="20">SUM(C59:C68)</f>
        <v>2080.0574294998805</v>
      </c>
      <c r="D69" s="216">
        <f t="shared" si="20"/>
        <v>2117.4614338339088</v>
      </c>
      <c r="E69" s="216">
        <f t="shared" si="20"/>
        <v>2130.9399121563056</v>
      </c>
      <c r="F69" s="216">
        <f t="shared" si="20"/>
        <v>2144.9575296115977</v>
      </c>
      <c r="G69" s="216">
        <f t="shared" si="20"/>
        <v>2159.5358517651016</v>
      </c>
      <c r="H69" s="216">
        <f t="shared" si="20"/>
        <v>2174.6973068047455</v>
      </c>
      <c r="I69" s="216">
        <f t="shared" si="20"/>
        <v>2190.4652200459755</v>
      </c>
      <c r="J69" s="216">
        <f t="shared" si="20"/>
        <v>2206.8638498168548</v>
      </c>
      <c r="K69" s="216">
        <f t="shared" si="20"/>
        <v>2223.9184247785688</v>
      </c>
      <c r="L69" s="216">
        <f t="shared" si="20"/>
        <v>2241.6551827387516</v>
      </c>
      <c r="M69" s="216">
        <f t="shared" si="20"/>
        <v>2260.1014110173414</v>
      </c>
      <c r="N69" s="216">
        <f t="shared" si="20"/>
        <v>2279.2854884270755</v>
      </c>
      <c r="O69" s="216">
        <f t="shared" si="20"/>
        <v>2299.2369289331982</v>
      </c>
      <c r="P69" s="216">
        <f t="shared" si="20"/>
        <v>2319.9864270595663</v>
      </c>
      <c r="Q69" s="216">
        <f t="shared" si="20"/>
        <v>2341.5659051109888</v>
      </c>
      <c r="R69" s="216">
        <f t="shared" si="20"/>
        <v>583.50908651046836</v>
      </c>
      <c r="S69" s="216">
        <f t="shared" si="20"/>
        <v>606.84944997088712</v>
      </c>
      <c r="T69" s="216">
        <f t="shared" si="20"/>
        <v>631.12342796972257</v>
      </c>
      <c r="U69" s="217">
        <f t="shared" si="20"/>
        <v>656.3683650885115</v>
      </c>
    </row>
    <row r="71" spans="1:21" x14ac:dyDescent="0.25">
      <c r="C71" s="218">
        <f t="shared" ref="C71:U71" si="21">C44+C53</f>
        <v>-2080.0574294998805</v>
      </c>
      <c r="D71" s="218">
        <f t="shared" si="21"/>
        <v>-2117.4614338339088</v>
      </c>
      <c r="E71" s="218">
        <f t="shared" si="21"/>
        <v>-2130.9399121563056</v>
      </c>
      <c r="F71" s="218">
        <f t="shared" si="21"/>
        <v>-2144.9575296115977</v>
      </c>
      <c r="G71" s="218">
        <f t="shared" si="21"/>
        <v>-2159.5358517651016</v>
      </c>
      <c r="H71" s="218">
        <f t="shared" si="21"/>
        <v>-2174.6973068047455</v>
      </c>
      <c r="I71" s="218">
        <f t="shared" si="21"/>
        <v>-2190.4652200459755</v>
      </c>
      <c r="J71" s="218">
        <f t="shared" si="21"/>
        <v>-2206.8638498168548</v>
      </c>
      <c r="K71" s="218">
        <f t="shared" si="21"/>
        <v>-2223.9184247785688</v>
      </c>
      <c r="L71" s="218">
        <f t="shared" si="21"/>
        <v>-2241.6551827387516</v>
      </c>
      <c r="M71" s="218">
        <f t="shared" si="21"/>
        <v>-2260.1014110173414</v>
      </c>
      <c r="N71" s="218">
        <f t="shared" si="21"/>
        <v>-2279.2854884270755</v>
      </c>
      <c r="O71" s="218">
        <f t="shared" si="21"/>
        <v>-2299.2369289331982</v>
      </c>
      <c r="P71" s="218">
        <f t="shared" si="21"/>
        <v>-2319.9864270595663</v>
      </c>
      <c r="Q71" s="218">
        <f t="shared" si="21"/>
        <v>-2341.5659051109888</v>
      </c>
      <c r="R71" s="218">
        <f t="shared" si="21"/>
        <v>-583.50908651046836</v>
      </c>
      <c r="S71" s="218">
        <f t="shared" si="21"/>
        <v>-606.84944997088712</v>
      </c>
      <c r="T71" s="218">
        <f t="shared" si="21"/>
        <v>-631.12342796972257</v>
      </c>
      <c r="U71" s="218">
        <f t="shared" si="21"/>
        <v>-656.3683650885115</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22" sqref="H22"/>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27" t="s">
        <v>155</v>
      </c>
      <c r="B5" s="227"/>
      <c r="C5" s="227"/>
      <c r="D5" s="227"/>
      <c r="E5" s="227"/>
      <c r="F5" s="227"/>
      <c r="G5" s="227"/>
      <c r="H5" s="227"/>
      <c r="I5" s="227"/>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row>
    <row r="6" spans="1:41" ht="18.75" x14ac:dyDescent="0.3">
      <c r="H6" s="14"/>
    </row>
    <row r="7" spans="1:41" ht="18.75" x14ac:dyDescent="0.25">
      <c r="A7" s="231" t="s">
        <v>8</v>
      </c>
      <c r="B7" s="231"/>
      <c r="C7" s="231"/>
      <c r="D7" s="231"/>
      <c r="E7" s="231"/>
      <c r="F7" s="231"/>
      <c r="G7" s="231"/>
      <c r="H7" s="231"/>
      <c r="I7" s="231"/>
    </row>
    <row r="8" spans="1:41" ht="18.75" x14ac:dyDescent="0.25">
      <c r="A8" s="231"/>
      <c r="B8" s="231"/>
      <c r="C8" s="231"/>
      <c r="D8" s="231"/>
      <c r="E8" s="231"/>
      <c r="F8" s="231"/>
      <c r="G8" s="231"/>
      <c r="H8" s="231"/>
      <c r="I8" s="231"/>
    </row>
    <row r="9" spans="1:41" ht="18.75" x14ac:dyDescent="0.25">
      <c r="A9" s="230" t="str">
        <f>'1. паспорт описание'!A9:D9</f>
        <v>О_0004500012</v>
      </c>
      <c r="B9" s="230"/>
      <c r="C9" s="230"/>
      <c r="D9" s="230"/>
      <c r="E9" s="230"/>
      <c r="F9" s="230"/>
      <c r="G9" s="230"/>
      <c r="H9" s="230"/>
      <c r="I9" s="230"/>
    </row>
    <row r="10" spans="1:41" x14ac:dyDescent="0.25">
      <c r="A10" s="228" t="s">
        <v>7</v>
      </c>
      <c r="B10" s="228"/>
      <c r="C10" s="228"/>
      <c r="D10" s="228"/>
      <c r="E10" s="228"/>
      <c r="F10" s="228"/>
      <c r="G10" s="228"/>
      <c r="H10" s="228"/>
      <c r="I10" s="228"/>
    </row>
    <row r="11" spans="1:41" ht="18.75" x14ac:dyDescent="0.25">
      <c r="A11" s="233"/>
      <c r="B11" s="233"/>
      <c r="C11" s="233"/>
      <c r="D11" s="233"/>
      <c r="E11" s="233"/>
      <c r="F11" s="233"/>
      <c r="G11" s="233"/>
      <c r="H11" s="233"/>
      <c r="I11" s="233"/>
    </row>
    <row r="12" spans="1:41" ht="18.75" x14ac:dyDescent="0.25">
      <c r="A12" s="230" t="str">
        <f>'1. паспорт описание'!A12:D12</f>
        <v>Строительство и реконструкция сетей электроснабжения 0,4кВ</v>
      </c>
      <c r="B12" s="230"/>
      <c r="C12" s="230"/>
      <c r="D12" s="230"/>
      <c r="E12" s="230"/>
      <c r="F12" s="230"/>
      <c r="G12" s="230"/>
      <c r="H12" s="230"/>
      <c r="I12" s="230"/>
    </row>
    <row r="13" spans="1:41" x14ac:dyDescent="0.25">
      <c r="A13" s="228" t="s">
        <v>6</v>
      </c>
      <c r="B13" s="228"/>
      <c r="C13" s="228"/>
      <c r="D13" s="228"/>
      <c r="E13" s="228"/>
      <c r="F13" s="228"/>
      <c r="G13" s="228"/>
      <c r="H13" s="228"/>
      <c r="I13" s="228"/>
    </row>
    <row r="14" spans="1:41" ht="15.75" customHeight="1" x14ac:dyDescent="0.25">
      <c r="I14" s="76"/>
    </row>
    <row r="15" spans="1:41" x14ac:dyDescent="0.25">
      <c r="H15" s="75"/>
    </row>
    <row r="16" spans="1:41" ht="15.75" customHeight="1" x14ac:dyDescent="0.25">
      <c r="A16" s="287" t="s">
        <v>126</v>
      </c>
      <c r="B16" s="287"/>
      <c r="C16" s="287"/>
      <c r="D16" s="287"/>
      <c r="E16" s="287"/>
      <c r="F16" s="287"/>
      <c r="G16" s="287"/>
      <c r="H16" s="287"/>
      <c r="I16" s="287"/>
    </row>
    <row r="17" spans="1:9" x14ac:dyDescent="0.25">
      <c r="A17" s="56"/>
      <c r="B17" s="111"/>
      <c r="C17" s="56"/>
      <c r="D17" s="74"/>
      <c r="E17" s="74"/>
      <c r="F17" s="74"/>
      <c r="G17" s="74"/>
      <c r="H17" s="74"/>
      <c r="I17" s="74"/>
    </row>
    <row r="18" spans="1:9" ht="28.5" customHeight="1" x14ac:dyDescent="0.25">
      <c r="A18" s="288" t="s">
        <v>75</v>
      </c>
      <c r="B18" s="289" t="s">
        <v>141</v>
      </c>
      <c r="C18" s="288" t="s">
        <v>74</v>
      </c>
      <c r="D18" s="292" t="s">
        <v>114</v>
      </c>
      <c r="E18" s="292"/>
      <c r="F18" s="292"/>
      <c r="G18" s="292"/>
      <c r="H18" s="288" t="s">
        <v>73</v>
      </c>
      <c r="I18" s="291" t="s">
        <v>115</v>
      </c>
    </row>
    <row r="19" spans="1:9" ht="58.5" customHeight="1" x14ac:dyDescent="0.25">
      <c r="A19" s="288"/>
      <c r="B19" s="290"/>
      <c r="C19" s="288"/>
      <c r="D19" s="281" t="s">
        <v>2</v>
      </c>
      <c r="E19" s="281"/>
      <c r="F19" s="282" t="s">
        <v>1</v>
      </c>
      <c r="G19" s="283"/>
      <c r="H19" s="288"/>
      <c r="I19" s="291"/>
    </row>
    <row r="20" spans="1:9" ht="47.25" customHeight="1" x14ac:dyDescent="0.25">
      <c r="A20" s="288"/>
      <c r="B20" s="281"/>
      <c r="C20" s="288"/>
      <c r="D20" s="73" t="s">
        <v>72</v>
      </c>
      <c r="E20" s="73" t="s">
        <v>71</v>
      </c>
      <c r="F20" s="73" t="s">
        <v>72</v>
      </c>
      <c r="G20" s="73" t="s">
        <v>71</v>
      </c>
      <c r="H20" s="288"/>
      <c r="I20" s="291"/>
    </row>
    <row r="21" spans="1:9" x14ac:dyDescent="0.25">
      <c r="A21" s="63">
        <v>1</v>
      </c>
      <c r="B21" s="110">
        <v>2</v>
      </c>
      <c r="C21" s="114">
        <v>3</v>
      </c>
      <c r="D21" s="114">
        <v>4</v>
      </c>
      <c r="E21" s="114">
        <v>5</v>
      </c>
      <c r="F21" s="114">
        <v>6</v>
      </c>
      <c r="G21" s="114">
        <v>7</v>
      </c>
      <c r="H21" s="114">
        <v>8</v>
      </c>
      <c r="I21" s="114">
        <v>9</v>
      </c>
    </row>
    <row r="22" spans="1:9" ht="38.25" customHeight="1" x14ac:dyDescent="0.25">
      <c r="A22" s="71">
        <v>1</v>
      </c>
      <c r="B22" s="284" t="s">
        <v>150</v>
      </c>
      <c r="C22" s="72" t="s">
        <v>149</v>
      </c>
      <c r="D22" s="122" t="s">
        <v>109</v>
      </c>
      <c r="E22" s="122" t="s">
        <v>109</v>
      </c>
      <c r="F22" s="122" t="s">
        <v>109</v>
      </c>
      <c r="G22" s="122" t="s">
        <v>109</v>
      </c>
      <c r="H22" s="123"/>
      <c r="I22" s="119"/>
    </row>
    <row r="23" spans="1:9" ht="99" customHeight="1" x14ac:dyDescent="0.25">
      <c r="A23" s="71">
        <v>2</v>
      </c>
      <c r="B23" s="285"/>
      <c r="C23" s="72" t="s">
        <v>139</v>
      </c>
      <c r="D23" s="122" t="s">
        <v>183</v>
      </c>
      <c r="E23" s="122" t="s">
        <v>188</v>
      </c>
      <c r="F23" s="122" t="s">
        <v>109</v>
      </c>
      <c r="G23" s="122" t="s">
        <v>109</v>
      </c>
      <c r="H23" s="123"/>
      <c r="I23" s="123"/>
    </row>
    <row r="24" spans="1:9" ht="119.25" customHeight="1" x14ac:dyDescent="0.25">
      <c r="A24" s="71">
        <v>3</v>
      </c>
      <c r="B24" s="286"/>
      <c r="C24" s="72" t="s">
        <v>70</v>
      </c>
      <c r="D24" s="122" t="s">
        <v>183</v>
      </c>
      <c r="E24" s="122" t="s">
        <v>188</v>
      </c>
      <c r="F24" s="122" t="s">
        <v>109</v>
      </c>
      <c r="G24" s="122" t="s">
        <v>109</v>
      </c>
      <c r="H24" s="123"/>
      <c r="I24" s="123"/>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55"/>
  <sheetViews>
    <sheetView view="pageBreakPreview" topLeftCell="C13" zoomScale="85" zoomScaleNormal="70" zoomScaleSheetLayoutView="85" workbookViewId="0">
      <selection activeCell="W26" sqref="W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2" customWidth="1"/>
    <col min="7" max="7" width="9.7109375" style="52" customWidth="1"/>
    <col min="8" max="8" width="10.28515625" style="52" customWidth="1"/>
    <col min="9" max="9" width="9.140625" style="52"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J1" s="52"/>
      <c r="K1" s="52"/>
      <c r="N1" s="52"/>
      <c r="O1" s="52"/>
      <c r="R1" s="52"/>
      <c r="S1" s="52"/>
      <c r="V1" s="52"/>
      <c r="W1" s="52"/>
      <c r="AA1" s="31"/>
    </row>
    <row r="2" spans="1:27" ht="18.75" x14ac:dyDescent="0.3">
      <c r="A2" s="52"/>
      <c r="B2" s="52"/>
      <c r="C2" s="52"/>
      <c r="D2" s="52"/>
      <c r="E2" s="52"/>
      <c r="J2" s="52"/>
      <c r="K2" s="52"/>
      <c r="N2" s="52"/>
      <c r="O2" s="52"/>
      <c r="R2" s="52"/>
      <c r="S2" s="52"/>
      <c r="V2" s="52"/>
      <c r="W2" s="52"/>
      <c r="AA2" s="14"/>
    </row>
    <row r="3" spans="1:27" ht="18.75" x14ac:dyDescent="0.3">
      <c r="A3" s="52"/>
      <c r="B3" s="52"/>
      <c r="C3" s="52"/>
      <c r="D3" s="52"/>
      <c r="E3" s="52"/>
      <c r="J3" s="52"/>
      <c r="K3" s="52"/>
      <c r="N3" s="52"/>
      <c r="O3" s="52"/>
      <c r="R3" s="52"/>
      <c r="S3" s="52"/>
      <c r="V3" s="52"/>
      <c r="W3" s="52"/>
      <c r="AA3" s="14"/>
    </row>
    <row r="4" spans="1:27" ht="18.75" customHeight="1" x14ac:dyDescent="0.25">
      <c r="A4" s="227" t="s">
        <v>151</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row>
    <row r="5" spans="1:27" ht="18.75" x14ac:dyDescent="0.3">
      <c r="A5" s="52"/>
      <c r="B5" s="52"/>
      <c r="C5" s="52"/>
      <c r="D5" s="52"/>
      <c r="E5" s="52"/>
      <c r="J5" s="52"/>
      <c r="K5" s="52"/>
      <c r="N5" s="52"/>
      <c r="O5" s="52"/>
      <c r="R5" s="52"/>
      <c r="S5" s="52"/>
      <c r="V5" s="52"/>
      <c r="W5" s="52"/>
      <c r="AA5" s="14"/>
    </row>
    <row r="6" spans="1:27" ht="18.75" x14ac:dyDescent="0.25">
      <c r="A6" s="231" t="s">
        <v>8</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row>
    <row r="7" spans="1:27" ht="18.75" x14ac:dyDescent="0.25">
      <c r="A7" s="12"/>
      <c r="B7" s="93"/>
      <c r="C7" s="12"/>
      <c r="D7" s="12"/>
      <c r="E7" s="12"/>
      <c r="F7" s="12"/>
      <c r="G7" s="12"/>
      <c r="H7" s="70"/>
      <c r="I7" s="70"/>
      <c r="J7" s="70"/>
      <c r="K7" s="70"/>
      <c r="L7" s="70"/>
      <c r="M7" s="70"/>
      <c r="N7" s="70"/>
      <c r="O7" s="70"/>
      <c r="P7" s="70"/>
      <c r="Q7" s="70"/>
      <c r="R7" s="70"/>
      <c r="S7" s="70"/>
      <c r="T7" s="70"/>
      <c r="U7" s="70"/>
      <c r="V7" s="70"/>
      <c r="W7" s="70"/>
      <c r="X7" s="70"/>
      <c r="Y7" s="70"/>
      <c r="Z7" s="70"/>
      <c r="AA7" s="70"/>
    </row>
    <row r="8" spans="1:27" ht="18.75" x14ac:dyDescent="0.25">
      <c r="A8" s="230" t="str">
        <f>'1. паспорт описание'!A9:D9</f>
        <v>О_0004500012</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row>
    <row r="9" spans="1:27" x14ac:dyDescent="0.25">
      <c r="A9" s="228" t="s">
        <v>7</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row>
    <row r="10" spans="1:27" ht="16.5" customHeight="1" x14ac:dyDescent="0.3">
      <c r="A10" s="10"/>
      <c r="B10" s="10"/>
      <c r="C10" s="10"/>
      <c r="D10" s="10"/>
      <c r="E10" s="10"/>
      <c r="F10" s="10"/>
      <c r="G10" s="10"/>
      <c r="H10" s="69"/>
      <c r="I10" s="69"/>
      <c r="J10" s="69"/>
      <c r="K10" s="69"/>
      <c r="L10" s="69"/>
      <c r="M10" s="69"/>
      <c r="N10" s="69"/>
      <c r="O10" s="69"/>
      <c r="P10" s="69"/>
      <c r="Q10" s="69"/>
      <c r="R10" s="69"/>
      <c r="S10" s="69"/>
      <c r="T10" s="69"/>
      <c r="U10" s="69"/>
      <c r="V10" s="69"/>
      <c r="W10" s="69"/>
      <c r="X10" s="69"/>
      <c r="Y10" s="69"/>
      <c r="Z10" s="69"/>
      <c r="AA10" s="69"/>
    </row>
    <row r="11" spans="1:27" ht="18.75" x14ac:dyDescent="0.25">
      <c r="A11" s="230" t="str">
        <f>'1. паспорт описание'!A12:D12</f>
        <v>Строительство и реконструкция сетей электроснабжения 0,4кВ</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row>
    <row r="12" spans="1:27" ht="15.75" customHeight="1" x14ac:dyDescent="0.25">
      <c r="A12" s="228" t="s">
        <v>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row>
    <row r="13" spans="1:27"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row>
    <row r="14" spans="1:27" x14ac:dyDescent="0.25">
      <c r="A14" s="52"/>
      <c r="B14" s="52"/>
      <c r="J14" s="52"/>
      <c r="K14" s="52"/>
      <c r="L14" s="52"/>
      <c r="M14" s="52"/>
      <c r="N14" s="52"/>
      <c r="O14" s="52"/>
      <c r="P14" s="52"/>
      <c r="Q14" s="52"/>
      <c r="R14" s="52"/>
      <c r="S14" s="52"/>
      <c r="T14" s="52"/>
      <c r="U14" s="52"/>
      <c r="V14" s="52"/>
      <c r="W14" s="52"/>
      <c r="X14" s="52"/>
      <c r="Y14" s="52"/>
      <c r="Z14" s="52"/>
    </row>
    <row r="15" spans="1:27" x14ac:dyDescent="0.25">
      <c r="A15" s="299" t="s">
        <v>127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row>
    <row r="16" spans="1:27" x14ac:dyDescent="0.25">
      <c r="A16" s="52"/>
      <c r="B16" s="52"/>
      <c r="C16" s="52"/>
      <c r="D16" s="52"/>
      <c r="E16" s="52"/>
      <c r="J16" s="52"/>
      <c r="K16" s="52"/>
      <c r="L16" s="52"/>
      <c r="M16" s="52"/>
      <c r="N16" s="52"/>
      <c r="O16" s="52"/>
      <c r="P16" s="52"/>
      <c r="Q16" s="52"/>
      <c r="R16" s="52"/>
      <c r="S16" s="52"/>
      <c r="T16" s="52"/>
      <c r="U16" s="52"/>
      <c r="V16" s="52"/>
      <c r="W16" s="52"/>
      <c r="X16" s="52"/>
      <c r="Y16" s="52"/>
      <c r="Z16" s="52"/>
    </row>
    <row r="17" spans="1:30" ht="33" customHeight="1" x14ac:dyDescent="0.25">
      <c r="A17" s="289" t="s">
        <v>69</v>
      </c>
      <c r="B17" s="289" t="s">
        <v>141</v>
      </c>
      <c r="C17" s="289" t="s">
        <v>68</v>
      </c>
      <c r="D17" s="288" t="s">
        <v>189</v>
      </c>
      <c r="E17" s="288"/>
      <c r="F17" s="293" t="s">
        <v>184</v>
      </c>
      <c r="G17" s="294"/>
      <c r="H17" s="294"/>
      <c r="I17" s="294"/>
      <c r="J17" s="293" t="s">
        <v>190</v>
      </c>
      <c r="K17" s="294"/>
      <c r="L17" s="294"/>
      <c r="M17" s="294"/>
      <c r="N17" s="293" t="s">
        <v>191</v>
      </c>
      <c r="O17" s="294"/>
      <c r="P17" s="294"/>
      <c r="Q17" s="294"/>
      <c r="R17" s="293" t="s">
        <v>192</v>
      </c>
      <c r="S17" s="294"/>
      <c r="T17" s="294"/>
      <c r="U17" s="294"/>
      <c r="V17" s="293" t="s">
        <v>193</v>
      </c>
      <c r="W17" s="294"/>
      <c r="X17" s="294"/>
      <c r="Y17" s="294"/>
      <c r="Z17" s="300" t="s">
        <v>185</v>
      </c>
      <c r="AA17" s="301"/>
      <c r="AB17" s="68"/>
      <c r="AC17" s="68"/>
      <c r="AD17" s="68"/>
    </row>
    <row r="18" spans="1:30" ht="99.75" customHeight="1" x14ac:dyDescent="0.25">
      <c r="A18" s="290"/>
      <c r="B18" s="290"/>
      <c r="C18" s="290"/>
      <c r="D18" s="288"/>
      <c r="E18" s="288"/>
      <c r="F18" s="288" t="s">
        <v>2</v>
      </c>
      <c r="G18" s="288"/>
      <c r="H18" s="288" t="s">
        <v>67</v>
      </c>
      <c r="I18" s="288"/>
      <c r="J18" s="288" t="s">
        <v>2</v>
      </c>
      <c r="K18" s="288"/>
      <c r="L18" s="288" t="s">
        <v>67</v>
      </c>
      <c r="M18" s="288"/>
      <c r="N18" s="288" t="s">
        <v>2</v>
      </c>
      <c r="O18" s="288"/>
      <c r="P18" s="288" t="s">
        <v>67</v>
      </c>
      <c r="Q18" s="288"/>
      <c r="R18" s="288" t="s">
        <v>2</v>
      </c>
      <c r="S18" s="288"/>
      <c r="T18" s="288" t="s">
        <v>67</v>
      </c>
      <c r="U18" s="288"/>
      <c r="V18" s="288" t="s">
        <v>2</v>
      </c>
      <c r="W18" s="288"/>
      <c r="X18" s="288" t="s">
        <v>67</v>
      </c>
      <c r="Y18" s="288"/>
      <c r="Z18" s="302"/>
      <c r="AA18" s="303"/>
    </row>
    <row r="19" spans="1:30" ht="89.25" customHeight="1" x14ac:dyDescent="0.25">
      <c r="A19" s="281"/>
      <c r="B19" s="281"/>
      <c r="C19" s="281"/>
      <c r="D19" s="66" t="s">
        <v>2</v>
      </c>
      <c r="E19" s="66" t="s">
        <v>65</v>
      </c>
      <c r="F19" s="67" t="s">
        <v>117</v>
      </c>
      <c r="G19" s="67" t="s">
        <v>118</v>
      </c>
      <c r="H19" s="67" t="s">
        <v>117</v>
      </c>
      <c r="I19" s="67" t="s">
        <v>118</v>
      </c>
      <c r="J19" s="67" t="s">
        <v>117</v>
      </c>
      <c r="K19" s="67" t="s">
        <v>118</v>
      </c>
      <c r="L19" s="67" t="s">
        <v>117</v>
      </c>
      <c r="M19" s="67" t="s">
        <v>118</v>
      </c>
      <c r="N19" s="67" t="s">
        <v>117</v>
      </c>
      <c r="O19" s="67" t="s">
        <v>118</v>
      </c>
      <c r="P19" s="67" t="s">
        <v>117</v>
      </c>
      <c r="Q19" s="67" t="s">
        <v>118</v>
      </c>
      <c r="R19" s="67" t="s">
        <v>117</v>
      </c>
      <c r="S19" s="67" t="s">
        <v>118</v>
      </c>
      <c r="T19" s="67" t="s">
        <v>117</v>
      </c>
      <c r="U19" s="67" t="s">
        <v>118</v>
      </c>
      <c r="V19" s="67" t="s">
        <v>117</v>
      </c>
      <c r="W19" s="67" t="s">
        <v>118</v>
      </c>
      <c r="X19" s="67" t="s">
        <v>117</v>
      </c>
      <c r="Y19" s="67" t="s">
        <v>118</v>
      </c>
      <c r="Z19" s="66" t="s">
        <v>66</v>
      </c>
      <c r="AA19" s="66" t="s">
        <v>65</v>
      </c>
    </row>
    <row r="20" spans="1:30" ht="19.5" customHeight="1" x14ac:dyDescent="0.25">
      <c r="A20" s="63">
        <v>1</v>
      </c>
      <c r="B20" s="110">
        <v>2</v>
      </c>
      <c r="C20" s="135">
        <v>3</v>
      </c>
      <c r="D20" s="135">
        <v>4</v>
      </c>
      <c r="E20" s="135">
        <v>5</v>
      </c>
      <c r="F20" s="135">
        <v>6</v>
      </c>
      <c r="G20" s="135">
        <v>7</v>
      </c>
      <c r="H20" s="135">
        <v>8</v>
      </c>
      <c r="I20" s="135">
        <v>9</v>
      </c>
      <c r="J20" s="135">
        <v>10</v>
      </c>
      <c r="K20" s="135">
        <v>11</v>
      </c>
      <c r="L20" s="135">
        <v>12</v>
      </c>
      <c r="M20" s="135">
        <v>13</v>
      </c>
      <c r="N20" s="135">
        <v>14</v>
      </c>
      <c r="O20" s="135">
        <v>15</v>
      </c>
      <c r="P20" s="135">
        <v>16</v>
      </c>
      <c r="Q20" s="135">
        <v>17</v>
      </c>
      <c r="R20" s="135">
        <v>18</v>
      </c>
      <c r="S20" s="135">
        <v>19</v>
      </c>
      <c r="T20" s="135">
        <v>20</v>
      </c>
      <c r="U20" s="135">
        <v>21</v>
      </c>
      <c r="V20" s="135">
        <v>22</v>
      </c>
      <c r="W20" s="135">
        <v>23</v>
      </c>
      <c r="X20" s="135">
        <v>24</v>
      </c>
      <c r="Y20" s="135">
        <v>25</v>
      </c>
      <c r="Z20" s="135">
        <v>26</v>
      </c>
      <c r="AA20" s="135">
        <v>27</v>
      </c>
    </row>
    <row r="21" spans="1:30" ht="47.25" customHeight="1" x14ac:dyDescent="0.25">
      <c r="A21" s="65">
        <v>1</v>
      </c>
      <c r="B21" s="295" t="s">
        <v>150</v>
      </c>
      <c r="C21" s="64" t="s">
        <v>161</v>
      </c>
      <c r="D21" s="124">
        <f>147089409.067056/1000000</f>
        <v>147.08940906705601</v>
      </c>
      <c r="E21" s="124" t="s">
        <v>109</v>
      </c>
      <c r="F21" s="124">
        <f>25869272.0616/1000000</f>
        <v>25.8692720616</v>
      </c>
      <c r="G21" s="65" t="s">
        <v>15</v>
      </c>
      <c r="H21" s="124" t="s">
        <v>109</v>
      </c>
      <c r="I21" s="124" t="s">
        <v>109</v>
      </c>
      <c r="J21" s="124">
        <f>28024445.264904/1000000</f>
        <v>28.024445264903999</v>
      </c>
      <c r="K21" s="135">
        <v>4</v>
      </c>
      <c r="L21" s="124" t="s">
        <v>109</v>
      </c>
      <c r="M21" s="65" t="s">
        <v>109</v>
      </c>
      <c r="N21" s="133">
        <f>29848816.51752/1000000</f>
        <v>29.84881651752</v>
      </c>
      <c r="O21" s="135">
        <v>4</v>
      </c>
      <c r="P21" s="124" t="s">
        <v>109</v>
      </c>
      <c r="Q21" s="65" t="s">
        <v>109</v>
      </c>
      <c r="R21" s="133">
        <f>31297884.6591/1000000</f>
        <v>31.297884659099999</v>
      </c>
      <c r="S21" s="135">
        <v>4</v>
      </c>
      <c r="T21" s="124" t="s">
        <v>109</v>
      </c>
      <c r="U21" s="65" t="s">
        <v>109</v>
      </c>
      <c r="V21" s="133">
        <f>32048990.563932/1000000</f>
        <v>32.048990563932001</v>
      </c>
      <c r="W21" s="135">
        <v>4</v>
      </c>
      <c r="X21" s="124" t="s">
        <v>109</v>
      </c>
      <c r="Y21" s="65" t="s">
        <v>109</v>
      </c>
      <c r="Z21" s="133">
        <v>147.08940906705601</v>
      </c>
      <c r="AA21" s="124" t="s">
        <v>109</v>
      </c>
    </row>
    <row r="22" spans="1:30" ht="47.25" x14ac:dyDescent="0.25">
      <c r="A22" s="65" t="s">
        <v>17</v>
      </c>
      <c r="B22" s="296"/>
      <c r="C22" s="64" t="s">
        <v>195</v>
      </c>
      <c r="D22" s="124">
        <v>147.08940906705601</v>
      </c>
      <c r="E22" s="124" t="s">
        <v>109</v>
      </c>
      <c r="F22" s="124">
        <v>25.8692720616</v>
      </c>
      <c r="G22" s="65" t="s">
        <v>15</v>
      </c>
      <c r="H22" s="124" t="s">
        <v>109</v>
      </c>
      <c r="I22" s="124" t="s">
        <v>109</v>
      </c>
      <c r="J22" s="124">
        <v>28.024445264903999</v>
      </c>
      <c r="K22" s="135">
        <v>4</v>
      </c>
      <c r="L22" s="124" t="s">
        <v>109</v>
      </c>
      <c r="M22" s="65" t="s">
        <v>109</v>
      </c>
      <c r="N22" s="133">
        <v>29.84881651752</v>
      </c>
      <c r="O22" s="135">
        <v>4</v>
      </c>
      <c r="P22" s="124" t="s">
        <v>109</v>
      </c>
      <c r="Q22" s="65" t="s">
        <v>109</v>
      </c>
      <c r="R22" s="133">
        <v>31.297884659099999</v>
      </c>
      <c r="S22" s="135">
        <v>4</v>
      </c>
      <c r="T22" s="124" t="s">
        <v>109</v>
      </c>
      <c r="U22" s="65" t="s">
        <v>109</v>
      </c>
      <c r="V22" s="133">
        <v>32.048990563932001</v>
      </c>
      <c r="W22" s="135">
        <v>4</v>
      </c>
      <c r="X22" s="124" t="s">
        <v>109</v>
      </c>
      <c r="Y22" s="65" t="s">
        <v>109</v>
      </c>
      <c r="Z22" s="133">
        <v>147.08940906705601</v>
      </c>
      <c r="AA22" s="124" t="s">
        <v>109</v>
      </c>
    </row>
    <row r="23" spans="1:30" ht="31.5" x14ac:dyDescent="0.25">
      <c r="A23" s="65" t="s">
        <v>16</v>
      </c>
      <c r="B23" s="296"/>
      <c r="C23" s="64" t="s">
        <v>64</v>
      </c>
      <c r="D23" s="135" t="s">
        <v>194</v>
      </c>
      <c r="E23" s="135" t="s">
        <v>109</v>
      </c>
      <c r="F23" s="137">
        <v>2025</v>
      </c>
      <c r="G23" s="135">
        <v>4</v>
      </c>
      <c r="H23" s="135" t="s">
        <v>109</v>
      </c>
      <c r="I23" s="135" t="s">
        <v>109</v>
      </c>
      <c r="J23" s="135">
        <v>2026</v>
      </c>
      <c r="K23" s="135">
        <v>4</v>
      </c>
      <c r="L23" s="135" t="s">
        <v>109</v>
      </c>
      <c r="M23" s="135" t="s">
        <v>109</v>
      </c>
      <c r="N23" s="135">
        <v>2027</v>
      </c>
      <c r="O23" s="135">
        <v>4</v>
      </c>
      <c r="P23" s="135" t="s">
        <v>109</v>
      </c>
      <c r="Q23" s="135" t="s">
        <v>109</v>
      </c>
      <c r="R23" s="135">
        <v>2028</v>
      </c>
      <c r="S23" s="135">
        <v>4</v>
      </c>
      <c r="T23" s="135" t="s">
        <v>109</v>
      </c>
      <c r="U23" s="135" t="s">
        <v>109</v>
      </c>
      <c r="V23" s="135">
        <v>2029</v>
      </c>
      <c r="W23" s="135">
        <v>4</v>
      </c>
      <c r="X23" s="135" t="s">
        <v>109</v>
      </c>
      <c r="Y23" s="135" t="s">
        <v>109</v>
      </c>
      <c r="Z23" s="135" t="s">
        <v>194</v>
      </c>
      <c r="AA23" s="136" t="s">
        <v>109</v>
      </c>
    </row>
    <row r="24" spans="1:30" x14ac:dyDescent="0.25">
      <c r="A24" s="65" t="s">
        <v>15</v>
      </c>
      <c r="B24" s="296"/>
      <c r="C24" s="64" t="s">
        <v>203</v>
      </c>
      <c r="D24" s="135">
        <v>40.807000000000002</v>
      </c>
      <c r="E24" s="135" t="s">
        <v>109</v>
      </c>
      <c r="F24" s="135">
        <v>8.1359999999999992</v>
      </c>
      <c r="G24" s="135" t="s">
        <v>109</v>
      </c>
      <c r="H24" s="135" t="s">
        <v>109</v>
      </c>
      <c r="I24" s="135" t="s">
        <v>109</v>
      </c>
      <c r="J24" s="135">
        <v>8.1240000000000006</v>
      </c>
      <c r="K24" s="135" t="s">
        <v>109</v>
      </c>
      <c r="L24" s="135" t="s">
        <v>109</v>
      </c>
      <c r="M24" s="135" t="s">
        <v>109</v>
      </c>
      <c r="N24" s="135">
        <v>8.2080000000000002</v>
      </c>
      <c r="O24" s="135" t="s">
        <v>109</v>
      </c>
      <c r="P24" s="135" t="s">
        <v>109</v>
      </c>
      <c r="Q24" s="135" t="s">
        <v>109</v>
      </c>
      <c r="R24" s="135">
        <v>8.2170000000000005</v>
      </c>
      <c r="S24" s="135" t="s">
        <v>109</v>
      </c>
      <c r="T24" s="135" t="s">
        <v>109</v>
      </c>
      <c r="U24" s="135" t="s">
        <v>109</v>
      </c>
      <c r="V24" s="135">
        <v>8.1519999999999992</v>
      </c>
      <c r="W24" s="135" t="s">
        <v>109</v>
      </c>
      <c r="X24" s="135" t="s">
        <v>109</v>
      </c>
      <c r="Y24" s="135" t="s">
        <v>109</v>
      </c>
      <c r="Z24" s="226">
        <v>40.807000000000002</v>
      </c>
      <c r="AA24" s="136" t="s">
        <v>109</v>
      </c>
    </row>
    <row r="25" spans="1:30" ht="35.25" customHeight="1" x14ac:dyDescent="0.25">
      <c r="A25" s="65" t="s">
        <v>14</v>
      </c>
      <c r="B25" s="296"/>
      <c r="C25" s="64" t="s">
        <v>63</v>
      </c>
      <c r="D25" s="124">
        <v>147.08940906705601</v>
      </c>
      <c r="E25" s="133" t="s">
        <v>109</v>
      </c>
      <c r="F25" s="124">
        <v>25.8692720616</v>
      </c>
      <c r="G25" s="135">
        <v>4</v>
      </c>
      <c r="H25" s="124" t="s">
        <v>109</v>
      </c>
      <c r="I25" s="135" t="s">
        <v>109</v>
      </c>
      <c r="J25" s="133">
        <v>28.024445264903999</v>
      </c>
      <c r="K25" s="135">
        <v>4</v>
      </c>
      <c r="L25" s="124" t="s">
        <v>109</v>
      </c>
      <c r="M25" s="135" t="s">
        <v>109</v>
      </c>
      <c r="N25" s="133">
        <v>29.84881651752</v>
      </c>
      <c r="O25" s="135">
        <v>4</v>
      </c>
      <c r="P25" s="124" t="s">
        <v>109</v>
      </c>
      <c r="Q25" s="135" t="s">
        <v>109</v>
      </c>
      <c r="R25" s="133">
        <v>31.297884659099999</v>
      </c>
      <c r="S25" s="135">
        <v>4</v>
      </c>
      <c r="T25" s="124" t="s">
        <v>109</v>
      </c>
      <c r="U25" s="135" t="s">
        <v>109</v>
      </c>
      <c r="V25" s="133">
        <v>32.048990563932001</v>
      </c>
      <c r="W25" s="135">
        <v>4</v>
      </c>
      <c r="X25" s="124" t="s">
        <v>109</v>
      </c>
      <c r="Y25" s="135" t="s">
        <v>109</v>
      </c>
      <c r="Z25" s="133">
        <v>147.08940906705601</v>
      </c>
      <c r="AA25" s="125" t="s">
        <v>109</v>
      </c>
    </row>
    <row r="26" spans="1:30" ht="36.75" customHeight="1" x14ac:dyDescent="0.25">
      <c r="A26" s="65" t="s">
        <v>13</v>
      </c>
      <c r="B26" s="296"/>
      <c r="C26" s="77" t="s">
        <v>77</v>
      </c>
      <c r="D26" s="132" t="s">
        <v>109</v>
      </c>
      <c r="E26" s="124" t="s">
        <v>109</v>
      </c>
      <c r="F26" s="124" t="s">
        <v>109</v>
      </c>
      <c r="G26" s="124" t="s">
        <v>109</v>
      </c>
      <c r="H26" s="124" t="s">
        <v>109</v>
      </c>
      <c r="I26" s="124" t="s">
        <v>109</v>
      </c>
      <c r="J26" s="124" t="s">
        <v>109</v>
      </c>
      <c r="K26" s="65" t="s">
        <v>109</v>
      </c>
      <c r="L26" s="124" t="s">
        <v>109</v>
      </c>
      <c r="M26" s="65" t="s">
        <v>109</v>
      </c>
      <c r="N26" s="124" t="s">
        <v>109</v>
      </c>
      <c r="O26" s="65" t="s">
        <v>109</v>
      </c>
      <c r="P26" s="124" t="s">
        <v>109</v>
      </c>
      <c r="Q26" s="65" t="s">
        <v>109</v>
      </c>
      <c r="R26" s="124" t="s">
        <v>109</v>
      </c>
      <c r="S26" s="65" t="s">
        <v>109</v>
      </c>
      <c r="T26" s="124" t="s">
        <v>109</v>
      </c>
      <c r="U26" s="65" t="s">
        <v>109</v>
      </c>
      <c r="V26" s="124" t="s">
        <v>109</v>
      </c>
      <c r="W26" s="65" t="s">
        <v>109</v>
      </c>
      <c r="X26" s="124" t="s">
        <v>109</v>
      </c>
      <c r="Y26" s="65" t="s">
        <v>109</v>
      </c>
      <c r="Z26" s="124" t="s">
        <v>109</v>
      </c>
      <c r="AA26" s="125" t="s">
        <v>109</v>
      </c>
    </row>
    <row r="27" spans="1:30" ht="60.75" customHeight="1" x14ac:dyDescent="0.25">
      <c r="A27" s="65" t="s">
        <v>11</v>
      </c>
      <c r="B27" s="297"/>
      <c r="C27" s="64" t="s">
        <v>62</v>
      </c>
      <c r="D27" s="135" t="s">
        <v>109</v>
      </c>
      <c r="E27" s="135" t="s">
        <v>109</v>
      </c>
      <c r="F27" s="135" t="s">
        <v>109</v>
      </c>
      <c r="G27" s="135" t="s">
        <v>109</v>
      </c>
      <c r="H27" s="135" t="s">
        <v>109</v>
      </c>
      <c r="I27" s="135" t="s">
        <v>109</v>
      </c>
      <c r="J27" s="135" t="s">
        <v>109</v>
      </c>
      <c r="K27" s="135" t="s">
        <v>109</v>
      </c>
      <c r="L27" s="135" t="s">
        <v>109</v>
      </c>
      <c r="M27" s="135" t="s">
        <v>109</v>
      </c>
      <c r="N27" s="135" t="s">
        <v>109</v>
      </c>
      <c r="O27" s="135" t="s">
        <v>109</v>
      </c>
      <c r="P27" s="135" t="s">
        <v>109</v>
      </c>
      <c r="Q27" s="135" t="s">
        <v>109</v>
      </c>
      <c r="R27" s="135" t="s">
        <v>109</v>
      </c>
      <c r="S27" s="135" t="s">
        <v>109</v>
      </c>
      <c r="T27" s="135" t="s">
        <v>109</v>
      </c>
      <c r="U27" s="135" t="s">
        <v>109</v>
      </c>
      <c r="V27" s="135" t="s">
        <v>109</v>
      </c>
      <c r="W27" s="135" t="s">
        <v>109</v>
      </c>
      <c r="X27" s="135" t="s">
        <v>109</v>
      </c>
      <c r="Y27" s="135" t="s">
        <v>109</v>
      </c>
      <c r="Z27" s="135" t="s">
        <v>109</v>
      </c>
      <c r="AA27" s="136" t="s">
        <v>109</v>
      </c>
    </row>
    <row r="28" spans="1:30" x14ac:dyDescent="0.25">
      <c r="A28" s="61"/>
      <c r="B28" s="61"/>
      <c r="C28" s="62"/>
      <c r="D28" s="62"/>
      <c r="E28" s="62"/>
      <c r="F28" s="62"/>
      <c r="G28" s="62"/>
      <c r="H28" s="62"/>
      <c r="I28" s="62"/>
      <c r="J28" s="61"/>
      <c r="K28" s="61"/>
      <c r="L28" s="52"/>
      <c r="M28" s="52"/>
      <c r="N28" s="61"/>
      <c r="O28" s="61"/>
      <c r="P28" s="52"/>
      <c r="Q28" s="52"/>
      <c r="R28" s="61"/>
      <c r="S28" s="61"/>
      <c r="T28" s="52"/>
      <c r="U28" s="52"/>
      <c r="V28" s="61"/>
      <c r="W28" s="61"/>
      <c r="X28" s="52"/>
      <c r="Y28" s="52"/>
      <c r="Z28" s="52"/>
    </row>
    <row r="29" spans="1:30" ht="54" customHeight="1" x14ac:dyDescent="0.25">
      <c r="A29" s="52"/>
      <c r="B29" s="52"/>
      <c r="C29" s="305"/>
      <c r="D29" s="305"/>
      <c r="E29" s="305"/>
      <c r="F29" s="305"/>
      <c r="G29" s="305"/>
      <c r="H29" s="56"/>
      <c r="I29" s="56"/>
      <c r="J29" s="60"/>
      <c r="K29" s="60"/>
      <c r="L29" s="60"/>
      <c r="M29" s="60"/>
      <c r="N29" s="60"/>
      <c r="O29" s="60"/>
      <c r="P29" s="60"/>
      <c r="Q29" s="60"/>
      <c r="R29" s="60"/>
      <c r="S29" s="60"/>
      <c r="T29" s="60"/>
      <c r="U29" s="60"/>
      <c r="V29" s="60"/>
      <c r="W29" s="60"/>
      <c r="X29" s="60"/>
      <c r="Y29" s="60"/>
      <c r="Z29" s="60"/>
    </row>
    <row r="30" spans="1:30" x14ac:dyDescent="0.25">
      <c r="A30" s="52"/>
      <c r="B30" s="52"/>
      <c r="C30" s="52"/>
      <c r="D30" s="52"/>
      <c r="E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06"/>
      <c r="D31" s="306"/>
      <c r="E31" s="306"/>
      <c r="F31" s="306"/>
      <c r="G31" s="306"/>
      <c r="H31" s="57"/>
      <c r="I31" s="57"/>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05"/>
      <c r="D33" s="305"/>
      <c r="E33" s="305"/>
      <c r="F33" s="305"/>
      <c r="G33" s="305"/>
      <c r="H33" s="56"/>
      <c r="I33" s="56"/>
      <c r="J33" s="52"/>
      <c r="K33" s="52"/>
      <c r="L33" s="52"/>
      <c r="M33" s="52"/>
      <c r="N33" s="52"/>
      <c r="O33" s="52"/>
      <c r="P33" s="52"/>
      <c r="Q33" s="52"/>
      <c r="R33" s="52"/>
      <c r="S33" s="52"/>
      <c r="T33" s="52"/>
      <c r="U33" s="52"/>
      <c r="V33" s="52"/>
      <c r="W33" s="52"/>
      <c r="X33" s="52"/>
      <c r="Y33" s="52"/>
      <c r="Z33" s="52"/>
    </row>
    <row r="34" spans="1:26" x14ac:dyDescent="0.25">
      <c r="A34" s="52"/>
      <c r="B34" s="52"/>
      <c r="C34" s="59"/>
      <c r="D34" s="59"/>
      <c r="E34" s="59"/>
      <c r="J34" s="52"/>
      <c r="K34" s="52"/>
      <c r="L34" s="58"/>
      <c r="M34" s="52"/>
      <c r="N34" s="52"/>
      <c r="O34" s="52"/>
      <c r="P34" s="58"/>
      <c r="Q34" s="52"/>
      <c r="R34" s="52"/>
      <c r="S34" s="52"/>
      <c r="T34" s="58"/>
      <c r="U34" s="52"/>
      <c r="V34" s="52"/>
      <c r="W34" s="52"/>
      <c r="X34" s="58"/>
      <c r="Y34" s="52"/>
      <c r="Z34" s="52"/>
    </row>
    <row r="35" spans="1:26" ht="51" customHeight="1" x14ac:dyDescent="0.25">
      <c r="A35" s="52"/>
      <c r="B35" s="52"/>
      <c r="C35" s="305"/>
      <c r="D35" s="305"/>
      <c r="E35" s="305"/>
      <c r="F35" s="305"/>
      <c r="G35" s="305"/>
      <c r="H35" s="56"/>
      <c r="I35" s="56"/>
      <c r="J35" s="52"/>
      <c r="K35" s="52"/>
      <c r="L35" s="58"/>
      <c r="M35" s="52"/>
      <c r="N35" s="52"/>
      <c r="O35" s="52"/>
      <c r="P35" s="58"/>
      <c r="Q35" s="52"/>
      <c r="R35" s="52"/>
      <c r="S35" s="52"/>
      <c r="T35" s="58"/>
      <c r="U35" s="52"/>
      <c r="V35" s="52"/>
      <c r="W35" s="52"/>
      <c r="X35" s="58"/>
      <c r="Y35" s="52"/>
      <c r="Z35" s="52"/>
    </row>
    <row r="36" spans="1:26" ht="32.25" customHeight="1" x14ac:dyDescent="0.25">
      <c r="A36" s="52"/>
      <c r="B36" s="52"/>
      <c r="C36" s="306"/>
      <c r="D36" s="306"/>
      <c r="E36" s="306"/>
      <c r="F36" s="306"/>
      <c r="G36" s="306"/>
      <c r="H36" s="57"/>
      <c r="I36" s="57"/>
      <c r="J36" s="52"/>
      <c r="K36" s="52"/>
      <c r="L36" s="52"/>
      <c r="M36" s="52"/>
      <c r="N36" s="52"/>
      <c r="O36" s="52"/>
      <c r="P36" s="52"/>
      <c r="Q36" s="52"/>
      <c r="R36" s="52"/>
      <c r="S36" s="52"/>
      <c r="T36" s="52"/>
      <c r="U36" s="52"/>
      <c r="V36" s="52"/>
      <c r="W36" s="52"/>
      <c r="X36" s="52"/>
      <c r="Y36" s="52"/>
      <c r="Z36" s="52"/>
    </row>
    <row r="37" spans="1:26" ht="51.75" customHeight="1" x14ac:dyDescent="0.25">
      <c r="A37" s="52"/>
      <c r="B37" s="52"/>
      <c r="C37" s="305"/>
      <c r="D37" s="305"/>
      <c r="E37" s="305"/>
      <c r="F37" s="305"/>
      <c r="G37" s="305"/>
      <c r="H37" s="56"/>
      <c r="I37" s="56"/>
      <c r="J37" s="52"/>
      <c r="K37" s="52"/>
      <c r="L37" s="52"/>
      <c r="M37" s="52"/>
      <c r="N37" s="52"/>
      <c r="O37" s="52"/>
      <c r="P37" s="52"/>
      <c r="Q37" s="52"/>
      <c r="R37" s="52"/>
      <c r="S37" s="52"/>
      <c r="T37" s="52"/>
      <c r="U37" s="52"/>
      <c r="V37" s="52"/>
      <c r="W37" s="52"/>
      <c r="X37" s="52"/>
      <c r="Y37" s="52"/>
      <c r="Z37" s="52"/>
    </row>
    <row r="38" spans="1:26" ht="21.75" customHeight="1" x14ac:dyDescent="0.25">
      <c r="A38" s="52"/>
      <c r="B38" s="52"/>
      <c r="C38" s="307"/>
      <c r="D38" s="307"/>
      <c r="E38" s="307"/>
      <c r="F38" s="307"/>
      <c r="G38" s="307"/>
      <c r="H38" s="55"/>
      <c r="I38" s="55"/>
      <c r="J38" s="54"/>
      <c r="K38" s="54"/>
      <c r="L38" s="52"/>
      <c r="M38" s="52"/>
      <c r="N38" s="54"/>
      <c r="O38" s="54"/>
      <c r="P38" s="52"/>
      <c r="Q38" s="52"/>
      <c r="R38" s="54"/>
      <c r="S38" s="54"/>
      <c r="T38" s="52"/>
      <c r="U38" s="52"/>
      <c r="V38" s="54"/>
      <c r="W38" s="54"/>
      <c r="X38" s="52"/>
      <c r="Y38" s="52"/>
      <c r="Z38" s="52"/>
    </row>
    <row r="39" spans="1:26" ht="23.25" customHeight="1" x14ac:dyDescent="0.25">
      <c r="A39" s="52"/>
      <c r="B39" s="52"/>
      <c r="C39" s="54"/>
      <c r="D39" s="54"/>
      <c r="E39" s="54"/>
      <c r="J39" s="52"/>
      <c r="K39" s="52"/>
      <c r="L39" s="52"/>
      <c r="M39" s="52"/>
      <c r="N39" s="52"/>
      <c r="O39" s="52"/>
      <c r="P39" s="52"/>
      <c r="Q39" s="52"/>
      <c r="R39" s="52"/>
      <c r="S39" s="52"/>
      <c r="T39" s="52"/>
      <c r="U39" s="52"/>
      <c r="V39" s="52"/>
      <c r="W39" s="52"/>
      <c r="X39" s="52"/>
      <c r="Y39" s="52"/>
      <c r="Z39" s="52"/>
    </row>
    <row r="40" spans="1:26" ht="18.75" customHeight="1" x14ac:dyDescent="0.25">
      <c r="A40" s="52"/>
      <c r="B40" s="52"/>
      <c r="C40" s="304"/>
      <c r="D40" s="304"/>
      <c r="E40" s="304"/>
      <c r="F40" s="304"/>
      <c r="G40" s="304"/>
      <c r="H40" s="53"/>
      <c r="I40" s="53"/>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J42" s="52"/>
      <c r="K42" s="52"/>
      <c r="L42" s="52"/>
      <c r="M42" s="52"/>
      <c r="N42" s="52"/>
      <c r="O42" s="52"/>
      <c r="P42" s="52"/>
      <c r="Q42" s="52"/>
      <c r="R42" s="52"/>
      <c r="S42" s="52"/>
      <c r="T42" s="52"/>
      <c r="U42" s="52"/>
      <c r="V42" s="52"/>
      <c r="W42" s="52"/>
      <c r="X42" s="52"/>
      <c r="Y42" s="52"/>
      <c r="Z42" s="52"/>
    </row>
    <row r="43" spans="1:26" x14ac:dyDescent="0.25">
      <c r="F43" s="51"/>
      <c r="G43" s="51"/>
      <c r="H43" s="51"/>
      <c r="I43" s="51"/>
    </row>
    <row r="44" spans="1:26" x14ac:dyDescent="0.25">
      <c r="F44" s="51"/>
      <c r="G44" s="51"/>
      <c r="H44" s="51"/>
      <c r="I44" s="51"/>
    </row>
    <row r="45" spans="1:26" x14ac:dyDescent="0.25">
      <c r="F45" s="51"/>
      <c r="G45" s="51"/>
      <c r="H45" s="51"/>
      <c r="I45" s="51"/>
    </row>
    <row r="46" spans="1:26" x14ac:dyDescent="0.25">
      <c r="F46" s="51"/>
      <c r="G46" s="51"/>
      <c r="H46" s="51"/>
      <c r="I46" s="51"/>
    </row>
    <row r="47" spans="1:26" x14ac:dyDescent="0.25">
      <c r="F47" s="51"/>
      <c r="G47" s="51"/>
      <c r="H47" s="51"/>
      <c r="I47" s="51"/>
    </row>
    <row r="48" spans="1:26" x14ac:dyDescent="0.25">
      <c r="F48" s="51"/>
      <c r="G48" s="51"/>
      <c r="H48" s="51"/>
      <c r="I48" s="51"/>
    </row>
    <row r="49" spans="6:9" x14ac:dyDescent="0.25">
      <c r="F49" s="51"/>
      <c r="G49" s="51"/>
      <c r="H49" s="51"/>
      <c r="I49" s="51"/>
    </row>
    <row r="50" spans="6:9" x14ac:dyDescent="0.25">
      <c r="F50" s="51"/>
      <c r="G50" s="51"/>
      <c r="H50" s="51"/>
      <c r="I50" s="51"/>
    </row>
    <row r="51" spans="6:9" x14ac:dyDescent="0.25">
      <c r="F51" s="51"/>
      <c r="G51" s="51"/>
      <c r="H51" s="51"/>
      <c r="I51" s="51"/>
    </row>
    <row r="52" spans="6:9" x14ac:dyDescent="0.25">
      <c r="F52" s="51"/>
      <c r="G52" s="51"/>
      <c r="H52" s="51"/>
      <c r="I52" s="51"/>
    </row>
    <row r="53" spans="6:9" x14ac:dyDescent="0.25">
      <c r="F53" s="51"/>
      <c r="G53" s="51"/>
      <c r="H53" s="51"/>
      <c r="I53" s="51"/>
    </row>
    <row r="54" spans="6:9" x14ac:dyDescent="0.25">
      <c r="F54" s="51"/>
      <c r="G54" s="51"/>
      <c r="H54" s="51"/>
      <c r="I54" s="51"/>
    </row>
    <row r="55" spans="6:9" x14ac:dyDescent="0.25">
      <c r="F55" s="51"/>
      <c r="G55" s="51"/>
      <c r="H55" s="51"/>
      <c r="I55" s="51"/>
    </row>
  </sheetData>
  <mergeCells count="37">
    <mergeCell ref="L18:M18"/>
    <mergeCell ref="F18:G18"/>
    <mergeCell ref="F17:I17"/>
    <mergeCell ref="H18:I18"/>
    <mergeCell ref="C40:G40"/>
    <mergeCell ref="C29:G29"/>
    <mergeCell ref="C31:G31"/>
    <mergeCell ref="C33:G33"/>
    <mergeCell ref="C35:G35"/>
    <mergeCell ref="C36:G36"/>
    <mergeCell ref="C37:G37"/>
    <mergeCell ref="C38:G38"/>
    <mergeCell ref="B17:B19"/>
    <mergeCell ref="B21:B27"/>
    <mergeCell ref="A4:AA4"/>
    <mergeCell ref="A9:AA9"/>
    <mergeCell ref="A8:AA8"/>
    <mergeCell ref="A6:AA6"/>
    <mergeCell ref="A11:AA11"/>
    <mergeCell ref="D17:E18"/>
    <mergeCell ref="A13:AA13"/>
    <mergeCell ref="A12:AA12"/>
    <mergeCell ref="A17:A19"/>
    <mergeCell ref="A15:AA15"/>
    <mergeCell ref="Z17:AA18"/>
    <mergeCell ref="C17:C19"/>
    <mergeCell ref="J17:M17"/>
    <mergeCell ref="J18:K18"/>
    <mergeCell ref="V17:Y17"/>
    <mergeCell ref="V18:W18"/>
    <mergeCell ref="X18:Y18"/>
    <mergeCell ref="N17:Q17"/>
    <mergeCell ref="N18:O18"/>
    <mergeCell ref="P18:Q18"/>
    <mergeCell ref="R17:U17"/>
    <mergeCell ref="R18:S18"/>
    <mergeCell ref="T18:U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X13" sqref="W13:X1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7" t="s">
        <v>151</v>
      </c>
      <c r="B5" s="227"/>
      <c r="C5" s="227"/>
      <c r="D5" s="227"/>
      <c r="E5" s="227"/>
      <c r="F5" s="227"/>
      <c r="G5" s="227"/>
      <c r="H5" s="227"/>
      <c r="I5" s="227"/>
      <c r="J5" s="227"/>
      <c r="K5" s="227"/>
      <c r="L5" s="227"/>
    </row>
    <row r="7" spans="1:12" ht="18.75" x14ac:dyDescent="0.25">
      <c r="A7" s="231" t="s">
        <v>158</v>
      </c>
      <c r="B7" s="231"/>
      <c r="C7" s="231"/>
      <c r="D7" s="231"/>
      <c r="E7" s="231"/>
      <c r="F7" s="231"/>
      <c r="G7" s="231"/>
      <c r="H7" s="231"/>
      <c r="I7" s="231"/>
      <c r="J7" s="231"/>
      <c r="K7" s="231"/>
      <c r="L7" s="231"/>
    </row>
    <row r="8" spans="1:12" ht="18.75" x14ac:dyDescent="0.25">
      <c r="A8" s="231"/>
      <c r="B8" s="231"/>
      <c r="C8" s="231"/>
      <c r="D8" s="231"/>
      <c r="E8" s="231"/>
      <c r="F8" s="231"/>
      <c r="G8" s="231"/>
      <c r="H8" s="231"/>
      <c r="I8" s="231"/>
      <c r="J8" s="231"/>
      <c r="K8" s="231"/>
      <c r="L8" s="231"/>
    </row>
    <row r="9" spans="1:12" ht="18.75" x14ac:dyDescent="0.25">
      <c r="A9" s="230" t="str">
        <f>'1. паспорт описание'!A9:D9</f>
        <v>О_0004500012</v>
      </c>
      <c r="B9" s="230"/>
      <c r="C9" s="230"/>
      <c r="D9" s="230"/>
      <c r="E9" s="230"/>
      <c r="F9" s="230"/>
      <c r="G9" s="230"/>
      <c r="H9" s="230"/>
      <c r="I9" s="230"/>
      <c r="J9" s="230"/>
      <c r="K9" s="230"/>
      <c r="L9" s="230"/>
    </row>
    <row r="10" spans="1:12" ht="15.75" x14ac:dyDescent="0.25">
      <c r="A10" s="228" t="s">
        <v>7</v>
      </c>
      <c r="B10" s="228"/>
      <c r="C10" s="228"/>
      <c r="D10" s="228"/>
      <c r="E10" s="228"/>
      <c r="F10" s="228"/>
      <c r="G10" s="228"/>
      <c r="H10" s="228"/>
      <c r="I10" s="228"/>
      <c r="J10" s="228"/>
      <c r="K10" s="228"/>
      <c r="L10" s="228"/>
    </row>
    <row r="11" spans="1:12" ht="18.75" x14ac:dyDescent="0.25">
      <c r="A11" s="233"/>
      <c r="B11" s="233"/>
      <c r="C11" s="233"/>
      <c r="D11" s="233"/>
      <c r="E11" s="233"/>
      <c r="F11" s="233"/>
      <c r="G11" s="233"/>
      <c r="H11" s="233"/>
      <c r="I11" s="233"/>
      <c r="J11" s="233"/>
      <c r="K11" s="233"/>
      <c r="L11" s="233"/>
    </row>
    <row r="12" spans="1:12" ht="63.75" customHeight="1" x14ac:dyDescent="0.25">
      <c r="A12" s="229" t="str">
        <f>'1. паспорт описание'!A12:D12</f>
        <v>Строительство и реконструкция сетей электроснабжения 0,4кВ</v>
      </c>
      <c r="B12" s="229"/>
      <c r="C12" s="229"/>
      <c r="D12" s="229"/>
      <c r="E12" s="229"/>
      <c r="F12" s="229"/>
      <c r="G12" s="229"/>
      <c r="H12" s="229"/>
      <c r="I12" s="229"/>
      <c r="J12" s="229"/>
      <c r="K12" s="229"/>
      <c r="L12" s="229"/>
    </row>
    <row r="13" spans="1:12" ht="15.75" x14ac:dyDescent="0.25">
      <c r="A13" s="228" t="s">
        <v>6</v>
      </c>
      <c r="B13" s="228"/>
      <c r="C13" s="228"/>
      <c r="D13" s="228"/>
      <c r="E13" s="228"/>
      <c r="F13" s="228"/>
      <c r="G13" s="228"/>
      <c r="H13" s="228"/>
      <c r="I13" s="228"/>
      <c r="J13" s="228"/>
      <c r="K13" s="228"/>
      <c r="L13" s="228"/>
    </row>
    <row r="14" spans="1:12" x14ac:dyDescent="0.25">
      <c r="A14" s="270"/>
      <c r="B14" s="270"/>
      <c r="C14" s="270"/>
      <c r="D14" s="270"/>
      <c r="E14" s="270"/>
      <c r="F14" s="270"/>
      <c r="G14" s="270"/>
      <c r="H14" s="270"/>
      <c r="I14" s="270"/>
      <c r="J14" s="270"/>
      <c r="K14" s="270"/>
      <c r="L14" s="270"/>
    </row>
    <row r="15" spans="1:12" ht="14.25" customHeight="1" x14ac:dyDescent="0.25">
      <c r="A15" s="270"/>
      <c r="B15" s="270"/>
      <c r="C15" s="270"/>
      <c r="D15" s="270"/>
      <c r="E15" s="270"/>
      <c r="F15" s="270"/>
      <c r="G15" s="270"/>
      <c r="H15" s="270"/>
      <c r="I15" s="270"/>
      <c r="J15" s="270"/>
      <c r="K15" s="270"/>
      <c r="L15" s="270"/>
    </row>
    <row r="16" spans="1:12" x14ac:dyDescent="0.25">
      <c r="A16" s="270"/>
      <c r="B16" s="270"/>
      <c r="C16" s="270"/>
      <c r="D16" s="270"/>
      <c r="E16" s="270"/>
      <c r="F16" s="270"/>
      <c r="G16" s="270"/>
      <c r="H16" s="270"/>
      <c r="I16" s="270"/>
      <c r="J16" s="270"/>
      <c r="K16" s="270"/>
      <c r="L16" s="270"/>
    </row>
    <row r="17" spans="1:12" s="19" customFormat="1" x14ac:dyDescent="0.25">
      <c r="A17" s="264"/>
      <c r="B17" s="264"/>
      <c r="C17" s="264"/>
      <c r="D17" s="264"/>
      <c r="E17" s="264"/>
      <c r="F17" s="264"/>
      <c r="G17" s="264"/>
      <c r="H17" s="264"/>
      <c r="I17" s="264"/>
      <c r="J17" s="264"/>
      <c r="K17" s="264"/>
      <c r="L17" s="264"/>
    </row>
    <row r="18" spans="1:12" s="19" customFormat="1" ht="50.25" customHeight="1" x14ac:dyDescent="0.25">
      <c r="A18" s="309" t="s">
        <v>176</v>
      </c>
      <c r="B18" s="309"/>
      <c r="C18" s="309"/>
      <c r="D18" s="309"/>
      <c r="E18" s="309"/>
      <c r="F18" s="309"/>
      <c r="G18" s="309"/>
      <c r="H18" s="309"/>
      <c r="I18" s="309"/>
      <c r="J18" s="309"/>
      <c r="K18" s="309"/>
      <c r="L18" s="309"/>
    </row>
    <row r="20" spans="1:12" ht="55.5" customHeight="1" x14ac:dyDescent="0.25">
      <c r="A20" s="308" t="s">
        <v>253</v>
      </c>
      <c r="B20" s="308"/>
      <c r="C20" s="308"/>
      <c r="D20" s="308"/>
      <c r="E20" s="308"/>
      <c r="F20" s="308"/>
      <c r="G20" s="308"/>
      <c r="H20" s="308"/>
      <c r="I20" s="308"/>
      <c r="J20" s="308"/>
      <c r="K20" s="308"/>
      <c r="L20" s="308"/>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7" t="s">
        <v>151</v>
      </c>
      <c r="B5" s="227"/>
      <c r="C5" s="227"/>
      <c r="D5" s="227"/>
      <c r="E5" s="227"/>
      <c r="F5" s="227"/>
      <c r="G5" s="227"/>
      <c r="H5" s="227"/>
      <c r="I5" s="227"/>
      <c r="J5" s="227"/>
      <c r="K5" s="227"/>
      <c r="L5" s="227"/>
    </row>
    <row r="7" spans="1:12" ht="18.75" x14ac:dyDescent="0.25">
      <c r="A7" s="231" t="s">
        <v>158</v>
      </c>
      <c r="B7" s="231"/>
      <c r="C7" s="231"/>
      <c r="D7" s="231"/>
      <c r="E7" s="231"/>
      <c r="F7" s="231"/>
      <c r="G7" s="231"/>
      <c r="H7" s="231"/>
      <c r="I7" s="231"/>
      <c r="J7" s="231"/>
      <c r="K7" s="231"/>
      <c r="L7" s="231"/>
    </row>
    <row r="8" spans="1:12" ht="18.75" x14ac:dyDescent="0.25">
      <c r="A8" s="231"/>
      <c r="B8" s="231"/>
      <c r="C8" s="231"/>
      <c r="D8" s="231"/>
      <c r="E8" s="231"/>
      <c r="F8" s="231"/>
      <c r="G8" s="231"/>
      <c r="H8" s="231"/>
      <c r="I8" s="231"/>
      <c r="J8" s="231"/>
      <c r="K8" s="231"/>
      <c r="L8" s="231"/>
    </row>
    <row r="9" spans="1:12" ht="18.75" x14ac:dyDescent="0.25">
      <c r="A9" s="230" t="str">
        <f>'1. паспорт описание'!A9:D9</f>
        <v>О_0004500012</v>
      </c>
      <c r="B9" s="230"/>
      <c r="C9" s="230"/>
      <c r="D9" s="230"/>
      <c r="E9" s="230"/>
      <c r="F9" s="230"/>
      <c r="G9" s="230"/>
      <c r="H9" s="230"/>
      <c r="I9" s="230"/>
      <c r="J9" s="230"/>
      <c r="K9" s="230"/>
      <c r="L9" s="230"/>
    </row>
    <row r="10" spans="1:12" ht="15.75" x14ac:dyDescent="0.25">
      <c r="A10" s="228" t="s">
        <v>7</v>
      </c>
      <c r="B10" s="228"/>
      <c r="C10" s="228"/>
      <c r="D10" s="228"/>
      <c r="E10" s="228"/>
      <c r="F10" s="228"/>
      <c r="G10" s="228"/>
      <c r="H10" s="228"/>
      <c r="I10" s="228"/>
      <c r="J10" s="228"/>
      <c r="K10" s="228"/>
      <c r="L10" s="228"/>
    </row>
    <row r="11" spans="1:12" ht="18.75" x14ac:dyDescent="0.25">
      <c r="A11" s="233"/>
      <c r="B11" s="233"/>
      <c r="C11" s="233"/>
      <c r="D11" s="233"/>
      <c r="E11" s="233"/>
      <c r="F11" s="233"/>
      <c r="G11" s="233"/>
      <c r="H11" s="233"/>
      <c r="I11" s="233"/>
      <c r="J11" s="233"/>
      <c r="K11" s="233"/>
      <c r="L11" s="233"/>
    </row>
    <row r="12" spans="1:12" ht="64.5" customHeight="1" x14ac:dyDescent="0.25">
      <c r="A12" s="229" t="str">
        <f>'1. паспорт описание'!A12:D12</f>
        <v>Строительство и реконструкция сетей электроснабжения 0,4кВ</v>
      </c>
      <c r="B12" s="229"/>
      <c r="C12" s="229"/>
      <c r="D12" s="229"/>
      <c r="E12" s="229"/>
      <c r="F12" s="229"/>
      <c r="G12" s="229"/>
      <c r="H12" s="229"/>
      <c r="I12" s="229"/>
      <c r="J12" s="229"/>
      <c r="K12" s="229"/>
      <c r="L12" s="229"/>
    </row>
    <row r="13" spans="1:12" ht="15.75" x14ac:dyDescent="0.25">
      <c r="A13" s="228" t="s">
        <v>6</v>
      </c>
      <c r="B13" s="228"/>
      <c r="C13" s="228"/>
      <c r="D13" s="228"/>
      <c r="E13" s="228"/>
      <c r="F13" s="228"/>
      <c r="G13" s="228"/>
      <c r="H13" s="228"/>
      <c r="I13" s="228"/>
      <c r="J13" s="228"/>
      <c r="K13" s="228"/>
      <c r="L13" s="228"/>
    </row>
    <row r="14" spans="1:12" x14ac:dyDescent="0.25">
      <c r="A14" s="270"/>
      <c r="B14" s="270"/>
      <c r="C14" s="270"/>
      <c r="D14" s="270"/>
      <c r="E14" s="270"/>
      <c r="F14" s="270"/>
      <c r="G14" s="270"/>
      <c r="H14" s="270"/>
      <c r="I14" s="270"/>
      <c r="J14" s="270"/>
      <c r="K14" s="270"/>
      <c r="L14" s="270"/>
    </row>
    <row r="15" spans="1:12" ht="14.25" customHeight="1" x14ac:dyDescent="0.25">
      <c r="A15" s="270"/>
      <c r="B15" s="270"/>
      <c r="C15" s="270"/>
      <c r="D15" s="270"/>
      <c r="E15" s="270"/>
      <c r="F15" s="270"/>
      <c r="G15" s="270"/>
      <c r="H15" s="270"/>
      <c r="I15" s="270"/>
      <c r="J15" s="270"/>
      <c r="K15" s="270"/>
      <c r="L15" s="270"/>
    </row>
    <row r="16" spans="1:12" x14ac:dyDescent="0.25">
      <c r="A16" s="270"/>
      <c r="B16" s="270"/>
      <c r="C16" s="270"/>
      <c r="D16" s="270"/>
      <c r="E16" s="270"/>
      <c r="F16" s="270"/>
      <c r="G16" s="270"/>
      <c r="H16" s="270"/>
      <c r="I16" s="270"/>
      <c r="J16" s="270"/>
      <c r="K16" s="270"/>
      <c r="L16" s="270"/>
    </row>
    <row r="17" spans="1:12" s="19" customFormat="1" x14ac:dyDescent="0.25">
      <c r="A17" s="264"/>
      <c r="B17" s="264"/>
      <c r="C17" s="264"/>
      <c r="D17" s="264"/>
      <c r="E17" s="264"/>
      <c r="F17" s="264"/>
      <c r="G17" s="264"/>
      <c r="H17" s="264"/>
      <c r="I17" s="264"/>
      <c r="J17" s="264"/>
      <c r="K17" s="264"/>
      <c r="L17" s="264"/>
    </row>
    <row r="18" spans="1:12" s="19" customFormat="1" ht="50.25" customHeight="1" x14ac:dyDescent="0.25">
      <c r="A18" s="309" t="s">
        <v>175</v>
      </c>
      <c r="B18" s="309"/>
      <c r="C18" s="309"/>
      <c r="D18" s="309"/>
      <c r="E18" s="309"/>
      <c r="F18" s="309"/>
      <c r="G18" s="309"/>
      <c r="H18" s="309"/>
      <c r="I18" s="309"/>
      <c r="J18" s="309"/>
      <c r="K18" s="309"/>
      <c r="L18" s="309"/>
    </row>
    <row r="20" spans="1:12" ht="55.5" customHeight="1" x14ac:dyDescent="0.25">
      <c r="A20" s="308" t="s">
        <v>163</v>
      </c>
      <c r="B20" s="308"/>
      <c r="C20" s="308"/>
      <c r="D20" s="308"/>
      <c r="E20" s="308"/>
      <c r="F20" s="308"/>
      <c r="G20" s="308"/>
      <c r="H20" s="308"/>
      <c r="I20" s="308"/>
      <c r="J20" s="308"/>
      <c r="K20" s="308"/>
      <c r="L20" s="308"/>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27" t="s">
        <v>151</v>
      </c>
      <c r="B5" s="227"/>
      <c r="C5" s="227"/>
      <c r="D5" s="227"/>
      <c r="E5" s="227"/>
      <c r="F5" s="227"/>
      <c r="G5" s="227"/>
      <c r="H5" s="227"/>
      <c r="I5" s="227"/>
      <c r="J5" s="227"/>
      <c r="K5" s="227"/>
      <c r="L5" s="227"/>
    </row>
    <row r="7" spans="1:12" ht="18.75" x14ac:dyDescent="0.25">
      <c r="A7" s="231" t="s">
        <v>169</v>
      </c>
      <c r="B7" s="231"/>
      <c r="C7" s="231"/>
      <c r="D7" s="231"/>
      <c r="E7" s="231"/>
      <c r="F7" s="231"/>
      <c r="G7" s="231"/>
      <c r="H7" s="231"/>
      <c r="I7" s="231"/>
      <c r="J7" s="231"/>
      <c r="K7" s="231"/>
      <c r="L7" s="231"/>
    </row>
    <row r="8" spans="1:12" ht="18.75" x14ac:dyDescent="0.25">
      <c r="A8" s="231"/>
      <c r="B8" s="231"/>
      <c r="C8" s="231"/>
      <c r="D8" s="231"/>
      <c r="E8" s="231"/>
      <c r="F8" s="231"/>
      <c r="G8" s="231"/>
      <c r="H8" s="231"/>
      <c r="I8" s="231"/>
      <c r="J8" s="231"/>
      <c r="K8" s="231"/>
      <c r="L8" s="231"/>
    </row>
    <row r="9" spans="1:12" ht="18.75" x14ac:dyDescent="0.25">
      <c r="A9" s="230" t="str">
        <f>'1. паспорт описание'!A9:D9</f>
        <v>О_0004500012</v>
      </c>
      <c r="B9" s="230"/>
      <c r="C9" s="230"/>
      <c r="D9" s="230"/>
      <c r="E9" s="230"/>
      <c r="F9" s="230"/>
      <c r="G9" s="230"/>
      <c r="H9" s="230"/>
      <c r="I9" s="230"/>
      <c r="J9" s="230"/>
      <c r="K9" s="230"/>
      <c r="L9" s="230"/>
    </row>
    <row r="10" spans="1:12" ht="15.75" x14ac:dyDescent="0.25">
      <c r="A10" s="228" t="s">
        <v>7</v>
      </c>
      <c r="B10" s="228"/>
      <c r="C10" s="228"/>
      <c r="D10" s="228"/>
      <c r="E10" s="228"/>
      <c r="F10" s="228"/>
      <c r="G10" s="228"/>
      <c r="H10" s="228"/>
      <c r="I10" s="228"/>
      <c r="J10" s="228"/>
      <c r="K10" s="228"/>
      <c r="L10" s="228"/>
    </row>
    <row r="11" spans="1:12" ht="18.75" x14ac:dyDescent="0.25">
      <c r="A11" s="233"/>
      <c r="B11" s="233"/>
      <c r="C11" s="233"/>
      <c r="D11" s="233"/>
      <c r="E11" s="233"/>
      <c r="F11" s="233"/>
      <c r="G11" s="233"/>
      <c r="H11" s="233"/>
      <c r="I11" s="233"/>
      <c r="J11" s="233"/>
      <c r="K11" s="233"/>
      <c r="L11" s="233"/>
    </row>
    <row r="12" spans="1:12" ht="42.75" customHeight="1" x14ac:dyDescent="0.25">
      <c r="A12" s="229" t="str">
        <f>'1. паспорт описание'!A12:D12</f>
        <v>Строительство и реконструкция сетей электроснабжения 0,4кВ</v>
      </c>
      <c r="B12" s="229"/>
      <c r="C12" s="229"/>
      <c r="D12" s="229"/>
      <c r="E12" s="229"/>
      <c r="F12" s="229"/>
      <c r="G12" s="229"/>
      <c r="H12" s="229"/>
      <c r="I12" s="229"/>
      <c r="J12" s="229"/>
      <c r="K12" s="229"/>
      <c r="L12" s="229"/>
    </row>
    <row r="13" spans="1:12" ht="15.75" x14ac:dyDescent="0.25">
      <c r="A13" s="228" t="s">
        <v>6</v>
      </c>
      <c r="B13" s="228"/>
      <c r="C13" s="228"/>
      <c r="D13" s="228"/>
      <c r="E13" s="228"/>
      <c r="F13" s="228"/>
      <c r="G13" s="228"/>
      <c r="H13" s="228"/>
      <c r="I13" s="228"/>
      <c r="J13" s="228"/>
      <c r="K13" s="228"/>
      <c r="L13" s="228"/>
    </row>
    <row r="14" spans="1:12" x14ac:dyDescent="0.25">
      <c r="A14" s="270"/>
      <c r="B14" s="270"/>
      <c r="C14" s="270"/>
      <c r="D14" s="270"/>
      <c r="E14" s="270"/>
      <c r="F14" s="270"/>
      <c r="G14" s="270"/>
      <c r="H14" s="270"/>
      <c r="I14" s="270"/>
      <c r="J14" s="270"/>
      <c r="K14" s="270"/>
      <c r="L14" s="270"/>
    </row>
    <row r="15" spans="1:12" ht="14.25" customHeight="1" x14ac:dyDescent="0.25">
      <c r="A15" s="270"/>
      <c r="B15" s="270"/>
      <c r="C15" s="270"/>
      <c r="D15" s="270"/>
      <c r="E15" s="270"/>
      <c r="F15" s="270"/>
      <c r="G15" s="270"/>
      <c r="H15" s="270"/>
      <c r="I15" s="270"/>
      <c r="J15" s="270"/>
      <c r="K15" s="270"/>
      <c r="L15" s="270"/>
    </row>
    <row r="16" spans="1:12" x14ac:dyDescent="0.25">
      <c r="A16" s="270"/>
      <c r="B16" s="270"/>
      <c r="C16" s="270"/>
      <c r="D16" s="270"/>
      <c r="E16" s="270"/>
      <c r="F16" s="270"/>
      <c r="G16" s="270"/>
      <c r="H16" s="270"/>
      <c r="I16" s="270"/>
      <c r="J16" s="270"/>
      <c r="K16" s="270"/>
      <c r="L16" s="270"/>
    </row>
    <row r="17" spans="1:12" s="19" customFormat="1" x14ac:dyDescent="0.25">
      <c r="A17" s="264"/>
      <c r="B17" s="264"/>
      <c r="C17" s="264"/>
      <c r="D17" s="264"/>
      <c r="E17" s="264"/>
      <c r="F17" s="264"/>
      <c r="G17" s="264"/>
      <c r="H17" s="264"/>
      <c r="I17" s="264"/>
      <c r="J17" s="264"/>
      <c r="K17" s="264"/>
      <c r="L17" s="264"/>
    </row>
    <row r="18" spans="1:12" s="19" customFormat="1" ht="68.25" customHeight="1" x14ac:dyDescent="0.25">
      <c r="A18" s="309" t="s">
        <v>177</v>
      </c>
      <c r="B18" s="309"/>
      <c r="C18" s="309"/>
      <c r="D18" s="309"/>
      <c r="E18" s="309"/>
      <c r="F18" s="309"/>
      <c r="G18" s="309"/>
      <c r="H18" s="309"/>
      <c r="I18" s="309"/>
      <c r="J18" s="309"/>
      <c r="K18" s="309"/>
      <c r="L18" s="309"/>
    </row>
    <row r="19" spans="1:12" ht="33.75" customHeight="1" x14ac:dyDescent="0.25">
      <c r="A19" s="310"/>
      <c r="B19" s="310"/>
      <c r="C19" s="310"/>
      <c r="D19" s="310"/>
      <c r="E19" s="310"/>
      <c r="F19" s="310"/>
      <c r="G19" s="310"/>
      <c r="H19" s="310"/>
      <c r="I19" s="310"/>
      <c r="J19" s="310"/>
      <c r="K19" s="310"/>
      <c r="L19" s="310"/>
    </row>
    <row r="20" spans="1:12" ht="45.75" customHeight="1" x14ac:dyDescent="0.25">
      <c r="A20" s="308" t="s">
        <v>186</v>
      </c>
      <c r="B20" s="308"/>
      <c r="C20" s="308"/>
      <c r="D20" s="308"/>
      <c r="E20" s="308"/>
      <c r="F20" s="308"/>
      <c r="G20" s="308"/>
      <c r="H20" s="308"/>
      <c r="I20" s="308"/>
      <c r="J20" s="308"/>
      <c r="K20" s="308"/>
      <c r="L20" s="308"/>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D21" sqref="D21"/>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27" t="s">
        <v>151</v>
      </c>
      <c r="B4" s="227"/>
      <c r="C4" s="227"/>
      <c r="D4" s="227"/>
      <c r="E4" s="227"/>
      <c r="F4" s="227"/>
      <c r="G4" s="227"/>
      <c r="H4" s="227"/>
      <c r="I4" s="227"/>
      <c r="J4" s="227"/>
      <c r="K4" s="227"/>
    </row>
    <row r="5" spans="1:20" s="11" customFormat="1" ht="15.75" x14ac:dyDescent="0.2">
      <c r="A5" s="16"/>
      <c r="B5" s="16"/>
    </row>
    <row r="6" spans="1:20" s="11" customFormat="1" ht="18.75" x14ac:dyDescent="0.2">
      <c r="A6" s="231" t="s">
        <v>158</v>
      </c>
      <c r="B6" s="231"/>
      <c r="C6" s="231"/>
      <c r="D6" s="231"/>
      <c r="E6" s="231"/>
      <c r="F6" s="231"/>
      <c r="G6" s="231"/>
      <c r="H6" s="231"/>
      <c r="I6" s="231"/>
      <c r="J6" s="231"/>
      <c r="K6" s="231"/>
      <c r="L6" s="12"/>
      <c r="M6" s="12"/>
      <c r="N6" s="12"/>
      <c r="O6" s="12"/>
      <c r="P6" s="12"/>
      <c r="Q6" s="12"/>
      <c r="R6" s="12"/>
      <c r="S6" s="12"/>
      <c r="T6" s="12"/>
    </row>
    <row r="7" spans="1:20" s="11" customFormat="1" ht="18.75" x14ac:dyDescent="0.2">
      <c r="A7" s="231"/>
      <c r="B7" s="231"/>
      <c r="C7" s="231"/>
      <c r="D7" s="231"/>
      <c r="E7" s="231"/>
      <c r="F7" s="231"/>
      <c r="G7" s="231"/>
      <c r="H7" s="231"/>
      <c r="I7" s="231"/>
      <c r="J7" s="231"/>
      <c r="K7" s="231"/>
      <c r="L7" s="12"/>
      <c r="M7" s="12"/>
      <c r="N7" s="12"/>
      <c r="O7" s="12"/>
      <c r="P7" s="12"/>
      <c r="Q7" s="12"/>
      <c r="R7" s="12"/>
      <c r="S7" s="12"/>
      <c r="T7" s="12"/>
    </row>
    <row r="8" spans="1:20" s="11" customFormat="1" ht="18.75" x14ac:dyDescent="0.2">
      <c r="A8" s="230" t="str">
        <f>'1. паспорт описание'!A9:D9</f>
        <v>О_0004500012</v>
      </c>
      <c r="B8" s="230"/>
      <c r="C8" s="230"/>
      <c r="D8" s="230"/>
      <c r="E8" s="230"/>
      <c r="F8" s="230"/>
      <c r="G8" s="230"/>
      <c r="H8" s="230"/>
      <c r="I8" s="230"/>
      <c r="J8" s="230"/>
      <c r="K8" s="230"/>
      <c r="L8" s="12"/>
      <c r="M8" s="12"/>
      <c r="N8" s="12"/>
      <c r="O8" s="12"/>
      <c r="P8" s="12"/>
      <c r="Q8" s="12"/>
      <c r="R8" s="12"/>
      <c r="S8" s="12"/>
      <c r="T8" s="12"/>
    </row>
    <row r="9" spans="1:20" s="11" customFormat="1" ht="18.75" x14ac:dyDescent="0.2">
      <c r="A9" s="228" t="s">
        <v>7</v>
      </c>
      <c r="B9" s="228"/>
      <c r="C9" s="228"/>
      <c r="D9" s="228"/>
      <c r="E9" s="228"/>
      <c r="F9" s="228"/>
      <c r="G9" s="228"/>
      <c r="H9" s="228"/>
      <c r="I9" s="228"/>
      <c r="J9" s="228"/>
      <c r="K9" s="228"/>
      <c r="L9" s="12"/>
      <c r="M9" s="12"/>
      <c r="N9" s="12"/>
      <c r="O9" s="12"/>
      <c r="P9" s="12"/>
      <c r="Q9" s="12"/>
      <c r="R9" s="12"/>
      <c r="S9" s="12"/>
      <c r="T9" s="12"/>
    </row>
    <row r="10" spans="1:20" s="8" customFormat="1" ht="15.75" customHeight="1" x14ac:dyDescent="0.2">
      <c r="A10" s="233"/>
      <c r="B10" s="233"/>
      <c r="C10" s="233"/>
      <c r="D10" s="233"/>
      <c r="E10" s="233"/>
      <c r="F10" s="233"/>
      <c r="G10" s="233"/>
      <c r="H10" s="233"/>
      <c r="I10" s="233"/>
      <c r="J10" s="233"/>
      <c r="K10" s="233"/>
      <c r="L10" s="9"/>
      <c r="M10" s="9"/>
      <c r="N10" s="9"/>
      <c r="O10" s="9"/>
      <c r="P10" s="9"/>
      <c r="Q10" s="9"/>
      <c r="R10" s="9"/>
      <c r="S10" s="9"/>
      <c r="T10" s="9"/>
    </row>
    <row r="11" spans="1:20" s="2" customFormat="1" ht="18.75" x14ac:dyDescent="0.2">
      <c r="A11" s="230" t="str">
        <f>'1. паспорт описание'!A12:D12</f>
        <v>Строительство и реконструкция сетей электроснабжения 0,4кВ</v>
      </c>
      <c r="B11" s="230"/>
      <c r="C11" s="230"/>
      <c r="D11" s="230"/>
      <c r="E11" s="230"/>
      <c r="F11" s="230"/>
      <c r="G11" s="230"/>
      <c r="H11" s="230"/>
      <c r="I11" s="230"/>
      <c r="J11" s="230"/>
      <c r="K11" s="230"/>
      <c r="L11" s="7"/>
      <c r="M11" s="7"/>
      <c r="N11" s="7"/>
      <c r="O11" s="7"/>
      <c r="P11" s="7"/>
      <c r="Q11" s="7"/>
      <c r="R11" s="7"/>
      <c r="S11" s="7"/>
      <c r="T11" s="7"/>
    </row>
    <row r="12" spans="1:20" s="2" customFormat="1" ht="15" customHeight="1" x14ac:dyDescent="0.2">
      <c r="A12" s="228" t="s">
        <v>6</v>
      </c>
      <c r="B12" s="228"/>
      <c r="C12" s="228"/>
      <c r="D12" s="228"/>
      <c r="E12" s="228"/>
      <c r="F12" s="228"/>
      <c r="G12" s="228"/>
      <c r="H12" s="228"/>
      <c r="I12" s="228"/>
      <c r="J12" s="228"/>
      <c r="K12" s="228"/>
      <c r="L12" s="5"/>
      <c r="M12" s="5"/>
      <c r="N12" s="5"/>
      <c r="O12" s="5"/>
      <c r="P12" s="5"/>
      <c r="Q12" s="5"/>
      <c r="R12" s="5"/>
      <c r="S12" s="5"/>
      <c r="T12" s="5"/>
    </row>
    <row r="13" spans="1:20" s="2" customFormat="1" ht="15" customHeight="1" x14ac:dyDescent="0.2">
      <c r="A13" s="238"/>
      <c r="B13" s="238"/>
      <c r="C13" s="238"/>
      <c r="D13" s="238"/>
      <c r="E13" s="238"/>
      <c r="F13" s="238"/>
      <c r="G13" s="238"/>
      <c r="H13" s="238"/>
      <c r="I13" s="238"/>
      <c r="J13" s="238"/>
      <c r="K13" s="238"/>
      <c r="L13" s="3"/>
      <c r="M13" s="3"/>
      <c r="N13" s="3"/>
      <c r="O13" s="3"/>
      <c r="P13" s="3"/>
      <c r="Q13" s="3"/>
    </row>
    <row r="14" spans="1:20" s="2" customFormat="1" ht="45.75" customHeight="1" x14ac:dyDescent="0.2">
      <c r="A14" s="229" t="s">
        <v>120</v>
      </c>
      <c r="B14" s="229"/>
      <c r="C14" s="229"/>
      <c r="D14" s="229"/>
      <c r="E14" s="229"/>
      <c r="F14" s="229"/>
      <c r="G14" s="229"/>
      <c r="H14" s="229"/>
      <c r="I14" s="229"/>
      <c r="J14" s="229"/>
      <c r="K14" s="229"/>
      <c r="L14" s="6"/>
      <c r="M14" s="6"/>
      <c r="N14" s="6"/>
      <c r="O14" s="6"/>
      <c r="P14" s="6"/>
      <c r="Q14" s="6"/>
      <c r="R14" s="6"/>
      <c r="S14" s="6"/>
      <c r="T14" s="6"/>
    </row>
    <row r="15" spans="1:20" s="2" customFormat="1" ht="15" customHeight="1" x14ac:dyDescent="0.2">
      <c r="A15" s="232"/>
      <c r="B15" s="232"/>
      <c r="C15" s="232"/>
      <c r="D15" s="232"/>
      <c r="E15" s="232"/>
      <c r="F15" s="232"/>
      <c r="G15" s="232"/>
      <c r="H15" s="232"/>
      <c r="I15" s="232"/>
      <c r="J15" s="232"/>
      <c r="K15" s="232"/>
      <c r="L15" s="3"/>
      <c r="M15" s="3"/>
      <c r="N15" s="3"/>
      <c r="O15" s="3"/>
      <c r="P15" s="3"/>
      <c r="Q15" s="3"/>
    </row>
    <row r="16" spans="1:20" s="2" customFormat="1" ht="54" customHeight="1" x14ac:dyDescent="0.2">
      <c r="A16" s="237" t="s">
        <v>5</v>
      </c>
      <c r="B16" s="235" t="s">
        <v>141</v>
      </c>
      <c r="C16" s="237" t="s">
        <v>42</v>
      </c>
      <c r="D16" s="237" t="s">
        <v>41</v>
      </c>
      <c r="E16" s="237" t="s">
        <v>40</v>
      </c>
      <c r="F16" s="237" t="s">
        <v>110</v>
      </c>
      <c r="G16" s="237" t="s">
        <v>39</v>
      </c>
      <c r="H16" s="237" t="s">
        <v>38</v>
      </c>
      <c r="I16" s="237" t="s">
        <v>37</v>
      </c>
      <c r="J16" s="237" t="s">
        <v>113</v>
      </c>
      <c r="K16" s="237"/>
      <c r="L16" s="3"/>
      <c r="M16" s="3"/>
      <c r="N16" s="3"/>
      <c r="O16" s="3"/>
      <c r="P16" s="3"/>
      <c r="Q16" s="3"/>
    </row>
    <row r="17" spans="1:20" s="2" customFormat="1" ht="180.75" customHeight="1" x14ac:dyDescent="0.2">
      <c r="A17" s="237"/>
      <c r="B17" s="236"/>
      <c r="C17" s="237"/>
      <c r="D17" s="237"/>
      <c r="E17" s="237"/>
      <c r="F17" s="237"/>
      <c r="G17" s="237"/>
      <c r="H17" s="237"/>
      <c r="I17" s="237"/>
      <c r="J17" s="33" t="s">
        <v>111</v>
      </c>
      <c r="K17" s="34" t="s">
        <v>112</v>
      </c>
      <c r="L17" s="25"/>
      <c r="M17" s="25"/>
      <c r="N17" s="25"/>
      <c r="O17" s="25"/>
      <c r="P17" s="25"/>
      <c r="Q17" s="25"/>
      <c r="R17" s="24"/>
      <c r="S17" s="24"/>
      <c r="T17" s="24"/>
    </row>
    <row r="18" spans="1:20" s="2" customFormat="1" ht="18.75" x14ac:dyDescent="0.2">
      <c r="A18" s="33">
        <v>1</v>
      </c>
      <c r="B18" s="109">
        <v>2</v>
      </c>
      <c r="C18" s="108">
        <v>3</v>
      </c>
      <c r="D18" s="109">
        <v>6</v>
      </c>
      <c r="E18" s="108">
        <v>7</v>
      </c>
      <c r="F18" s="109">
        <v>8</v>
      </c>
      <c r="G18" s="108">
        <v>9</v>
      </c>
      <c r="H18" s="109">
        <v>10</v>
      </c>
      <c r="I18" s="108">
        <v>11</v>
      </c>
      <c r="J18" s="109">
        <v>18</v>
      </c>
      <c r="K18" s="108">
        <v>19</v>
      </c>
      <c r="L18" s="25"/>
      <c r="M18" s="25"/>
      <c r="N18" s="25"/>
      <c r="O18" s="25"/>
      <c r="P18" s="25"/>
      <c r="Q18" s="25"/>
      <c r="R18" s="24"/>
      <c r="S18" s="24"/>
      <c r="T18" s="24"/>
    </row>
    <row r="19" spans="1:20" s="2" customFormat="1" ht="167.25" customHeight="1" x14ac:dyDescent="0.2">
      <c r="A19" s="33"/>
      <c r="B19" s="127" t="s">
        <v>178</v>
      </c>
      <c r="C19" s="36" t="s">
        <v>109</v>
      </c>
      <c r="D19" s="36" t="s">
        <v>109</v>
      </c>
      <c r="E19" s="36" t="s">
        <v>109</v>
      </c>
      <c r="F19" s="36" t="s">
        <v>109</v>
      </c>
      <c r="G19" s="36" t="s">
        <v>109</v>
      </c>
      <c r="H19" s="36" t="s">
        <v>109</v>
      </c>
      <c r="I19" s="36" t="s">
        <v>109</v>
      </c>
      <c r="J19" s="30" t="s">
        <v>109</v>
      </c>
      <c r="K19" s="4" t="s">
        <v>109</v>
      </c>
      <c r="L19" s="25"/>
      <c r="M19" s="25"/>
      <c r="N19" s="25"/>
      <c r="O19" s="25"/>
      <c r="P19" s="25"/>
      <c r="Q19" s="25"/>
      <c r="R19" s="24"/>
      <c r="S19" s="24"/>
      <c r="T19" s="24"/>
    </row>
    <row r="20" spans="1:20" s="2" customFormat="1" ht="72" customHeight="1" x14ac:dyDescent="0.2">
      <c r="A20" s="33"/>
      <c r="B20" s="127" t="s">
        <v>179</v>
      </c>
      <c r="C20" s="36" t="s">
        <v>109</v>
      </c>
      <c r="D20" s="36" t="s">
        <v>109</v>
      </c>
      <c r="E20" s="36" t="s">
        <v>109</v>
      </c>
      <c r="F20" s="36" t="s">
        <v>109</v>
      </c>
      <c r="G20" s="126" t="s">
        <v>109</v>
      </c>
      <c r="H20" s="126" t="s">
        <v>109</v>
      </c>
      <c r="I20" s="126" t="s">
        <v>109</v>
      </c>
      <c r="J20" s="126" t="s">
        <v>109</v>
      </c>
      <c r="K20" s="4" t="s">
        <v>109</v>
      </c>
      <c r="L20" s="25"/>
      <c r="M20" s="25"/>
      <c r="N20" s="25"/>
      <c r="O20" s="25"/>
      <c r="P20" s="24"/>
      <c r="Q20" s="24"/>
      <c r="R20" s="24"/>
      <c r="S20" s="24"/>
      <c r="T20" s="24"/>
    </row>
    <row r="21" spans="1:20" s="2" customFormat="1" ht="84" customHeight="1" x14ac:dyDescent="0.2">
      <c r="A21" s="33"/>
      <c r="B21" s="127" t="s">
        <v>180</v>
      </c>
      <c r="C21" s="36" t="s">
        <v>109</v>
      </c>
      <c r="D21" s="36" t="s">
        <v>109</v>
      </c>
      <c r="E21" s="36" t="s">
        <v>109</v>
      </c>
      <c r="F21" s="36" t="s">
        <v>109</v>
      </c>
      <c r="G21" s="126" t="s">
        <v>109</v>
      </c>
      <c r="H21" s="126" t="s">
        <v>109</v>
      </c>
      <c r="I21" s="126" t="s">
        <v>109</v>
      </c>
      <c r="J21" s="126" t="s">
        <v>109</v>
      </c>
      <c r="K21" s="4" t="s">
        <v>109</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34" t="s">
        <v>162</v>
      </c>
      <c r="B23" s="234"/>
      <c r="C23" s="234"/>
      <c r="D23" s="234"/>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E23" sqref="E23"/>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27" t="s">
        <v>151</v>
      </c>
      <c r="B6" s="227"/>
      <c r="C6" s="227"/>
      <c r="D6" s="227"/>
      <c r="E6" s="227"/>
      <c r="F6" s="227"/>
      <c r="G6" s="227"/>
      <c r="H6" s="227"/>
      <c r="I6" s="227"/>
      <c r="J6" s="227"/>
      <c r="K6" s="227"/>
      <c r="L6" s="227"/>
      <c r="M6" s="227"/>
      <c r="N6" s="227"/>
    </row>
    <row r="7" spans="1:14" s="11" customFormat="1" x14ac:dyDescent="0.2">
      <c r="A7" s="16"/>
      <c r="B7" s="16"/>
      <c r="I7" s="15"/>
    </row>
    <row r="8" spans="1:14" s="11" customFormat="1" ht="18.75" x14ac:dyDescent="0.2">
      <c r="A8" s="231" t="s">
        <v>8</v>
      </c>
      <c r="B8" s="231"/>
      <c r="C8" s="231"/>
      <c r="D8" s="231"/>
      <c r="E8" s="231"/>
      <c r="F8" s="231"/>
      <c r="G8" s="231"/>
      <c r="H8" s="231"/>
      <c r="I8" s="231"/>
      <c r="J8" s="231"/>
      <c r="K8" s="231"/>
      <c r="L8" s="231"/>
      <c r="M8" s="231"/>
      <c r="N8" s="231"/>
    </row>
    <row r="9" spans="1:14" s="11" customFormat="1" ht="18.75" x14ac:dyDescent="0.2">
      <c r="A9" s="231"/>
      <c r="B9" s="231"/>
      <c r="C9" s="231"/>
      <c r="D9" s="231"/>
      <c r="E9" s="231"/>
      <c r="F9" s="231"/>
      <c r="G9" s="231"/>
      <c r="H9" s="231"/>
      <c r="I9" s="231"/>
      <c r="J9" s="231"/>
      <c r="K9" s="231"/>
      <c r="L9" s="231"/>
      <c r="M9" s="231"/>
      <c r="N9" s="231"/>
    </row>
    <row r="10" spans="1:14" s="11" customFormat="1" ht="18.75" customHeight="1" x14ac:dyDescent="0.2">
      <c r="A10" s="230" t="str">
        <f>'1. паспорт описание'!A9:D9</f>
        <v>О_0004500012</v>
      </c>
      <c r="B10" s="230"/>
      <c r="C10" s="230"/>
      <c r="D10" s="230"/>
      <c r="E10" s="230"/>
      <c r="F10" s="230"/>
      <c r="G10" s="230"/>
      <c r="H10" s="230"/>
      <c r="I10" s="230"/>
      <c r="J10" s="230"/>
      <c r="K10" s="230"/>
      <c r="L10" s="230"/>
      <c r="M10" s="230"/>
      <c r="N10" s="230"/>
    </row>
    <row r="11" spans="1:14" s="11" customFormat="1" ht="18.75" customHeight="1" x14ac:dyDescent="0.2">
      <c r="A11" s="228" t="s">
        <v>7</v>
      </c>
      <c r="B11" s="228"/>
      <c r="C11" s="228"/>
      <c r="D11" s="228"/>
      <c r="E11" s="228"/>
      <c r="F11" s="228"/>
      <c r="G11" s="228"/>
      <c r="H11" s="228"/>
      <c r="I11" s="228"/>
      <c r="J11" s="228"/>
      <c r="K11" s="228"/>
      <c r="L11" s="228"/>
      <c r="M11" s="228"/>
      <c r="N11" s="228"/>
    </row>
    <row r="12" spans="1:14" s="8" customFormat="1" ht="15.75" customHeight="1" x14ac:dyDescent="0.2">
      <c r="A12" s="233"/>
      <c r="B12" s="233"/>
      <c r="C12" s="233"/>
      <c r="D12" s="233"/>
      <c r="E12" s="233"/>
      <c r="F12" s="233"/>
      <c r="G12" s="233"/>
      <c r="H12" s="233"/>
      <c r="I12" s="233"/>
      <c r="J12" s="233"/>
      <c r="K12" s="233"/>
      <c r="L12" s="233"/>
      <c r="M12" s="233"/>
      <c r="N12" s="233"/>
    </row>
    <row r="13" spans="1:14" s="2" customFormat="1" ht="18.75" x14ac:dyDescent="0.2">
      <c r="A13" s="230" t="str">
        <f>'1. паспорт описание'!A12:D12</f>
        <v>Строительство и реконструкция сетей электроснабжения 0,4кВ</v>
      </c>
      <c r="B13" s="230"/>
      <c r="C13" s="230"/>
      <c r="D13" s="230"/>
      <c r="E13" s="230"/>
      <c r="F13" s="230"/>
      <c r="G13" s="230"/>
      <c r="H13" s="230"/>
      <c r="I13" s="230"/>
      <c r="J13" s="230"/>
      <c r="K13" s="230"/>
      <c r="L13" s="230"/>
      <c r="M13" s="230"/>
      <c r="N13" s="230"/>
    </row>
    <row r="14" spans="1:14" s="2" customFormat="1" ht="15" customHeight="1" x14ac:dyDescent="0.2">
      <c r="A14" s="228" t="s">
        <v>6</v>
      </c>
      <c r="B14" s="228"/>
      <c r="C14" s="228"/>
      <c r="D14" s="228"/>
      <c r="E14" s="228"/>
      <c r="F14" s="228"/>
      <c r="G14" s="228"/>
      <c r="H14" s="228"/>
      <c r="I14" s="228"/>
      <c r="J14" s="228"/>
      <c r="K14" s="228"/>
      <c r="L14" s="228"/>
      <c r="M14" s="228"/>
      <c r="N14" s="228"/>
    </row>
    <row r="15" spans="1:14" s="2" customFormat="1" ht="15" customHeight="1" x14ac:dyDescent="0.2">
      <c r="A15" s="238"/>
      <c r="B15" s="238"/>
      <c r="C15" s="238"/>
      <c r="D15" s="238"/>
      <c r="E15" s="238"/>
      <c r="F15" s="238"/>
      <c r="G15" s="238"/>
      <c r="H15" s="238"/>
      <c r="I15" s="238"/>
      <c r="J15" s="238"/>
      <c r="K15" s="238"/>
      <c r="L15" s="238"/>
      <c r="M15" s="238"/>
      <c r="N15" s="238"/>
    </row>
    <row r="16" spans="1:14" s="2" customFormat="1" ht="15" customHeight="1" x14ac:dyDescent="0.2">
      <c r="A16" s="230" t="s">
        <v>123</v>
      </c>
      <c r="B16" s="230"/>
      <c r="C16" s="230"/>
      <c r="D16" s="230"/>
      <c r="E16" s="230"/>
      <c r="F16" s="230"/>
      <c r="G16" s="230"/>
      <c r="H16" s="230"/>
      <c r="I16" s="230"/>
      <c r="J16" s="230"/>
      <c r="K16" s="230"/>
      <c r="L16" s="230"/>
      <c r="M16" s="230"/>
      <c r="N16" s="230"/>
    </row>
    <row r="17" spans="1:107" s="47" customFormat="1" ht="21" customHeight="1" x14ac:dyDescent="0.25">
      <c r="A17" s="239"/>
      <c r="B17" s="239"/>
      <c r="C17" s="239"/>
      <c r="D17" s="239"/>
      <c r="E17" s="239"/>
      <c r="F17" s="239"/>
      <c r="G17" s="239"/>
      <c r="H17" s="239"/>
      <c r="I17" s="239"/>
      <c r="J17" s="239"/>
      <c r="K17" s="239"/>
      <c r="L17" s="239"/>
      <c r="M17" s="239"/>
      <c r="N17" s="239"/>
    </row>
    <row r="18" spans="1:107" ht="46.5" customHeight="1" x14ac:dyDescent="0.25">
      <c r="A18" s="252" t="s">
        <v>5</v>
      </c>
      <c r="B18" s="242" t="s">
        <v>141</v>
      </c>
      <c r="C18" s="245" t="s">
        <v>76</v>
      </c>
      <c r="D18" s="246"/>
      <c r="E18" s="249" t="s">
        <v>57</v>
      </c>
      <c r="F18" s="245" t="s">
        <v>137</v>
      </c>
      <c r="G18" s="246"/>
      <c r="H18" s="245" t="s">
        <v>87</v>
      </c>
      <c r="I18" s="246"/>
      <c r="J18" s="249" t="s">
        <v>56</v>
      </c>
      <c r="K18" s="245" t="s">
        <v>55</v>
      </c>
      <c r="L18" s="246"/>
      <c r="M18" s="245" t="s">
        <v>136</v>
      </c>
      <c r="N18" s="246"/>
    </row>
    <row r="19" spans="1:107" ht="204.75" customHeight="1" x14ac:dyDescent="0.25">
      <c r="A19" s="253"/>
      <c r="B19" s="255"/>
      <c r="C19" s="247"/>
      <c r="D19" s="248"/>
      <c r="E19" s="250"/>
      <c r="F19" s="247"/>
      <c r="G19" s="248"/>
      <c r="H19" s="247"/>
      <c r="I19" s="248"/>
      <c r="J19" s="251"/>
      <c r="K19" s="247"/>
      <c r="L19" s="248"/>
      <c r="M19" s="247"/>
      <c r="N19" s="248"/>
    </row>
    <row r="20" spans="1:107" ht="51.75" customHeight="1" x14ac:dyDescent="0.25">
      <c r="A20" s="254"/>
      <c r="B20" s="243"/>
      <c r="C20" s="97" t="s">
        <v>53</v>
      </c>
      <c r="D20" s="97" t="s">
        <v>54</v>
      </c>
      <c r="E20" s="251"/>
      <c r="F20" s="97" t="s">
        <v>53</v>
      </c>
      <c r="G20" s="97" t="s">
        <v>54</v>
      </c>
      <c r="H20" s="97" t="s">
        <v>53</v>
      </c>
      <c r="I20" s="97" t="s">
        <v>54</v>
      </c>
      <c r="J20" s="97" t="s">
        <v>53</v>
      </c>
      <c r="K20" s="97" t="s">
        <v>53</v>
      </c>
      <c r="L20" s="97" t="s">
        <v>54</v>
      </c>
      <c r="M20" s="97" t="s">
        <v>53</v>
      </c>
      <c r="N20" s="97"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240">
        <v>1</v>
      </c>
      <c r="B22" s="242" t="s">
        <v>148</v>
      </c>
      <c r="C22" s="115" t="s">
        <v>109</v>
      </c>
      <c r="D22" s="115" t="s">
        <v>109</v>
      </c>
      <c r="E22" s="115" t="s">
        <v>109</v>
      </c>
      <c r="F22" s="115" t="s">
        <v>109</v>
      </c>
      <c r="G22" s="115" t="s">
        <v>109</v>
      </c>
      <c r="H22" s="115" t="s">
        <v>109</v>
      </c>
      <c r="I22" s="115" t="s">
        <v>109</v>
      </c>
      <c r="J22" s="48" t="s">
        <v>109</v>
      </c>
      <c r="K22" s="48" t="s">
        <v>109</v>
      </c>
      <c r="L22" s="49" t="s">
        <v>109</v>
      </c>
      <c r="M22" s="49" t="s">
        <v>109</v>
      </c>
      <c r="N22" s="49" t="s">
        <v>109</v>
      </c>
    </row>
    <row r="23" spans="1:107" s="47" customFormat="1" ht="63" customHeight="1" x14ac:dyDescent="0.25">
      <c r="A23" s="241"/>
      <c r="B23" s="243"/>
      <c r="C23" s="115" t="s">
        <v>109</v>
      </c>
      <c r="D23" s="115" t="s">
        <v>109</v>
      </c>
      <c r="E23" s="115" t="s">
        <v>109</v>
      </c>
      <c r="F23" s="115" t="s">
        <v>109</v>
      </c>
      <c r="G23" s="115" t="s">
        <v>109</v>
      </c>
      <c r="H23" s="115" t="s">
        <v>109</v>
      </c>
      <c r="I23" s="115" t="s">
        <v>109</v>
      </c>
      <c r="J23" s="48" t="s">
        <v>109</v>
      </c>
      <c r="K23" s="48" t="s">
        <v>109</v>
      </c>
      <c r="L23" s="49" t="s">
        <v>109</v>
      </c>
      <c r="M23" s="49" t="s">
        <v>109</v>
      </c>
      <c r="N23" s="49" t="s">
        <v>109</v>
      </c>
    </row>
    <row r="24" spans="1:107" ht="63" x14ac:dyDescent="0.25">
      <c r="A24" s="49">
        <v>2</v>
      </c>
      <c r="B24" s="85" t="s">
        <v>148</v>
      </c>
      <c r="C24" s="115" t="s">
        <v>109</v>
      </c>
      <c r="D24" s="115" t="s">
        <v>109</v>
      </c>
      <c r="E24" s="115" t="s">
        <v>109</v>
      </c>
      <c r="F24" s="115" t="s">
        <v>109</v>
      </c>
      <c r="G24" s="115" t="s">
        <v>109</v>
      </c>
      <c r="H24" s="115" t="s">
        <v>109</v>
      </c>
      <c r="I24" s="115" t="s">
        <v>109</v>
      </c>
      <c r="J24" s="48" t="s">
        <v>109</v>
      </c>
      <c r="K24" s="48" t="s">
        <v>109</v>
      </c>
      <c r="L24" s="49" t="s">
        <v>109</v>
      </c>
      <c r="M24" s="49" t="s">
        <v>109</v>
      </c>
      <c r="N24" s="49" t="s">
        <v>109</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244" t="s">
        <v>154</v>
      </c>
      <c r="D27" s="244"/>
      <c r="E27" s="244"/>
      <c r="F27" s="244"/>
      <c r="G27" s="244"/>
      <c r="H27" s="244"/>
      <c r="I27" s="244"/>
      <c r="J27" s="244"/>
      <c r="K27" s="244"/>
      <c r="L27" s="244"/>
      <c r="M27" s="244"/>
      <c r="N27" s="244"/>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122</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topLeftCell="A19" zoomScale="85" zoomScaleSheetLayoutView="85" workbookViewId="0">
      <selection activeCell="C22" sqref="C22"/>
    </sheetView>
  </sheetViews>
  <sheetFormatPr defaultColWidth="10.7109375" defaultRowHeight="15.75" x14ac:dyDescent="0.25"/>
  <cols>
    <col min="1" max="1" width="10.7109375" style="39"/>
    <col min="2" max="2" width="38" style="39" customWidth="1"/>
    <col min="3" max="3" width="24.140625" style="39" customWidth="1"/>
    <col min="4" max="4" width="20.140625" style="39" customWidth="1"/>
    <col min="5" max="5" width="17.5703125" style="39" customWidth="1"/>
    <col min="6" max="6" width="17.28515625" style="39" customWidth="1"/>
    <col min="7" max="7" width="18.140625" style="39" customWidth="1"/>
    <col min="8" max="8" width="16" style="39" customWidth="1"/>
    <col min="9" max="9" width="17.140625" style="39" customWidth="1"/>
    <col min="10" max="10" width="14" style="39" customWidth="1"/>
    <col min="11" max="11" width="17.140625" style="39" customWidth="1"/>
    <col min="12" max="12" width="13.7109375" style="39" customWidth="1"/>
    <col min="13" max="13" width="18.5703125" style="39" customWidth="1"/>
    <col min="14" max="14" width="15.42578125" style="39" customWidth="1"/>
    <col min="15" max="15" width="17.85546875" style="39" customWidth="1"/>
    <col min="16" max="16" width="16.2851562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27" t="s">
        <v>155</v>
      </c>
      <c r="B5" s="227"/>
      <c r="C5" s="227"/>
      <c r="D5" s="227"/>
      <c r="E5" s="227"/>
      <c r="F5" s="227"/>
      <c r="G5" s="227"/>
      <c r="H5" s="227"/>
      <c r="I5" s="227"/>
      <c r="J5" s="227"/>
      <c r="K5" s="227"/>
      <c r="L5" s="227"/>
      <c r="M5" s="227"/>
      <c r="N5" s="227"/>
      <c r="O5" s="227"/>
      <c r="P5" s="227"/>
    </row>
    <row r="6" spans="1:16" s="11" customFormat="1" x14ac:dyDescent="0.2">
      <c r="A6" s="99"/>
      <c r="B6" s="107"/>
      <c r="C6" s="99"/>
      <c r="D6" s="99"/>
      <c r="E6" s="99"/>
      <c r="F6" s="99"/>
      <c r="G6" s="99"/>
      <c r="H6" s="99"/>
      <c r="I6" s="99"/>
      <c r="J6" s="99"/>
      <c r="K6" s="99"/>
      <c r="L6" s="99"/>
      <c r="M6" s="99"/>
      <c r="N6" s="99"/>
    </row>
    <row r="7" spans="1:16" s="11" customFormat="1" ht="18.75" x14ac:dyDescent="0.2">
      <c r="A7" s="231" t="s">
        <v>8</v>
      </c>
      <c r="B7" s="231"/>
      <c r="C7" s="231"/>
      <c r="D7" s="231"/>
      <c r="E7" s="231"/>
      <c r="F7" s="231"/>
      <c r="G7" s="231"/>
      <c r="H7" s="231"/>
      <c r="I7" s="231"/>
      <c r="J7" s="231"/>
      <c r="K7" s="231"/>
      <c r="L7" s="231"/>
      <c r="M7" s="231"/>
      <c r="N7" s="231"/>
      <c r="O7" s="231"/>
      <c r="P7" s="231"/>
    </row>
    <row r="8" spans="1:16" s="11" customFormat="1" ht="18.75" x14ac:dyDescent="0.2">
      <c r="F8" s="13"/>
      <c r="G8" s="13"/>
      <c r="H8" s="13"/>
      <c r="I8" s="13"/>
      <c r="J8" s="13"/>
      <c r="K8" s="13"/>
      <c r="L8" s="13"/>
      <c r="M8" s="13"/>
      <c r="N8" s="13"/>
      <c r="O8" s="12"/>
      <c r="P8" s="12"/>
    </row>
    <row r="9" spans="1:16" s="11" customFormat="1" ht="18.75" customHeight="1" x14ac:dyDescent="0.2">
      <c r="A9" s="230" t="str">
        <f>'1. паспорт описание'!A9:D9</f>
        <v>О_0004500012</v>
      </c>
      <c r="B9" s="230"/>
      <c r="C9" s="230"/>
      <c r="D9" s="230"/>
      <c r="E9" s="230"/>
      <c r="F9" s="230"/>
      <c r="G9" s="230"/>
      <c r="H9" s="230"/>
      <c r="I9" s="230"/>
      <c r="J9" s="230"/>
      <c r="K9" s="230"/>
      <c r="L9" s="230"/>
      <c r="M9" s="230"/>
      <c r="N9" s="230"/>
      <c r="O9" s="230"/>
      <c r="P9" s="230"/>
    </row>
    <row r="10" spans="1:16" s="11" customFormat="1" ht="18.75" customHeight="1" x14ac:dyDescent="0.2">
      <c r="A10" s="228" t="s">
        <v>7</v>
      </c>
      <c r="B10" s="228"/>
      <c r="C10" s="228"/>
      <c r="D10" s="228"/>
      <c r="E10" s="228"/>
      <c r="F10" s="228"/>
      <c r="G10" s="228"/>
      <c r="H10" s="228"/>
      <c r="I10" s="228"/>
      <c r="J10" s="228"/>
      <c r="K10" s="228"/>
      <c r="L10" s="228"/>
      <c r="M10" s="228"/>
      <c r="N10" s="228"/>
      <c r="O10" s="228"/>
      <c r="P10" s="228"/>
    </row>
    <row r="11" spans="1:16" s="8" customFormat="1" ht="15.75" customHeight="1" x14ac:dyDescent="0.2">
      <c r="F11" s="9"/>
      <c r="G11" s="9"/>
      <c r="H11" s="9"/>
      <c r="I11" s="9"/>
      <c r="J11" s="9"/>
      <c r="K11" s="9"/>
      <c r="L11" s="9"/>
      <c r="M11" s="9"/>
      <c r="N11" s="9"/>
      <c r="O11" s="9"/>
      <c r="P11" s="9"/>
    </row>
    <row r="12" spans="1:16" s="2" customFormat="1" ht="15" customHeight="1" x14ac:dyDescent="0.2">
      <c r="A12" s="230" t="str">
        <f>'1. паспорт описание'!A12:D12</f>
        <v>Строительство и реконструкция сетей электроснабжения 0,4кВ</v>
      </c>
      <c r="B12" s="230"/>
      <c r="C12" s="230"/>
      <c r="D12" s="230"/>
      <c r="E12" s="230"/>
      <c r="F12" s="230"/>
      <c r="G12" s="230"/>
      <c r="H12" s="230"/>
      <c r="I12" s="230"/>
      <c r="J12" s="230"/>
      <c r="K12" s="230"/>
      <c r="L12" s="230"/>
      <c r="M12" s="230"/>
      <c r="N12" s="230"/>
      <c r="O12" s="230"/>
      <c r="P12" s="230"/>
    </row>
    <row r="13" spans="1:16" s="2" customFormat="1" ht="15" customHeight="1" x14ac:dyDescent="0.2">
      <c r="A13" s="228" t="s">
        <v>6</v>
      </c>
      <c r="B13" s="228"/>
      <c r="C13" s="228"/>
      <c r="D13" s="228"/>
      <c r="E13" s="228"/>
      <c r="F13" s="228"/>
      <c r="G13" s="228"/>
      <c r="H13" s="228"/>
      <c r="I13" s="228"/>
      <c r="J13" s="228"/>
      <c r="K13" s="228"/>
      <c r="L13" s="228"/>
      <c r="M13" s="228"/>
      <c r="N13" s="228"/>
      <c r="O13" s="228"/>
      <c r="P13" s="228"/>
    </row>
    <row r="14" spans="1:16" s="2" customFormat="1" ht="15" customHeight="1" x14ac:dyDescent="0.2">
      <c r="F14" s="3"/>
      <c r="G14" s="3"/>
      <c r="H14" s="3"/>
      <c r="I14" s="3"/>
      <c r="J14" s="3"/>
      <c r="K14" s="3"/>
      <c r="L14" s="3"/>
      <c r="M14" s="3"/>
      <c r="N14" s="3"/>
      <c r="O14" s="3"/>
      <c r="P14" s="3"/>
    </row>
    <row r="15" spans="1:16" s="2" customFormat="1" ht="15" customHeight="1" x14ac:dyDescent="0.2">
      <c r="F15" s="230"/>
      <c r="G15" s="230"/>
      <c r="H15" s="230"/>
      <c r="I15" s="230"/>
      <c r="J15" s="230"/>
      <c r="K15" s="230"/>
      <c r="L15" s="230"/>
      <c r="M15" s="230"/>
      <c r="N15" s="230"/>
      <c r="O15" s="230"/>
      <c r="P15" s="230"/>
    </row>
    <row r="16" spans="1:16" ht="25.5" customHeight="1" x14ac:dyDescent="0.25">
      <c r="A16" s="230" t="s">
        <v>124</v>
      </c>
      <c r="B16" s="230"/>
      <c r="C16" s="230"/>
      <c r="D16" s="230"/>
      <c r="E16" s="230"/>
      <c r="F16" s="230"/>
      <c r="G16" s="230"/>
      <c r="H16" s="230"/>
      <c r="I16" s="230"/>
      <c r="J16" s="230"/>
      <c r="K16" s="230"/>
      <c r="L16" s="230"/>
      <c r="M16" s="230"/>
      <c r="N16" s="230"/>
      <c r="O16" s="230"/>
      <c r="P16" s="230"/>
    </row>
    <row r="17" spans="1:16" s="47" customFormat="1" ht="21" customHeight="1" x14ac:dyDescent="0.25"/>
    <row r="18" spans="1:16" ht="15.75" customHeight="1" x14ac:dyDescent="0.25">
      <c r="A18" s="242" t="s">
        <v>5</v>
      </c>
      <c r="B18" s="242" t="s">
        <v>141</v>
      </c>
      <c r="C18" s="256" t="s">
        <v>129</v>
      </c>
      <c r="D18" s="257"/>
      <c r="E18" s="256" t="s">
        <v>130</v>
      </c>
      <c r="F18" s="257"/>
      <c r="G18" s="260" t="s">
        <v>36</v>
      </c>
      <c r="H18" s="261"/>
      <c r="I18" s="261"/>
      <c r="J18" s="262"/>
      <c r="K18" s="256" t="s">
        <v>131</v>
      </c>
      <c r="L18" s="257"/>
      <c r="M18" s="256" t="s">
        <v>61</v>
      </c>
      <c r="N18" s="257"/>
      <c r="O18" s="256" t="s">
        <v>60</v>
      </c>
      <c r="P18" s="257"/>
    </row>
    <row r="19" spans="1:16" ht="216" customHeight="1" x14ac:dyDescent="0.25">
      <c r="A19" s="255"/>
      <c r="B19" s="255"/>
      <c r="C19" s="258"/>
      <c r="D19" s="259"/>
      <c r="E19" s="258"/>
      <c r="F19" s="259"/>
      <c r="G19" s="260" t="s">
        <v>59</v>
      </c>
      <c r="H19" s="262"/>
      <c r="I19" s="260" t="s">
        <v>58</v>
      </c>
      <c r="J19" s="262"/>
      <c r="K19" s="258"/>
      <c r="L19" s="259"/>
      <c r="M19" s="258"/>
      <c r="N19" s="259"/>
      <c r="O19" s="258"/>
      <c r="P19" s="259"/>
    </row>
    <row r="20" spans="1:16" ht="60" customHeight="1" x14ac:dyDescent="0.25">
      <c r="A20" s="243"/>
      <c r="B20" s="243"/>
      <c r="C20" s="96" t="s">
        <v>53</v>
      </c>
      <c r="D20" s="96" t="s">
        <v>54</v>
      </c>
      <c r="E20" s="86" t="s">
        <v>53</v>
      </c>
      <c r="F20" s="86" t="s">
        <v>54</v>
      </c>
      <c r="G20" s="86" t="s">
        <v>53</v>
      </c>
      <c r="H20" s="86" t="s">
        <v>54</v>
      </c>
      <c r="I20" s="86" t="s">
        <v>53</v>
      </c>
      <c r="J20" s="86" t="s">
        <v>54</v>
      </c>
      <c r="K20" s="86" t="s">
        <v>53</v>
      </c>
      <c r="L20" s="86" t="s">
        <v>54</v>
      </c>
      <c r="M20" s="86" t="s">
        <v>53</v>
      </c>
      <c r="N20" s="86" t="s">
        <v>54</v>
      </c>
      <c r="O20" s="86" t="s">
        <v>53</v>
      </c>
      <c r="P20" s="86" t="s">
        <v>54</v>
      </c>
    </row>
    <row r="21" spans="1:16" x14ac:dyDescent="0.25">
      <c r="A21" s="87">
        <v>1</v>
      </c>
      <c r="B21" s="87">
        <v>2</v>
      </c>
      <c r="C21" s="87">
        <v>3</v>
      </c>
      <c r="D21" s="87">
        <v>4</v>
      </c>
      <c r="E21" s="87">
        <v>5</v>
      </c>
      <c r="F21" s="87">
        <v>6</v>
      </c>
      <c r="G21" s="87">
        <v>7</v>
      </c>
      <c r="H21" s="87">
        <v>8</v>
      </c>
      <c r="I21" s="87">
        <v>9</v>
      </c>
      <c r="J21" s="87">
        <v>10</v>
      </c>
      <c r="K21" s="87">
        <v>11</v>
      </c>
      <c r="L21" s="87">
        <v>12</v>
      </c>
      <c r="M21" s="87">
        <v>13</v>
      </c>
      <c r="N21" s="87">
        <v>14</v>
      </c>
      <c r="O21" s="87">
        <v>15</v>
      </c>
      <c r="P21" s="87">
        <v>16</v>
      </c>
    </row>
    <row r="22" spans="1:16" s="47" customFormat="1" ht="134.25" customHeight="1" x14ac:dyDescent="0.25">
      <c r="A22" s="88">
        <v>1</v>
      </c>
      <c r="B22" s="85" t="s">
        <v>148</v>
      </c>
      <c r="C22" s="85" t="s">
        <v>201</v>
      </c>
      <c r="D22" s="85" t="s">
        <v>109</v>
      </c>
      <c r="E22" s="85" t="s">
        <v>201</v>
      </c>
      <c r="F22" s="85" t="s">
        <v>109</v>
      </c>
      <c r="G22" s="85" t="s">
        <v>202</v>
      </c>
      <c r="H22" s="85" t="s">
        <v>109</v>
      </c>
      <c r="I22" s="85" t="s">
        <v>201</v>
      </c>
      <c r="J22" s="85" t="s">
        <v>109</v>
      </c>
      <c r="K22" s="85" t="s">
        <v>201</v>
      </c>
      <c r="L22" s="117" t="s">
        <v>109</v>
      </c>
      <c r="M22" s="85" t="s">
        <v>201</v>
      </c>
      <c r="N22" s="85" t="s">
        <v>109</v>
      </c>
      <c r="O22" s="116" t="s">
        <v>109</v>
      </c>
      <c r="P22" s="117" t="s">
        <v>109</v>
      </c>
    </row>
    <row r="23" spans="1:16" x14ac:dyDescent="0.25">
      <c r="A23" s="88"/>
      <c r="B23" s="85"/>
      <c r="C23" s="88"/>
      <c r="D23" s="88"/>
      <c r="E23" s="88"/>
      <c r="F23" s="85"/>
      <c r="G23" s="85"/>
      <c r="H23" s="88"/>
      <c r="I23" s="88"/>
      <c r="J23" s="88"/>
      <c r="K23" s="116"/>
      <c r="L23" s="117"/>
      <c r="M23" s="117"/>
      <c r="N23" s="88"/>
      <c r="O23" s="89"/>
      <c r="P23" s="117"/>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27" t="s">
        <v>151</v>
      </c>
      <c r="B4" s="227"/>
      <c r="C4" s="227"/>
      <c r="D4" s="227"/>
      <c r="E4" s="227"/>
      <c r="F4" s="227"/>
      <c r="G4" s="227"/>
      <c r="H4" s="227"/>
      <c r="I4" s="227"/>
      <c r="J4" s="227"/>
      <c r="K4" s="227"/>
      <c r="L4" s="227"/>
      <c r="M4" s="227"/>
      <c r="N4" s="227"/>
      <c r="O4" s="227"/>
      <c r="P4" s="227"/>
      <c r="Q4" s="227"/>
      <c r="R4" s="227"/>
      <c r="S4" s="227"/>
      <c r="T4" s="227"/>
      <c r="U4" s="227"/>
      <c r="V4" s="227"/>
      <c r="W4" s="227"/>
      <c r="X4" s="227"/>
    </row>
    <row r="6" spans="1:26" ht="18.75" x14ac:dyDescent="0.25">
      <c r="A6" s="231" t="s">
        <v>158</v>
      </c>
      <c r="B6" s="231"/>
      <c r="C6" s="231"/>
      <c r="D6" s="231"/>
      <c r="E6" s="231"/>
      <c r="F6" s="231"/>
      <c r="G6" s="231"/>
      <c r="H6" s="231"/>
      <c r="I6" s="231"/>
      <c r="J6" s="231"/>
      <c r="K6" s="231"/>
      <c r="L6" s="231"/>
      <c r="M6" s="231"/>
      <c r="N6" s="231"/>
      <c r="O6" s="231"/>
      <c r="P6" s="231"/>
      <c r="Q6" s="231"/>
      <c r="R6" s="231"/>
      <c r="S6" s="231"/>
      <c r="T6" s="231"/>
      <c r="U6" s="231"/>
      <c r="V6" s="231"/>
      <c r="W6" s="231"/>
      <c r="X6" s="231"/>
      <c r="Y6" s="93"/>
      <c r="Z6" s="93"/>
    </row>
    <row r="7" spans="1:26" ht="18.75" x14ac:dyDescent="0.25">
      <c r="B7" s="231"/>
      <c r="C7" s="231"/>
      <c r="D7" s="231"/>
      <c r="E7" s="231"/>
      <c r="F7" s="231"/>
      <c r="G7" s="231"/>
      <c r="H7" s="231"/>
      <c r="I7" s="231"/>
      <c r="J7" s="231"/>
      <c r="K7" s="231"/>
      <c r="L7" s="231"/>
      <c r="M7" s="231"/>
      <c r="N7" s="231"/>
      <c r="O7" s="231"/>
      <c r="P7" s="231"/>
      <c r="Q7" s="231"/>
      <c r="R7" s="231"/>
      <c r="S7" s="231"/>
      <c r="T7" s="231"/>
      <c r="U7" s="231"/>
      <c r="V7" s="231"/>
      <c r="W7" s="231"/>
      <c r="X7" s="231"/>
      <c r="Y7" s="93"/>
      <c r="Z7" s="93"/>
    </row>
    <row r="8" spans="1:26" ht="18.75" x14ac:dyDescent="0.25">
      <c r="A8" s="230" t="str">
        <f>'1. паспорт описание'!A9:D9</f>
        <v>О_0004500012</v>
      </c>
      <c r="B8" s="230"/>
      <c r="C8" s="230"/>
      <c r="D8" s="230"/>
      <c r="E8" s="230"/>
      <c r="F8" s="230"/>
      <c r="G8" s="230"/>
      <c r="H8" s="230"/>
      <c r="I8" s="230"/>
      <c r="J8" s="230"/>
      <c r="K8" s="230"/>
      <c r="L8" s="230"/>
      <c r="M8" s="230"/>
      <c r="N8" s="230"/>
      <c r="O8" s="230"/>
      <c r="P8" s="230"/>
      <c r="Q8" s="230"/>
      <c r="R8" s="230"/>
      <c r="S8" s="230"/>
      <c r="T8" s="230"/>
      <c r="U8" s="230"/>
      <c r="V8" s="230"/>
      <c r="W8" s="230"/>
      <c r="X8" s="230"/>
      <c r="Y8" s="94"/>
      <c r="Z8" s="94"/>
    </row>
    <row r="9" spans="1:26" ht="15.75" x14ac:dyDescent="0.25">
      <c r="A9" s="228" t="s">
        <v>7</v>
      </c>
      <c r="B9" s="228"/>
      <c r="C9" s="228"/>
      <c r="D9" s="228"/>
      <c r="E9" s="228"/>
      <c r="F9" s="228"/>
      <c r="G9" s="228"/>
      <c r="H9" s="228"/>
      <c r="I9" s="228"/>
      <c r="J9" s="228"/>
      <c r="K9" s="228"/>
      <c r="L9" s="228"/>
      <c r="M9" s="228"/>
      <c r="N9" s="228"/>
      <c r="O9" s="228"/>
      <c r="P9" s="228"/>
      <c r="Q9" s="228"/>
      <c r="R9" s="228"/>
      <c r="S9" s="228"/>
      <c r="T9" s="228"/>
      <c r="U9" s="228"/>
      <c r="V9" s="228"/>
      <c r="W9" s="228"/>
      <c r="X9" s="228"/>
      <c r="Y9" s="95"/>
      <c r="Z9" s="95"/>
    </row>
    <row r="10" spans="1:26" ht="18.75" x14ac:dyDescent="0.25">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10"/>
      <c r="Z10" s="10"/>
    </row>
    <row r="11" spans="1:26" ht="18.75" x14ac:dyDescent="0.25">
      <c r="A11" s="230" t="str">
        <f>'1. паспорт описание'!A12:D12</f>
        <v>Строительство и реконструкция сетей электроснабжения 0,4кВ</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94"/>
      <c r="Z11" s="94"/>
    </row>
    <row r="12" spans="1:26" ht="15.75" x14ac:dyDescent="0.25">
      <c r="A12" s="228" t="s">
        <v>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95"/>
      <c r="Z12" s="95"/>
    </row>
    <row r="13" spans="1:26" x14ac:dyDescent="0.25">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101"/>
      <c r="Z13" s="101"/>
    </row>
    <row r="14" spans="1:26" x14ac:dyDescent="0.25">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101"/>
      <c r="Z14" s="101"/>
    </row>
    <row r="15" spans="1:26" x14ac:dyDescent="0.25">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101"/>
      <c r="Z15" s="101"/>
    </row>
    <row r="16" spans="1:26" x14ac:dyDescent="0.25">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101"/>
      <c r="Z16" s="101"/>
    </row>
    <row r="17" spans="1:26" x14ac:dyDescent="0.25">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102"/>
      <c r="Z17" s="102"/>
    </row>
    <row r="18" spans="1:26" x14ac:dyDescent="0.25">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102"/>
      <c r="Z18" s="102"/>
    </row>
    <row r="19" spans="1:26" x14ac:dyDescent="0.25">
      <c r="B19" s="265" t="s">
        <v>159</v>
      </c>
      <c r="C19" s="265"/>
      <c r="D19" s="265"/>
      <c r="E19" s="265"/>
      <c r="F19" s="265"/>
      <c r="G19" s="265"/>
      <c r="H19" s="265"/>
      <c r="I19" s="265"/>
      <c r="J19" s="265"/>
      <c r="K19" s="265"/>
      <c r="L19" s="265"/>
      <c r="M19" s="265"/>
      <c r="N19" s="265"/>
      <c r="O19" s="265"/>
      <c r="P19" s="265"/>
      <c r="Q19" s="265"/>
      <c r="R19" s="265"/>
      <c r="S19" s="265"/>
      <c r="T19" s="265"/>
      <c r="U19" s="265"/>
      <c r="V19" s="265"/>
      <c r="W19" s="265"/>
      <c r="X19" s="265"/>
      <c r="Y19" s="103"/>
      <c r="Z19" s="103"/>
    </row>
    <row r="20" spans="1:26" ht="32.25" customHeight="1" x14ac:dyDescent="0.25">
      <c r="A20" s="78"/>
      <c r="B20" s="267" t="s">
        <v>107</v>
      </c>
      <c r="C20" s="268"/>
      <c r="D20" s="268"/>
      <c r="E20" s="268"/>
      <c r="F20" s="268"/>
      <c r="G20" s="268"/>
      <c r="H20" s="268"/>
      <c r="I20" s="268"/>
      <c r="J20" s="268"/>
      <c r="K20" s="268"/>
      <c r="L20" s="269"/>
      <c r="M20" s="266" t="s">
        <v>108</v>
      </c>
      <c r="N20" s="266"/>
      <c r="O20" s="266"/>
      <c r="P20" s="266"/>
      <c r="Q20" s="266"/>
      <c r="R20" s="266"/>
      <c r="S20" s="266"/>
      <c r="T20" s="266"/>
      <c r="U20" s="266"/>
      <c r="V20" s="266"/>
      <c r="W20" s="266"/>
      <c r="X20" s="266"/>
    </row>
    <row r="21" spans="1:26" ht="151.5" customHeight="1" x14ac:dyDescent="0.25">
      <c r="A21" s="112" t="s">
        <v>141</v>
      </c>
      <c r="B21" s="82" t="s">
        <v>80</v>
      </c>
      <c r="C21" s="83" t="s">
        <v>156</v>
      </c>
      <c r="D21" s="82" t="s">
        <v>103</v>
      </c>
      <c r="E21" s="82" t="s">
        <v>81</v>
      </c>
      <c r="F21" s="82" t="s">
        <v>105</v>
      </c>
      <c r="G21" s="82" t="s">
        <v>104</v>
      </c>
      <c r="H21" s="82" t="s">
        <v>82</v>
      </c>
      <c r="I21" s="82" t="s">
        <v>106</v>
      </c>
      <c r="J21" s="82" t="s">
        <v>86</v>
      </c>
      <c r="K21" s="83" t="s">
        <v>85</v>
      </c>
      <c r="L21" s="83" t="s">
        <v>83</v>
      </c>
      <c r="M21" s="84" t="s">
        <v>93</v>
      </c>
      <c r="N21" s="83" t="s">
        <v>140</v>
      </c>
      <c r="O21" s="82" t="s">
        <v>91</v>
      </c>
      <c r="P21" s="82" t="s">
        <v>92</v>
      </c>
      <c r="Q21" s="82" t="s">
        <v>90</v>
      </c>
      <c r="R21" s="82" t="s">
        <v>82</v>
      </c>
      <c r="S21" s="82" t="s">
        <v>89</v>
      </c>
      <c r="T21" s="82" t="s">
        <v>88</v>
      </c>
      <c r="U21" s="82" t="s">
        <v>102</v>
      </c>
      <c r="V21" s="82" t="s">
        <v>90</v>
      </c>
      <c r="W21" s="90" t="s">
        <v>84</v>
      </c>
      <c r="X21" s="92" t="s">
        <v>94</v>
      </c>
    </row>
    <row r="22" spans="1:26" ht="16.5" customHeight="1" x14ac:dyDescent="0.25">
      <c r="A22" s="113">
        <v>1</v>
      </c>
      <c r="B22" s="82">
        <v>2</v>
      </c>
      <c r="C22" s="113">
        <v>3</v>
      </c>
      <c r="D22" s="113">
        <v>4</v>
      </c>
      <c r="E22" s="113">
        <v>5</v>
      </c>
      <c r="F22" s="113">
        <v>6</v>
      </c>
      <c r="G22" s="113">
        <v>7</v>
      </c>
      <c r="H22" s="113">
        <v>8</v>
      </c>
      <c r="I22" s="113">
        <v>9</v>
      </c>
      <c r="J22" s="113">
        <v>10</v>
      </c>
      <c r="K22" s="113">
        <v>11</v>
      </c>
      <c r="L22" s="113">
        <v>12</v>
      </c>
      <c r="M22" s="113">
        <v>13</v>
      </c>
      <c r="N22" s="113">
        <v>14</v>
      </c>
      <c r="O22" s="113">
        <v>15</v>
      </c>
      <c r="P22" s="113">
        <v>16</v>
      </c>
      <c r="Q22" s="113">
        <v>17</v>
      </c>
      <c r="R22" s="113">
        <v>18</v>
      </c>
      <c r="S22" s="113">
        <v>19</v>
      </c>
      <c r="T22" s="113">
        <v>20</v>
      </c>
      <c r="U22" s="113">
        <v>21</v>
      </c>
      <c r="V22" s="113">
        <v>22</v>
      </c>
      <c r="W22" s="113">
        <v>23</v>
      </c>
      <c r="X22" s="113">
        <v>24</v>
      </c>
    </row>
    <row r="23" spans="1:26" ht="88.5" customHeight="1" x14ac:dyDescent="0.25">
      <c r="A23" s="129" t="s">
        <v>145</v>
      </c>
      <c r="B23" s="118" t="s">
        <v>109</v>
      </c>
      <c r="C23" s="119" t="s">
        <v>109</v>
      </c>
      <c r="D23" s="79" t="s">
        <v>109</v>
      </c>
      <c r="E23" s="79" t="s">
        <v>109</v>
      </c>
      <c r="F23" s="79" t="s">
        <v>109</v>
      </c>
      <c r="G23" s="79" t="s">
        <v>109</v>
      </c>
      <c r="H23" s="79" t="s">
        <v>109</v>
      </c>
      <c r="I23" s="79" t="s">
        <v>109</v>
      </c>
      <c r="J23" s="79" t="s">
        <v>109</v>
      </c>
      <c r="K23" s="79" t="s">
        <v>109</v>
      </c>
      <c r="L23" s="80" t="s">
        <v>109</v>
      </c>
      <c r="M23" s="81" t="s">
        <v>109</v>
      </c>
      <c r="N23" s="79" t="s">
        <v>109</v>
      </c>
      <c r="O23" s="79" t="s">
        <v>109</v>
      </c>
      <c r="P23" s="79" t="s">
        <v>109</v>
      </c>
      <c r="Q23" s="79" t="s">
        <v>109</v>
      </c>
      <c r="R23" s="79" t="s">
        <v>109</v>
      </c>
      <c r="S23" s="79" t="s">
        <v>109</v>
      </c>
      <c r="T23" s="79" t="s">
        <v>109</v>
      </c>
      <c r="U23" s="79" t="s">
        <v>109</v>
      </c>
      <c r="V23" s="79" t="s">
        <v>109</v>
      </c>
      <c r="W23" s="79" t="s">
        <v>109</v>
      </c>
      <c r="X23" s="118" t="s">
        <v>109</v>
      </c>
    </row>
    <row r="25" spans="1:26" x14ac:dyDescent="0.25">
      <c r="A25" s="263" t="s">
        <v>157</v>
      </c>
      <c r="B25" s="263"/>
      <c r="C25" s="263"/>
      <c r="D25" s="263"/>
      <c r="E25" s="263"/>
      <c r="F25" s="263"/>
      <c r="G25" s="263"/>
      <c r="H25" s="263"/>
    </row>
    <row r="26" spans="1:26" x14ac:dyDescent="0.25">
      <c r="A26" s="120"/>
      <c r="B26" s="120"/>
      <c r="C26" s="120"/>
      <c r="D26" s="120"/>
    </row>
    <row r="27" spans="1:26" x14ac:dyDescent="0.25">
      <c r="B27" s="91"/>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27" t="s">
        <v>151</v>
      </c>
      <c r="B5" s="227"/>
      <c r="C5" s="227"/>
      <c r="D5" s="227"/>
      <c r="E5" s="227"/>
      <c r="F5" s="227"/>
      <c r="G5" s="227"/>
      <c r="H5" s="227"/>
      <c r="I5" s="227"/>
      <c r="J5" s="227"/>
      <c r="K5" s="227"/>
      <c r="L5" s="227"/>
      <c r="M5" s="227"/>
      <c r="N5" s="227"/>
      <c r="O5" s="227"/>
      <c r="P5" s="100"/>
      <c r="Q5" s="100"/>
      <c r="R5" s="100"/>
      <c r="S5" s="100"/>
      <c r="T5" s="100"/>
      <c r="U5" s="100"/>
      <c r="V5" s="100"/>
      <c r="W5" s="100"/>
      <c r="X5" s="100"/>
      <c r="Y5" s="100"/>
      <c r="Z5" s="100"/>
      <c r="AA5" s="100"/>
      <c r="AB5" s="100"/>
    </row>
    <row r="6" spans="1:28" s="11" customFormat="1" ht="18.75" x14ac:dyDescent="0.3">
      <c r="A6" s="16"/>
      <c r="B6" s="16"/>
      <c r="L6" s="14"/>
    </row>
    <row r="7" spans="1:28" s="11" customFormat="1" ht="18.75" x14ac:dyDescent="0.2">
      <c r="A7" s="231" t="s">
        <v>158</v>
      </c>
      <c r="B7" s="231"/>
      <c r="C7" s="231"/>
      <c r="D7" s="231"/>
      <c r="E7" s="231"/>
      <c r="F7" s="231"/>
      <c r="G7" s="231"/>
      <c r="H7" s="231"/>
      <c r="I7" s="231"/>
      <c r="J7" s="231"/>
      <c r="K7" s="231"/>
      <c r="L7" s="231"/>
      <c r="M7" s="231"/>
      <c r="N7" s="231"/>
      <c r="O7" s="231"/>
      <c r="P7" s="12"/>
      <c r="Q7" s="12"/>
      <c r="R7" s="12"/>
      <c r="S7" s="12"/>
      <c r="T7" s="12"/>
      <c r="U7" s="12"/>
      <c r="V7" s="12"/>
      <c r="W7" s="12"/>
      <c r="X7" s="12"/>
      <c r="Y7" s="12"/>
      <c r="Z7" s="12"/>
    </row>
    <row r="8" spans="1:28" s="11" customFormat="1" ht="18.75" x14ac:dyDescent="0.2">
      <c r="A8" s="231"/>
      <c r="B8" s="231"/>
      <c r="C8" s="231"/>
      <c r="D8" s="231"/>
      <c r="E8" s="231"/>
      <c r="F8" s="231"/>
      <c r="G8" s="231"/>
      <c r="H8" s="231"/>
      <c r="I8" s="231"/>
      <c r="J8" s="231"/>
      <c r="K8" s="231"/>
      <c r="L8" s="231"/>
      <c r="M8" s="231"/>
      <c r="N8" s="231"/>
      <c r="O8" s="231"/>
      <c r="P8" s="12"/>
      <c r="Q8" s="12"/>
      <c r="R8" s="12"/>
      <c r="S8" s="12"/>
      <c r="T8" s="12"/>
      <c r="U8" s="12"/>
      <c r="V8" s="12"/>
      <c r="W8" s="12"/>
      <c r="X8" s="12"/>
      <c r="Y8" s="12"/>
      <c r="Z8" s="12"/>
    </row>
    <row r="9" spans="1:28" s="11" customFormat="1" ht="18.75" x14ac:dyDescent="0.2">
      <c r="A9" s="230" t="str">
        <f>'1. паспорт описание'!A9:D9</f>
        <v>О_0004500012</v>
      </c>
      <c r="B9" s="230"/>
      <c r="C9" s="230"/>
      <c r="D9" s="230"/>
      <c r="E9" s="230"/>
      <c r="F9" s="230"/>
      <c r="G9" s="230"/>
      <c r="H9" s="230"/>
      <c r="I9" s="230"/>
      <c r="J9" s="230"/>
      <c r="K9" s="230"/>
      <c r="L9" s="230"/>
      <c r="M9" s="230"/>
      <c r="N9" s="230"/>
      <c r="O9" s="230"/>
      <c r="P9" s="12"/>
      <c r="Q9" s="12"/>
      <c r="R9" s="12"/>
      <c r="S9" s="12"/>
      <c r="T9" s="12"/>
      <c r="U9" s="12"/>
      <c r="V9" s="12"/>
      <c r="W9" s="12"/>
      <c r="X9" s="12"/>
      <c r="Y9" s="12"/>
      <c r="Z9" s="12"/>
    </row>
    <row r="10" spans="1:28" s="11" customFormat="1" ht="18.75" x14ac:dyDescent="0.2">
      <c r="A10" s="228" t="s">
        <v>7</v>
      </c>
      <c r="B10" s="228"/>
      <c r="C10" s="228"/>
      <c r="D10" s="228"/>
      <c r="E10" s="228"/>
      <c r="F10" s="228"/>
      <c r="G10" s="228"/>
      <c r="H10" s="228"/>
      <c r="I10" s="228"/>
      <c r="J10" s="228"/>
      <c r="K10" s="228"/>
      <c r="L10" s="228"/>
      <c r="M10" s="228"/>
      <c r="N10" s="228"/>
      <c r="O10" s="228"/>
      <c r="P10" s="12"/>
      <c r="Q10" s="12"/>
      <c r="R10" s="12"/>
      <c r="S10" s="12"/>
      <c r="T10" s="12"/>
      <c r="U10" s="12"/>
      <c r="V10" s="12"/>
      <c r="W10" s="12"/>
      <c r="X10" s="12"/>
      <c r="Y10" s="12"/>
      <c r="Z10" s="12"/>
    </row>
    <row r="11" spans="1:28" s="8" customFormat="1" ht="15.75" customHeight="1" x14ac:dyDescent="0.2">
      <c r="A11" s="233"/>
      <c r="B11" s="233"/>
      <c r="C11" s="233"/>
      <c r="D11" s="233"/>
      <c r="E11" s="233"/>
      <c r="F11" s="233"/>
      <c r="G11" s="233"/>
      <c r="H11" s="233"/>
      <c r="I11" s="233"/>
      <c r="J11" s="233"/>
      <c r="K11" s="233"/>
      <c r="L11" s="233"/>
      <c r="M11" s="233"/>
      <c r="N11" s="233"/>
      <c r="O11" s="233"/>
      <c r="P11" s="9"/>
      <c r="Q11" s="9"/>
      <c r="R11" s="9"/>
      <c r="S11" s="9"/>
      <c r="T11" s="9"/>
      <c r="U11" s="9"/>
      <c r="V11" s="9"/>
      <c r="W11" s="9"/>
      <c r="X11" s="9"/>
      <c r="Y11" s="9"/>
      <c r="Z11" s="9"/>
    </row>
    <row r="12" spans="1:28" s="2" customFormat="1" ht="18.75" x14ac:dyDescent="0.2">
      <c r="A12" s="230" t="str">
        <f>'1. паспорт описание'!A12:D12</f>
        <v>Строительство и реконструкция сетей электроснабжения 0,4кВ</v>
      </c>
      <c r="B12" s="230"/>
      <c r="C12" s="230"/>
      <c r="D12" s="230"/>
      <c r="E12" s="230"/>
      <c r="F12" s="230"/>
      <c r="G12" s="230"/>
      <c r="H12" s="230"/>
      <c r="I12" s="230"/>
      <c r="J12" s="230"/>
      <c r="K12" s="230"/>
      <c r="L12" s="230"/>
      <c r="M12" s="230"/>
      <c r="N12" s="230"/>
      <c r="O12" s="230"/>
      <c r="P12" s="7"/>
      <c r="Q12" s="7"/>
      <c r="R12" s="7"/>
      <c r="S12" s="7"/>
      <c r="T12" s="7"/>
      <c r="U12" s="7"/>
      <c r="V12" s="7"/>
      <c r="W12" s="7"/>
      <c r="X12" s="7"/>
      <c r="Y12" s="7"/>
      <c r="Z12" s="7"/>
    </row>
    <row r="13" spans="1:28" s="2" customFormat="1" ht="15" customHeight="1" x14ac:dyDescent="0.2">
      <c r="A13" s="228" t="s">
        <v>6</v>
      </c>
      <c r="B13" s="228"/>
      <c r="C13" s="228"/>
      <c r="D13" s="228"/>
      <c r="E13" s="228"/>
      <c r="F13" s="228"/>
      <c r="G13" s="228"/>
      <c r="H13" s="228"/>
      <c r="I13" s="228"/>
      <c r="J13" s="228"/>
      <c r="K13" s="228"/>
      <c r="L13" s="228"/>
      <c r="M13" s="228"/>
      <c r="N13" s="228"/>
      <c r="O13" s="228"/>
      <c r="P13" s="5"/>
      <c r="Q13" s="5"/>
      <c r="R13" s="5"/>
      <c r="S13" s="5"/>
      <c r="T13" s="5"/>
      <c r="U13" s="5"/>
      <c r="V13" s="5"/>
      <c r="W13" s="5"/>
      <c r="X13" s="5"/>
      <c r="Y13" s="5"/>
      <c r="Z13" s="5"/>
    </row>
    <row r="14" spans="1:28" s="2" customFormat="1" ht="15" customHeight="1" x14ac:dyDescent="0.2">
      <c r="A14" s="238"/>
      <c r="B14" s="238"/>
      <c r="C14" s="238"/>
      <c r="D14" s="238"/>
      <c r="E14" s="238"/>
      <c r="F14" s="238"/>
      <c r="G14" s="238"/>
      <c r="H14" s="238"/>
      <c r="I14" s="238"/>
      <c r="J14" s="238"/>
      <c r="K14" s="238"/>
      <c r="L14" s="238"/>
      <c r="M14" s="238"/>
      <c r="N14" s="238"/>
      <c r="O14" s="238"/>
      <c r="P14" s="3"/>
      <c r="Q14" s="3"/>
      <c r="R14" s="3"/>
      <c r="S14" s="3"/>
      <c r="T14" s="3"/>
      <c r="U14" s="3"/>
      <c r="V14" s="3"/>
      <c r="W14" s="3"/>
    </row>
    <row r="15" spans="1:28" s="2" customFormat="1" ht="91.5" customHeight="1" x14ac:dyDescent="0.2">
      <c r="A15" s="275" t="s">
        <v>125</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78" customHeight="1" x14ac:dyDescent="0.2">
      <c r="A16" s="237" t="s">
        <v>5</v>
      </c>
      <c r="B16" s="235" t="s">
        <v>141</v>
      </c>
      <c r="C16" s="237" t="s">
        <v>35</v>
      </c>
      <c r="D16" s="237" t="s">
        <v>24</v>
      </c>
      <c r="E16" s="271" t="s">
        <v>34</v>
      </c>
      <c r="F16" s="272"/>
      <c r="G16" s="272"/>
      <c r="H16" s="272"/>
      <c r="I16" s="273"/>
      <c r="J16" s="237" t="s">
        <v>33</v>
      </c>
      <c r="K16" s="237"/>
      <c r="L16" s="237"/>
      <c r="M16" s="237"/>
      <c r="N16" s="237"/>
      <c r="O16" s="237"/>
      <c r="P16" s="3"/>
      <c r="Q16" s="3"/>
      <c r="R16" s="3"/>
      <c r="S16" s="3"/>
      <c r="T16" s="3"/>
      <c r="U16" s="3"/>
      <c r="V16" s="3"/>
      <c r="W16" s="3"/>
    </row>
    <row r="17" spans="1:26" s="2" customFormat="1" ht="51" customHeight="1" x14ac:dyDescent="0.2">
      <c r="A17" s="237"/>
      <c r="B17" s="236"/>
      <c r="C17" s="237"/>
      <c r="D17" s="237"/>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21" t="s">
        <v>18</v>
      </c>
      <c r="B19" s="128" t="s">
        <v>145</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74" t="s">
        <v>160</v>
      </c>
      <c r="B21" s="274"/>
      <c r="C21" s="274"/>
      <c r="D21" s="274"/>
      <c r="E21" s="274"/>
      <c r="F21" s="274"/>
      <c r="G21" s="274"/>
      <c r="H21" s="274"/>
      <c r="I21" s="274"/>
      <c r="J21" s="274"/>
      <c r="K21" s="274"/>
      <c r="L21" s="274"/>
      <c r="M21" s="274"/>
      <c r="N21" s="274"/>
      <c r="O21" s="274"/>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P61" sqref="P61"/>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4.710937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4.710937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4.710937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4.710937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4.710937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4.710937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4.710937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4.710937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4.710937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4.710937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4.710937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4.710937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4.710937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4.710937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4.710937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4.710937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4.710937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4.710937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4.710937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4.710937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4.710937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4.710937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4.710937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4.710937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4.710937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4.710937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4.710937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4.710937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4.710937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4.710937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4.710937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4.710937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4.710937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4.710937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4.710937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4.710937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4.710937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4.710937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4.710937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4.710937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4.710937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4.710937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4.710937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4.710937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4.710937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4.710937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4.710937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4.710937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4.710937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4.710937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4.710937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4.710937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4.710937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4.710937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4.710937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4.710937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4.710937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4.710937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4.710937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4.710937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4.710937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4.710937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4.710937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4.7109375" style="138" customWidth="1"/>
    <col min="16140" max="16142" width="9.85546875" style="138" bestFit="1" customWidth="1"/>
    <col min="16143" max="16143" width="10.85546875" style="138" customWidth="1"/>
    <col min="16144" max="16384" width="9.140625" style="138"/>
  </cols>
  <sheetData>
    <row r="1" spans="1:21" x14ac:dyDescent="0.25">
      <c r="A1" s="138" t="s">
        <v>204</v>
      </c>
      <c r="O1" s="139"/>
    </row>
    <row r="2" spans="1:21" x14ac:dyDescent="0.25">
      <c r="A2" s="277" t="s">
        <v>205</v>
      </c>
      <c r="B2" s="277"/>
      <c r="C2" s="277"/>
      <c r="D2" s="277"/>
      <c r="E2" s="277"/>
      <c r="F2" s="277"/>
      <c r="G2" s="277"/>
      <c r="H2" s="277"/>
      <c r="I2" s="277"/>
      <c r="J2" s="277"/>
      <c r="K2" s="277"/>
      <c r="L2" s="277"/>
      <c r="M2" s="277"/>
      <c r="N2" s="277"/>
      <c r="O2" s="277"/>
      <c r="P2" s="277"/>
      <c r="Q2" s="277"/>
      <c r="R2" s="277"/>
      <c r="S2" s="277"/>
      <c r="T2" s="277"/>
      <c r="U2" s="277"/>
    </row>
    <row r="3" spans="1:21" x14ac:dyDescent="0.25">
      <c r="A3" s="140" t="s">
        <v>251</v>
      </c>
      <c r="O3" s="139"/>
    </row>
    <row r="4" spans="1:21" ht="19.5" customHeight="1" x14ac:dyDescent="0.25">
      <c r="A4" s="219" t="str">
        <f>'1. паспорт описание'!A9:D9</f>
        <v>О_0004500012</v>
      </c>
      <c r="C4" s="141"/>
      <c r="O4" s="139"/>
    </row>
    <row r="5" spans="1:21" ht="34.5" customHeight="1" x14ac:dyDescent="0.25">
      <c r="A5" s="278" t="str">
        <f>"Финансовая модель по проекту инвестиционной программы"</f>
        <v>Финансовая модель по проекту инвестиционной программы</v>
      </c>
      <c r="B5" s="278"/>
      <c r="C5" s="278"/>
      <c r="D5" s="278"/>
      <c r="E5" s="278"/>
      <c r="F5" s="278"/>
      <c r="G5" s="278"/>
      <c r="H5" s="278"/>
      <c r="I5" s="278"/>
      <c r="J5" s="278"/>
      <c r="K5" s="278"/>
      <c r="L5" s="278"/>
      <c r="M5" s="278"/>
      <c r="N5" s="278"/>
      <c r="O5" s="278"/>
    </row>
    <row r="6" spans="1:21" ht="24.75" customHeight="1" x14ac:dyDescent="0.25">
      <c r="A6" s="279" t="str">
        <f>'1. паспорт описание'!A12:D12</f>
        <v>Строительство и реконструкция сетей электроснабжения 0,4кВ</v>
      </c>
      <c r="B6" s="279"/>
      <c r="C6" s="279"/>
      <c r="D6" s="279"/>
      <c r="E6" s="279"/>
      <c r="F6" s="279"/>
      <c r="G6" s="279"/>
      <c r="H6" s="279"/>
      <c r="I6" s="279"/>
      <c r="J6" s="279"/>
      <c r="K6" s="279"/>
      <c r="L6" s="279"/>
      <c r="M6" s="279"/>
      <c r="N6" s="279"/>
      <c r="O6" s="279"/>
    </row>
    <row r="7" spans="1:21" ht="30.75" hidden="1" customHeight="1" x14ac:dyDescent="0.25">
      <c r="A7" s="142"/>
      <c r="B7" s="142"/>
      <c r="C7" s="142"/>
      <c r="D7" s="142"/>
      <c r="E7" s="142"/>
      <c r="F7" s="142"/>
      <c r="G7" s="142"/>
      <c r="H7" s="142"/>
      <c r="I7" s="142"/>
      <c r="J7" s="142"/>
      <c r="K7" s="142"/>
      <c r="L7" s="142"/>
      <c r="M7" s="142"/>
      <c r="N7" s="142"/>
      <c r="O7" s="142"/>
    </row>
    <row r="8" spans="1:21" x14ac:dyDescent="0.25">
      <c r="A8" s="143"/>
    </row>
    <row r="9" spans="1:21" ht="16.5" thickBot="1" x14ac:dyDescent="0.3">
      <c r="A9" s="144" t="s">
        <v>101</v>
      </c>
      <c r="B9" s="144" t="s">
        <v>0</v>
      </c>
      <c r="C9" s="144"/>
      <c r="D9" s="144"/>
      <c r="E9" s="144"/>
      <c r="F9" s="144"/>
      <c r="H9" s="145"/>
      <c r="I9" s="146"/>
      <c r="J9" s="146"/>
      <c r="K9" s="146"/>
      <c r="L9" s="146"/>
    </row>
    <row r="10" spans="1:21" ht="23.25" customHeight="1" x14ac:dyDescent="0.25">
      <c r="A10" s="147" t="s">
        <v>206</v>
      </c>
      <c r="B10" s="148">
        <v>21557.726718000005</v>
      </c>
      <c r="C10" s="144"/>
      <c r="D10" s="144"/>
      <c r="E10" s="144"/>
      <c r="F10" s="144"/>
      <c r="H10" s="145"/>
      <c r="I10" s="146"/>
      <c r="J10" s="146"/>
      <c r="K10" s="146"/>
      <c r="L10" s="146"/>
    </row>
    <row r="11" spans="1:21" ht="21" customHeight="1" x14ac:dyDescent="0.25">
      <c r="A11" s="149" t="s">
        <v>207</v>
      </c>
      <c r="B11" s="150"/>
      <c r="C11" s="141"/>
      <c r="D11" s="141"/>
      <c r="E11" s="141"/>
      <c r="F11" s="141"/>
    </row>
    <row r="12" spans="1:21" ht="44.25" hidden="1" customHeight="1" x14ac:dyDescent="0.25">
      <c r="A12" s="151" t="s">
        <v>208</v>
      </c>
      <c r="B12" s="150"/>
      <c r="C12" s="141"/>
      <c r="D12" s="141"/>
      <c r="E12" s="141"/>
      <c r="F12" s="141"/>
      <c r="H12" s="152"/>
    </row>
    <row r="13" spans="1:21" ht="56.25" customHeight="1" x14ac:dyDescent="0.25">
      <c r="A13" s="151" t="s">
        <v>209</v>
      </c>
      <c r="B13" s="150">
        <v>7689.3464768480844</v>
      </c>
      <c r="C13" s="141"/>
      <c r="D13" s="153"/>
      <c r="E13" s="141"/>
      <c r="F13" s="141"/>
      <c r="H13" s="276"/>
      <c r="I13" s="276"/>
      <c r="J13" s="154"/>
      <c r="K13" s="155"/>
    </row>
    <row r="14" spans="1:21" ht="38.25" customHeight="1" x14ac:dyDescent="0.25">
      <c r="A14" s="151" t="s">
        <v>210</v>
      </c>
      <c r="B14" s="150">
        <v>13868.380241151919</v>
      </c>
      <c r="C14" s="141"/>
      <c r="D14" s="156"/>
      <c r="E14" s="157"/>
      <c r="F14" s="157"/>
      <c r="H14" s="276"/>
      <c r="I14" s="276"/>
      <c r="J14" s="154"/>
      <c r="K14" s="155"/>
    </row>
    <row r="15" spans="1:21" ht="37.5" customHeight="1" x14ac:dyDescent="0.25">
      <c r="A15" s="158" t="s">
        <v>211</v>
      </c>
      <c r="B15" s="159">
        <v>0</v>
      </c>
      <c r="C15" s="141"/>
      <c r="D15" s="141"/>
      <c r="E15" s="141"/>
      <c r="F15" s="141"/>
      <c r="H15" s="276"/>
      <c r="I15" s="276"/>
      <c r="J15" s="154"/>
      <c r="K15" s="160"/>
    </row>
    <row r="16" spans="1:21" ht="25.5" hidden="1" customHeight="1" x14ac:dyDescent="0.25">
      <c r="A16" s="158" t="s">
        <v>212</v>
      </c>
      <c r="B16" s="161"/>
      <c r="C16" s="141"/>
      <c r="D16" s="141"/>
      <c r="E16" s="141"/>
      <c r="F16" s="141"/>
      <c r="H16" s="276"/>
      <c r="I16" s="276"/>
      <c r="J16" s="154"/>
      <c r="K16" s="162"/>
    </row>
    <row r="17" spans="1:18" hidden="1" x14ac:dyDescent="0.25">
      <c r="A17" s="158" t="s">
        <v>213</v>
      </c>
      <c r="B17" s="163">
        <v>15</v>
      </c>
      <c r="C17" s="141"/>
      <c r="D17" s="141"/>
      <c r="E17" s="141"/>
      <c r="F17" s="141"/>
      <c r="H17" s="154"/>
      <c r="I17" s="154"/>
      <c r="J17" s="154"/>
      <c r="K17" s="154"/>
    </row>
    <row r="18" spans="1:18" ht="27" hidden="1" customHeight="1" x14ac:dyDescent="0.25">
      <c r="A18" s="158" t="s">
        <v>214</v>
      </c>
      <c r="B18" s="163">
        <v>15</v>
      </c>
      <c r="C18" s="141"/>
      <c r="D18" s="141"/>
      <c r="E18" s="141"/>
      <c r="F18" s="141"/>
      <c r="H18" s="164"/>
      <c r="I18" s="154"/>
      <c r="J18" s="154"/>
      <c r="K18" s="154"/>
      <c r="N18" s="154"/>
      <c r="O18" s="154"/>
      <c r="R18" s="165"/>
    </row>
    <row r="19" spans="1:18" ht="39.75" hidden="1" customHeight="1" outlineLevel="1" thickBot="1" x14ac:dyDescent="0.3">
      <c r="A19" s="166" t="s">
        <v>215</v>
      </c>
      <c r="B19" s="167"/>
      <c r="C19" s="141"/>
      <c r="D19" s="141"/>
      <c r="E19" s="141"/>
      <c r="F19" s="141"/>
      <c r="H19" s="276"/>
      <c r="I19" s="276"/>
      <c r="J19" s="154"/>
      <c r="K19" s="155"/>
      <c r="N19" s="154"/>
      <c r="O19" s="154"/>
    </row>
    <row r="20" spans="1:18" hidden="1" outlineLevel="1" x14ac:dyDescent="0.25">
      <c r="A20" s="147" t="s">
        <v>216</v>
      </c>
      <c r="B20" s="168"/>
      <c r="C20" s="141"/>
      <c r="D20" s="141"/>
      <c r="E20" s="141"/>
      <c r="F20" s="141"/>
      <c r="H20" s="276"/>
      <c r="I20" s="276"/>
      <c r="J20" s="154"/>
      <c r="K20" s="155"/>
      <c r="N20" s="154"/>
      <c r="O20" s="154"/>
    </row>
    <row r="21" spans="1:18" ht="33" hidden="1" customHeight="1" outlineLevel="1" x14ac:dyDescent="0.25">
      <c r="A21" s="158" t="s">
        <v>217</v>
      </c>
      <c r="B21" s="169">
        <v>4</v>
      </c>
      <c r="C21" s="141"/>
      <c r="D21" s="141"/>
      <c r="E21" s="141"/>
      <c r="F21" s="141"/>
      <c r="H21" s="280"/>
      <c r="I21" s="280"/>
      <c r="J21" s="154"/>
      <c r="K21" s="160"/>
      <c r="N21" s="154"/>
      <c r="O21" s="154"/>
    </row>
    <row r="22" spans="1:18" hidden="1" outlineLevel="1" x14ac:dyDescent="0.25">
      <c r="A22" s="158" t="s">
        <v>100</v>
      </c>
      <c r="B22" s="169">
        <v>4</v>
      </c>
      <c r="C22" s="141"/>
      <c r="D22" s="141"/>
      <c r="E22" s="141"/>
      <c r="F22" s="141"/>
      <c r="H22" s="276"/>
      <c r="I22" s="276"/>
      <c r="J22" s="154"/>
      <c r="K22" s="162"/>
      <c r="N22" s="154"/>
      <c r="O22" s="154"/>
    </row>
    <row r="23" spans="1:18" hidden="1" outlineLevel="1" x14ac:dyDescent="0.25">
      <c r="A23" s="170" t="s">
        <v>218</v>
      </c>
      <c r="B23" s="171"/>
      <c r="C23" s="141"/>
      <c r="D23" s="141"/>
      <c r="E23" s="141"/>
      <c r="F23" s="141"/>
      <c r="H23" s="154"/>
      <c r="I23" s="154"/>
      <c r="J23" s="154"/>
      <c r="K23" s="154"/>
      <c r="N23" s="154"/>
      <c r="O23" s="154"/>
    </row>
    <row r="24" spans="1:18" hidden="1" outlineLevel="1" x14ac:dyDescent="0.25">
      <c r="A24" s="158" t="s">
        <v>219</v>
      </c>
      <c r="B24" s="169">
        <v>12</v>
      </c>
      <c r="C24" s="141"/>
      <c r="D24" s="141"/>
      <c r="E24" s="141"/>
      <c r="F24" s="141"/>
      <c r="H24" s="154"/>
      <c r="I24" s="154"/>
      <c r="J24" s="154"/>
      <c r="K24" s="154"/>
    </row>
    <row r="25" spans="1:18" hidden="1" outlineLevel="1" x14ac:dyDescent="0.25">
      <c r="A25" s="158" t="s">
        <v>220</v>
      </c>
      <c r="B25" s="169">
        <v>12</v>
      </c>
      <c r="C25" s="141"/>
      <c r="D25" s="141"/>
      <c r="E25" s="141"/>
      <c r="F25" s="141"/>
    </row>
    <row r="26" spans="1:18" hidden="1" outlineLevel="1" x14ac:dyDescent="0.25">
      <c r="A26" s="172" t="s">
        <v>221</v>
      </c>
      <c r="B26" s="173"/>
      <c r="C26" s="141"/>
      <c r="D26" s="141"/>
      <c r="E26" s="141"/>
      <c r="F26" s="141"/>
    </row>
    <row r="27" spans="1:18" hidden="1" outlineLevel="1" x14ac:dyDescent="0.25">
      <c r="A27" s="174" t="s">
        <v>222</v>
      </c>
      <c r="B27" s="159">
        <v>2.9020000000000001</v>
      </c>
      <c r="C27" s="175"/>
      <c r="D27" s="176"/>
      <c r="E27" s="141"/>
      <c r="F27" s="141"/>
    </row>
    <row r="28" spans="1:18" hidden="1" outlineLevel="1" x14ac:dyDescent="0.25">
      <c r="A28" s="172" t="s">
        <v>223</v>
      </c>
      <c r="B28" s="173"/>
      <c r="C28" s="175"/>
      <c r="D28" s="176"/>
      <c r="E28" s="141"/>
      <c r="F28" s="141"/>
    </row>
    <row r="29" spans="1:18" hidden="1" outlineLevel="1" x14ac:dyDescent="0.25">
      <c r="A29" s="172" t="s">
        <v>224</v>
      </c>
      <c r="B29" s="173"/>
      <c r="C29" s="175"/>
      <c r="D29" s="176"/>
      <c r="E29" s="141"/>
      <c r="F29" s="141"/>
    </row>
    <row r="30" spans="1:18" hidden="1" outlineLevel="1" x14ac:dyDescent="0.25">
      <c r="A30" s="174" t="s">
        <v>225</v>
      </c>
      <c r="B30" s="159">
        <v>5.234</v>
      </c>
      <c r="C30" s="177"/>
      <c r="D30" s="177"/>
      <c r="E30" s="141"/>
      <c r="F30" s="141"/>
    </row>
    <row r="31" spans="1:18" hidden="1" outlineLevel="1" x14ac:dyDescent="0.25">
      <c r="A31" s="172" t="s">
        <v>226</v>
      </c>
      <c r="B31" s="169">
        <v>12</v>
      </c>
      <c r="C31" s="175"/>
      <c r="D31" s="141"/>
      <c r="E31" s="141"/>
      <c r="F31" s="141"/>
    </row>
    <row r="32" spans="1:18" hidden="1" outlineLevel="1" x14ac:dyDescent="0.25">
      <c r="A32" s="172" t="s">
        <v>227</v>
      </c>
      <c r="B32" s="169">
        <v>12</v>
      </c>
      <c r="C32" s="175"/>
      <c r="D32" s="141"/>
      <c r="E32" s="141"/>
      <c r="F32" s="141"/>
    </row>
    <row r="33" spans="1:27" hidden="1" outlineLevel="1" x14ac:dyDescent="0.25">
      <c r="A33" s="172" t="s">
        <v>228</v>
      </c>
      <c r="B33" s="169">
        <v>4</v>
      </c>
      <c r="C33" s="153"/>
      <c r="D33" s="141"/>
      <c r="E33" s="141"/>
      <c r="F33" s="141"/>
    </row>
    <row r="34" spans="1:27" ht="16.5" collapsed="1" thickBot="1" x14ac:dyDescent="0.3">
      <c r="A34" s="172" t="s">
        <v>229</v>
      </c>
      <c r="B34" s="169">
        <v>4</v>
      </c>
      <c r="C34" s="153"/>
      <c r="D34" s="141"/>
      <c r="E34" s="141"/>
      <c r="F34" s="141"/>
    </row>
    <row r="35" spans="1:27" ht="16.5" hidden="1" outlineLevel="1" thickBot="1" x14ac:dyDescent="0.3">
      <c r="A35" s="172" t="s">
        <v>230</v>
      </c>
      <c r="B35" s="169">
        <v>25</v>
      </c>
      <c r="C35" s="178"/>
      <c r="D35" s="178"/>
      <c r="E35" s="178"/>
      <c r="F35" s="178"/>
    </row>
    <row r="36" spans="1:27" ht="16.5" hidden="1" outlineLevel="1" thickBot="1" x14ac:dyDescent="0.3">
      <c r="A36" s="172" t="s">
        <v>231</v>
      </c>
      <c r="B36" s="179">
        <v>25</v>
      </c>
      <c r="C36" s="180"/>
      <c r="D36" s="141"/>
      <c r="E36" s="181"/>
      <c r="F36" s="141"/>
    </row>
    <row r="37" spans="1:27" collapsed="1" x14ac:dyDescent="0.25">
      <c r="A37" s="147" t="str">
        <f>A50</f>
        <v>Оплата труда с отчислениями</v>
      </c>
      <c r="B37" s="182">
        <v>279.70519123114008</v>
      </c>
      <c r="C37" s="141"/>
      <c r="D37" s="153"/>
      <c r="E37" s="141"/>
      <c r="F37" s="141"/>
    </row>
    <row r="38" spans="1:27" x14ac:dyDescent="0.25">
      <c r="A38" s="158" t="str">
        <f>A51</f>
        <v>Вспомогательные материалы</v>
      </c>
      <c r="B38" s="183"/>
      <c r="C38" s="178"/>
      <c r="D38" s="178"/>
      <c r="E38" s="178"/>
      <c r="F38" s="178"/>
    </row>
    <row r="39" spans="1:27" ht="32.25" thickBot="1" x14ac:dyDescent="0.3">
      <c r="A39" s="184" t="str">
        <f>A52</f>
        <v>Прочие расходы (без амортизации, арендной платы + транспортные расходы)</v>
      </c>
      <c r="B39" s="179"/>
      <c r="C39" s="178"/>
      <c r="D39" s="178"/>
      <c r="E39" s="178"/>
      <c r="F39" s="178"/>
    </row>
    <row r="40" spans="1:27" s="143" customFormat="1" x14ac:dyDescent="0.25">
      <c r="A40" s="185" t="s">
        <v>99</v>
      </c>
      <c r="B40" s="186">
        <v>1</v>
      </c>
      <c r="C40" s="186">
        <f t="shared" ref="C40:U40" si="0">B40+1</f>
        <v>2</v>
      </c>
      <c r="D40" s="186">
        <f t="shared" si="0"/>
        <v>3</v>
      </c>
      <c r="E40" s="186">
        <f t="shared" si="0"/>
        <v>4</v>
      </c>
      <c r="F40" s="186">
        <f t="shared" si="0"/>
        <v>5</v>
      </c>
      <c r="G40" s="186">
        <f t="shared" si="0"/>
        <v>6</v>
      </c>
      <c r="H40" s="186">
        <f t="shared" si="0"/>
        <v>7</v>
      </c>
      <c r="I40" s="186">
        <f t="shared" si="0"/>
        <v>8</v>
      </c>
      <c r="J40" s="186">
        <f t="shared" si="0"/>
        <v>9</v>
      </c>
      <c r="K40" s="186">
        <f t="shared" si="0"/>
        <v>10</v>
      </c>
      <c r="L40" s="186">
        <f t="shared" si="0"/>
        <v>11</v>
      </c>
      <c r="M40" s="186">
        <f t="shared" si="0"/>
        <v>12</v>
      </c>
      <c r="N40" s="186">
        <f t="shared" si="0"/>
        <v>13</v>
      </c>
      <c r="O40" s="186">
        <f t="shared" si="0"/>
        <v>14</v>
      </c>
      <c r="P40" s="186">
        <f t="shared" si="0"/>
        <v>15</v>
      </c>
      <c r="Q40" s="186">
        <f t="shared" si="0"/>
        <v>16</v>
      </c>
      <c r="R40" s="186">
        <f t="shared" si="0"/>
        <v>17</v>
      </c>
      <c r="S40" s="186">
        <f t="shared" si="0"/>
        <v>18</v>
      </c>
      <c r="T40" s="186">
        <f t="shared" si="0"/>
        <v>19</v>
      </c>
      <c r="U40" s="187">
        <f t="shared" si="0"/>
        <v>20</v>
      </c>
    </row>
    <row r="41" spans="1:27" x14ac:dyDescent="0.25">
      <c r="A41" s="188" t="s">
        <v>98</v>
      </c>
      <c r="B41" s="189">
        <v>0.04</v>
      </c>
      <c r="C41" s="189">
        <v>0.04</v>
      </c>
      <c r="D41" s="189">
        <v>0.04</v>
      </c>
      <c r="E41" s="189">
        <v>0.04</v>
      </c>
      <c r="F41" s="189">
        <v>0.04</v>
      </c>
      <c r="G41" s="189">
        <v>0.04</v>
      </c>
      <c r="H41" s="189">
        <v>0.04</v>
      </c>
      <c r="I41" s="189">
        <v>0.04</v>
      </c>
      <c r="J41" s="189">
        <v>0.04</v>
      </c>
      <c r="K41" s="189">
        <v>0.04</v>
      </c>
      <c r="L41" s="189">
        <v>0.04</v>
      </c>
      <c r="M41" s="189">
        <v>0.04</v>
      </c>
      <c r="N41" s="189">
        <v>0.04</v>
      </c>
      <c r="O41" s="189">
        <v>0.04</v>
      </c>
      <c r="P41" s="189">
        <v>0.04</v>
      </c>
      <c r="Q41" s="189">
        <v>0.04</v>
      </c>
      <c r="R41" s="189">
        <v>0.04</v>
      </c>
      <c r="S41" s="189">
        <v>0.04</v>
      </c>
      <c r="T41" s="189">
        <v>0.04</v>
      </c>
      <c r="U41" s="190">
        <v>0.04</v>
      </c>
    </row>
    <row r="42" spans="1:27" ht="16.5" thickBot="1" x14ac:dyDescent="0.3">
      <c r="A42" s="188" t="s">
        <v>97</v>
      </c>
      <c r="B42" s="189">
        <v>0.04</v>
      </c>
      <c r="C42" s="189">
        <f t="shared" ref="C42:U42" si="1">(1+B42)*(1+C41)-1</f>
        <v>8.1600000000000117E-2</v>
      </c>
      <c r="D42" s="189">
        <f t="shared" si="1"/>
        <v>0.12486400000000009</v>
      </c>
      <c r="E42" s="189">
        <f t="shared" si="1"/>
        <v>0.16985856000000021</v>
      </c>
      <c r="F42" s="189">
        <f t="shared" si="1"/>
        <v>0.21665290240000035</v>
      </c>
      <c r="G42" s="189">
        <f t="shared" si="1"/>
        <v>0.26531901849600037</v>
      </c>
      <c r="H42" s="189">
        <f t="shared" si="1"/>
        <v>0.31593177923584048</v>
      </c>
      <c r="I42" s="189">
        <f t="shared" si="1"/>
        <v>0.3685690504052741</v>
      </c>
      <c r="J42" s="189">
        <f t="shared" si="1"/>
        <v>0.42331181242148519</v>
      </c>
      <c r="K42" s="189">
        <f t="shared" si="1"/>
        <v>0.48024428491834459</v>
      </c>
      <c r="L42" s="189">
        <f t="shared" si="1"/>
        <v>0.53945405631507848</v>
      </c>
      <c r="M42" s="189">
        <f t="shared" si="1"/>
        <v>0.60103221856768174</v>
      </c>
      <c r="N42" s="189">
        <f t="shared" si="1"/>
        <v>0.66507350731038906</v>
      </c>
      <c r="O42" s="189">
        <f t="shared" si="1"/>
        <v>0.73167644760280459</v>
      </c>
      <c r="P42" s="189">
        <f t="shared" si="1"/>
        <v>0.80094350550691673</v>
      </c>
      <c r="Q42" s="189">
        <f t="shared" si="1"/>
        <v>0.87298124572719349</v>
      </c>
      <c r="R42" s="189">
        <f t="shared" si="1"/>
        <v>0.94790049555628131</v>
      </c>
      <c r="S42" s="189">
        <f t="shared" si="1"/>
        <v>1.0258165153785326</v>
      </c>
      <c r="T42" s="189">
        <f t="shared" si="1"/>
        <v>1.1068491759936738</v>
      </c>
      <c r="U42" s="190">
        <f t="shared" si="1"/>
        <v>1.1911231430334208</v>
      </c>
      <c r="V42" s="191"/>
      <c r="W42" s="191"/>
      <c r="X42" s="191"/>
      <c r="Y42" s="191"/>
      <c r="Z42" s="191"/>
      <c r="AA42" s="191"/>
    </row>
    <row r="43" spans="1:27" x14ac:dyDescent="0.25">
      <c r="A43" s="185" t="s">
        <v>99</v>
      </c>
      <c r="B43" s="186">
        <v>1</v>
      </c>
      <c r="C43" s="186">
        <f t="shared" ref="C43:U43" si="2">B43+1</f>
        <v>2</v>
      </c>
      <c r="D43" s="186">
        <f t="shared" si="2"/>
        <v>3</v>
      </c>
      <c r="E43" s="186">
        <f t="shared" si="2"/>
        <v>4</v>
      </c>
      <c r="F43" s="186">
        <f t="shared" si="2"/>
        <v>5</v>
      </c>
      <c r="G43" s="186">
        <f t="shared" si="2"/>
        <v>6</v>
      </c>
      <c r="H43" s="186">
        <f t="shared" si="2"/>
        <v>7</v>
      </c>
      <c r="I43" s="186">
        <f t="shared" si="2"/>
        <v>8</v>
      </c>
      <c r="J43" s="186">
        <f t="shared" si="2"/>
        <v>9</v>
      </c>
      <c r="K43" s="186">
        <f t="shared" si="2"/>
        <v>10</v>
      </c>
      <c r="L43" s="186">
        <f t="shared" si="2"/>
        <v>11</v>
      </c>
      <c r="M43" s="186">
        <f t="shared" si="2"/>
        <v>12</v>
      </c>
      <c r="N43" s="186">
        <f t="shared" si="2"/>
        <v>13</v>
      </c>
      <c r="O43" s="186">
        <f t="shared" si="2"/>
        <v>14</v>
      </c>
      <c r="P43" s="186">
        <f t="shared" si="2"/>
        <v>15</v>
      </c>
      <c r="Q43" s="186">
        <f t="shared" si="2"/>
        <v>16</v>
      </c>
      <c r="R43" s="186">
        <f t="shared" si="2"/>
        <v>17</v>
      </c>
      <c r="S43" s="186">
        <f t="shared" si="2"/>
        <v>18</v>
      </c>
      <c r="T43" s="186">
        <f t="shared" si="2"/>
        <v>19</v>
      </c>
      <c r="U43" s="187">
        <f t="shared" si="2"/>
        <v>20</v>
      </c>
      <c r="V43" s="191"/>
      <c r="W43" s="191"/>
      <c r="X43" s="191"/>
      <c r="Y43" s="191"/>
      <c r="Z43" s="191"/>
      <c r="AA43" s="191"/>
    </row>
    <row r="44" spans="1:27" hidden="1" outlineLevel="1" x14ac:dyDescent="0.25">
      <c r="A44" s="192" t="s">
        <v>232</v>
      </c>
      <c r="B44" s="193">
        <f t="shared" ref="B44:U44" si="3">SUM(B45:B52)</f>
        <v>0</v>
      </c>
      <c r="C44" s="193">
        <f t="shared" si="3"/>
        <v>-279.70519123114008</v>
      </c>
      <c r="D44" s="193">
        <f t="shared" si="3"/>
        <v>-314.63030022902518</v>
      </c>
      <c r="E44" s="193">
        <f t="shared" si="3"/>
        <v>-327.21551223818619</v>
      </c>
      <c r="F44" s="193">
        <f t="shared" si="3"/>
        <v>-340.30413272771369</v>
      </c>
      <c r="G44" s="193">
        <f t="shared" si="3"/>
        <v>-353.91629803682224</v>
      </c>
      <c r="H44" s="193">
        <f t="shared" si="3"/>
        <v>-368.07294995829517</v>
      </c>
      <c r="I44" s="193">
        <f t="shared" si="3"/>
        <v>-382.79586795662698</v>
      </c>
      <c r="J44" s="193">
        <f t="shared" si="3"/>
        <v>-398.1077026748921</v>
      </c>
      <c r="K44" s="193">
        <f t="shared" si="3"/>
        <v>-414.03201078188778</v>
      </c>
      <c r="L44" s="193">
        <f t="shared" si="3"/>
        <v>-430.5932912131633</v>
      </c>
      <c r="M44" s="193">
        <f t="shared" si="3"/>
        <v>-447.81702286168991</v>
      </c>
      <c r="N44" s="193">
        <f t="shared" si="3"/>
        <v>-465.72970377615746</v>
      </c>
      <c r="O44" s="193">
        <f t="shared" si="3"/>
        <v>-484.35889192720379</v>
      </c>
      <c r="P44" s="193">
        <f t="shared" si="3"/>
        <v>-503.73324760429193</v>
      </c>
      <c r="Q44" s="193">
        <f t="shared" si="3"/>
        <v>-523.88257750846367</v>
      </c>
      <c r="R44" s="193">
        <f t="shared" si="3"/>
        <v>-544.83788060880215</v>
      </c>
      <c r="S44" s="193">
        <f t="shared" si="3"/>
        <v>-566.63139583315433</v>
      </c>
      <c r="T44" s="193">
        <f t="shared" si="3"/>
        <v>-589.29665166648044</v>
      </c>
      <c r="U44" s="193">
        <f t="shared" si="3"/>
        <v>-612.8685177331397</v>
      </c>
    </row>
    <row r="45" spans="1:27" ht="16.5" hidden="1" customHeight="1" outlineLevel="1" x14ac:dyDescent="0.25">
      <c r="A45" s="194" t="str">
        <f>A20</f>
        <v>Затраты на текущий ремонт ТП, т.руб. без НДС</v>
      </c>
      <c r="B45" s="195">
        <f t="shared" ref="B45:U45" si="4">-IF(B$40/$B$22-INT(B40/$B$22)&lt;&gt;0,0,$B$20*(1+B$42)*$B$19)</f>
        <v>0</v>
      </c>
      <c r="C45" s="195">
        <f t="shared" si="4"/>
        <v>0</v>
      </c>
      <c r="D45" s="195">
        <f t="shared" si="4"/>
        <v>0</v>
      </c>
      <c r="E45" s="195">
        <f t="shared" si="4"/>
        <v>0</v>
      </c>
      <c r="F45" s="195">
        <f t="shared" si="4"/>
        <v>0</v>
      </c>
      <c r="G45" s="195">
        <f t="shared" si="4"/>
        <v>0</v>
      </c>
      <c r="H45" s="195">
        <f t="shared" si="4"/>
        <v>0</v>
      </c>
      <c r="I45" s="195">
        <f t="shared" si="4"/>
        <v>0</v>
      </c>
      <c r="J45" s="195">
        <f t="shared" si="4"/>
        <v>0</v>
      </c>
      <c r="K45" s="195">
        <f t="shared" si="4"/>
        <v>0</v>
      </c>
      <c r="L45" s="195">
        <f t="shared" si="4"/>
        <v>0</v>
      </c>
      <c r="M45" s="195">
        <f t="shared" si="4"/>
        <v>0</v>
      </c>
      <c r="N45" s="195">
        <f t="shared" si="4"/>
        <v>0</v>
      </c>
      <c r="O45" s="195">
        <f t="shared" si="4"/>
        <v>0</v>
      </c>
      <c r="P45" s="195">
        <f t="shared" si="4"/>
        <v>0</v>
      </c>
      <c r="Q45" s="195">
        <f t="shared" si="4"/>
        <v>0</v>
      </c>
      <c r="R45" s="195">
        <f t="shared" si="4"/>
        <v>0</v>
      </c>
      <c r="S45" s="195">
        <f t="shared" si="4"/>
        <v>0</v>
      </c>
      <c r="T45" s="195">
        <f t="shared" si="4"/>
        <v>0</v>
      </c>
      <c r="U45" s="196">
        <f t="shared" si="4"/>
        <v>0</v>
      </c>
    </row>
    <row r="46" spans="1:27" ht="16.5" hidden="1" customHeight="1" outlineLevel="1" x14ac:dyDescent="0.25">
      <c r="A46" s="194" t="str">
        <f>A23</f>
        <v>Затраты на капитальный ремонт ТП, т.руб. без НДС</v>
      </c>
      <c r="B46" s="195">
        <f t="shared" ref="B46:U46" si="5">-IF(B$40/$B$25-INT(B40/$B$25)&lt;&gt;0,0,$B$23*(1+B$42)*$B$19)</f>
        <v>0</v>
      </c>
      <c r="C46" s="195">
        <f t="shared" si="5"/>
        <v>0</v>
      </c>
      <c r="D46" s="195">
        <f t="shared" si="5"/>
        <v>0</v>
      </c>
      <c r="E46" s="195">
        <f t="shared" si="5"/>
        <v>0</v>
      </c>
      <c r="F46" s="195">
        <f t="shared" si="5"/>
        <v>0</v>
      </c>
      <c r="G46" s="195">
        <f t="shared" si="5"/>
        <v>0</v>
      </c>
      <c r="H46" s="195">
        <f t="shared" si="5"/>
        <v>0</v>
      </c>
      <c r="I46" s="195">
        <f t="shared" si="5"/>
        <v>0</v>
      </c>
      <c r="J46" s="195">
        <f t="shared" si="5"/>
        <v>0</v>
      </c>
      <c r="K46" s="195">
        <f t="shared" si="5"/>
        <v>0</v>
      </c>
      <c r="L46" s="195">
        <f t="shared" si="5"/>
        <v>0</v>
      </c>
      <c r="M46" s="195">
        <f t="shared" si="5"/>
        <v>0</v>
      </c>
      <c r="N46" s="195">
        <f t="shared" si="5"/>
        <v>0</v>
      </c>
      <c r="O46" s="195">
        <f t="shared" si="5"/>
        <v>0</v>
      </c>
      <c r="P46" s="195">
        <f t="shared" si="5"/>
        <v>0</v>
      </c>
      <c r="Q46" s="195">
        <f t="shared" si="5"/>
        <v>0</v>
      </c>
      <c r="R46" s="195">
        <f t="shared" si="5"/>
        <v>0</v>
      </c>
      <c r="S46" s="195">
        <f t="shared" si="5"/>
        <v>0</v>
      </c>
      <c r="T46" s="195">
        <f t="shared" si="5"/>
        <v>0</v>
      </c>
      <c r="U46" s="196">
        <f t="shared" si="5"/>
        <v>0</v>
      </c>
    </row>
    <row r="47" spans="1:27" ht="16.5" hidden="1" customHeight="1" outlineLevel="1" x14ac:dyDescent="0.25">
      <c r="A47" s="194" t="str">
        <f>A26</f>
        <v>Затраты на капитальный ремонт 1 км КЛ т.руб. без НДС</v>
      </c>
      <c r="B47" s="195">
        <f t="shared" ref="B47:U47" si="6">-IF(B$40/$B$36-INT(B40/$B$36)&lt;&gt;0,0,$B$26*(1+B$42)*$B$27)</f>
        <v>0</v>
      </c>
      <c r="C47" s="195">
        <f t="shared" si="6"/>
        <v>0</v>
      </c>
      <c r="D47" s="195">
        <f t="shared" si="6"/>
        <v>0</v>
      </c>
      <c r="E47" s="195">
        <f t="shared" si="6"/>
        <v>0</v>
      </c>
      <c r="F47" s="195">
        <f t="shared" si="6"/>
        <v>0</v>
      </c>
      <c r="G47" s="195">
        <f t="shared" si="6"/>
        <v>0</v>
      </c>
      <c r="H47" s="195">
        <f t="shared" si="6"/>
        <v>0</v>
      </c>
      <c r="I47" s="195">
        <f t="shared" si="6"/>
        <v>0</v>
      </c>
      <c r="J47" s="195">
        <f t="shared" si="6"/>
        <v>0</v>
      </c>
      <c r="K47" s="195">
        <f t="shared" si="6"/>
        <v>0</v>
      </c>
      <c r="L47" s="195">
        <f t="shared" si="6"/>
        <v>0</v>
      </c>
      <c r="M47" s="195">
        <f t="shared" si="6"/>
        <v>0</v>
      </c>
      <c r="N47" s="195">
        <f t="shared" si="6"/>
        <v>0</v>
      </c>
      <c r="O47" s="195">
        <f t="shared" si="6"/>
        <v>0</v>
      </c>
      <c r="P47" s="195">
        <f t="shared" si="6"/>
        <v>0</v>
      </c>
      <c r="Q47" s="195">
        <f t="shared" si="6"/>
        <v>0</v>
      </c>
      <c r="R47" s="195">
        <f t="shared" si="6"/>
        <v>0</v>
      </c>
      <c r="S47" s="195">
        <f t="shared" si="6"/>
        <v>0</v>
      </c>
      <c r="T47" s="195">
        <f t="shared" si="6"/>
        <v>0</v>
      </c>
      <c r="U47" s="196">
        <f t="shared" si="6"/>
        <v>0</v>
      </c>
    </row>
    <row r="48" spans="1:27" hidden="1" outlineLevel="1" x14ac:dyDescent="0.25">
      <c r="A48" s="194" t="s">
        <v>233</v>
      </c>
      <c r="B48" s="195">
        <f t="shared" ref="B48:U48" si="7">-IF(B$40/$B$32-INT(B40/$B$32)&lt;&gt;0,0,$B$28*(1+B$42)*$B$30)</f>
        <v>0</v>
      </c>
      <c r="C48" s="195">
        <f t="shared" si="7"/>
        <v>0</v>
      </c>
      <c r="D48" s="195">
        <f t="shared" si="7"/>
        <v>0</v>
      </c>
      <c r="E48" s="195">
        <f t="shared" si="7"/>
        <v>0</v>
      </c>
      <c r="F48" s="195">
        <f t="shared" si="7"/>
        <v>0</v>
      </c>
      <c r="G48" s="195">
        <f t="shared" si="7"/>
        <v>0</v>
      </c>
      <c r="H48" s="195">
        <f t="shared" si="7"/>
        <v>0</v>
      </c>
      <c r="I48" s="195">
        <f t="shared" si="7"/>
        <v>0</v>
      </c>
      <c r="J48" s="195">
        <f t="shared" si="7"/>
        <v>0</v>
      </c>
      <c r="K48" s="195">
        <f t="shared" si="7"/>
        <v>0</v>
      </c>
      <c r="L48" s="195">
        <f t="shared" si="7"/>
        <v>0</v>
      </c>
      <c r="M48" s="195">
        <f t="shared" si="7"/>
        <v>0</v>
      </c>
      <c r="N48" s="195">
        <f t="shared" si="7"/>
        <v>0</v>
      </c>
      <c r="O48" s="195">
        <f t="shared" si="7"/>
        <v>0</v>
      </c>
      <c r="P48" s="195">
        <f t="shared" si="7"/>
        <v>0</v>
      </c>
      <c r="Q48" s="195">
        <f t="shared" si="7"/>
        <v>0</v>
      </c>
      <c r="R48" s="195">
        <f t="shared" si="7"/>
        <v>0</v>
      </c>
      <c r="S48" s="195">
        <f t="shared" si="7"/>
        <v>0</v>
      </c>
      <c r="T48" s="195">
        <f t="shared" si="7"/>
        <v>0</v>
      </c>
      <c r="U48" s="196">
        <f t="shared" si="7"/>
        <v>0</v>
      </c>
    </row>
    <row r="49" spans="1:27" hidden="1" outlineLevel="1" x14ac:dyDescent="0.25">
      <c r="A49" s="194" t="s">
        <v>234</v>
      </c>
      <c r="B49" s="195">
        <f t="shared" ref="B49:U49" si="8">-IF(B$40/$B$34-INT(B40/$B$34)&lt;&gt;0,0,$B$29*(1+B$42)*$B$30)</f>
        <v>0</v>
      </c>
      <c r="C49" s="195">
        <f t="shared" si="8"/>
        <v>0</v>
      </c>
      <c r="D49" s="195">
        <f t="shared" si="8"/>
        <v>0</v>
      </c>
      <c r="E49" s="195">
        <f t="shared" si="8"/>
        <v>0</v>
      </c>
      <c r="F49" s="195">
        <f t="shared" si="8"/>
        <v>0</v>
      </c>
      <c r="G49" s="195">
        <f t="shared" si="8"/>
        <v>0</v>
      </c>
      <c r="H49" s="195">
        <f t="shared" si="8"/>
        <v>0</v>
      </c>
      <c r="I49" s="195">
        <f t="shared" si="8"/>
        <v>0</v>
      </c>
      <c r="J49" s="195">
        <f t="shared" si="8"/>
        <v>0</v>
      </c>
      <c r="K49" s="195">
        <f t="shared" si="8"/>
        <v>0</v>
      </c>
      <c r="L49" s="195">
        <f t="shared" si="8"/>
        <v>0</v>
      </c>
      <c r="M49" s="195">
        <f t="shared" si="8"/>
        <v>0</v>
      </c>
      <c r="N49" s="195">
        <f t="shared" si="8"/>
        <v>0</v>
      </c>
      <c r="O49" s="195">
        <f t="shared" si="8"/>
        <v>0</v>
      </c>
      <c r="P49" s="195">
        <f t="shared" si="8"/>
        <v>0</v>
      </c>
      <c r="Q49" s="195">
        <f t="shared" si="8"/>
        <v>0</v>
      </c>
      <c r="R49" s="195">
        <f t="shared" si="8"/>
        <v>0</v>
      </c>
      <c r="S49" s="195">
        <f t="shared" si="8"/>
        <v>0</v>
      </c>
      <c r="T49" s="195">
        <f t="shared" si="8"/>
        <v>0</v>
      </c>
      <c r="U49" s="196">
        <f t="shared" si="8"/>
        <v>0</v>
      </c>
    </row>
    <row r="50" spans="1:27" collapsed="1" x14ac:dyDescent="0.25">
      <c r="A50" s="194" t="s">
        <v>235</v>
      </c>
      <c r="B50" s="195"/>
      <c r="C50" s="195">
        <f>-$B$37</f>
        <v>-279.70519123114008</v>
      </c>
      <c r="D50" s="195">
        <f t="shared" ref="D50:U50" si="9">-$B$37*(1+D42)</f>
        <v>-314.63030022902518</v>
      </c>
      <c r="E50" s="195">
        <f t="shared" si="9"/>
        <v>-327.21551223818619</v>
      </c>
      <c r="F50" s="195">
        <f t="shared" si="9"/>
        <v>-340.30413272771369</v>
      </c>
      <c r="G50" s="195">
        <f t="shared" si="9"/>
        <v>-353.91629803682224</v>
      </c>
      <c r="H50" s="195">
        <f t="shared" si="9"/>
        <v>-368.07294995829517</v>
      </c>
      <c r="I50" s="195">
        <f t="shared" si="9"/>
        <v>-382.79586795662698</v>
      </c>
      <c r="J50" s="195">
        <f t="shared" si="9"/>
        <v>-398.1077026748921</v>
      </c>
      <c r="K50" s="195">
        <f t="shared" si="9"/>
        <v>-414.03201078188778</v>
      </c>
      <c r="L50" s="195">
        <f t="shared" si="9"/>
        <v>-430.5932912131633</v>
      </c>
      <c r="M50" s="195">
        <f t="shared" si="9"/>
        <v>-447.81702286168991</v>
      </c>
      <c r="N50" s="195">
        <f t="shared" si="9"/>
        <v>-465.72970377615746</v>
      </c>
      <c r="O50" s="195">
        <f t="shared" si="9"/>
        <v>-484.35889192720379</v>
      </c>
      <c r="P50" s="195">
        <f t="shared" si="9"/>
        <v>-503.73324760429193</v>
      </c>
      <c r="Q50" s="195">
        <f t="shared" si="9"/>
        <v>-523.88257750846367</v>
      </c>
      <c r="R50" s="195">
        <f t="shared" si="9"/>
        <v>-544.83788060880215</v>
      </c>
      <c r="S50" s="195">
        <f t="shared" si="9"/>
        <v>-566.63139583315433</v>
      </c>
      <c r="T50" s="195">
        <f t="shared" si="9"/>
        <v>-589.29665166648044</v>
      </c>
      <c r="U50" s="196">
        <f t="shared" si="9"/>
        <v>-612.8685177331397</v>
      </c>
    </row>
    <row r="51" spans="1:27" s="143" customFormat="1" x14ac:dyDescent="0.25">
      <c r="A51" s="194" t="s">
        <v>236</v>
      </c>
      <c r="B51" s="195"/>
      <c r="C51" s="195">
        <f t="shared" ref="C51:U51" si="10">-$B$38*(1+C42)*$B$19</f>
        <v>0</v>
      </c>
      <c r="D51" s="195">
        <f t="shared" si="10"/>
        <v>0</v>
      </c>
      <c r="E51" s="195">
        <f t="shared" si="10"/>
        <v>0</v>
      </c>
      <c r="F51" s="195">
        <f t="shared" si="10"/>
        <v>0</v>
      </c>
      <c r="G51" s="195">
        <f t="shared" si="10"/>
        <v>0</v>
      </c>
      <c r="H51" s="195">
        <f t="shared" si="10"/>
        <v>0</v>
      </c>
      <c r="I51" s="195">
        <f t="shared" si="10"/>
        <v>0</v>
      </c>
      <c r="J51" s="195">
        <f t="shared" si="10"/>
        <v>0</v>
      </c>
      <c r="K51" s="195">
        <f t="shared" si="10"/>
        <v>0</v>
      </c>
      <c r="L51" s="195">
        <f t="shared" si="10"/>
        <v>0</v>
      </c>
      <c r="M51" s="195">
        <f t="shared" si="10"/>
        <v>0</v>
      </c>
      <c r="N51" s="195">
        <f t="shared" si="10"/>
        <v>0</v>
      </c>
      <c r="O51" s="195">
        <f t="shared" si="10"/>
        <v>0</v>
      </c>
      <c r="P51" s="195">
        <f t="shared" si="10"/>
        <v>0</v>
      </c>
      <c r="Q51" s="195">
        <f t="shared" si="10"/>
        <v>0</v>
      </c>
      <c r="R51" s="195">
        <f t="shared" si="10"/>
        <v>0</v>
      </c>
      <c r="S51" s="195">
        <f t="shared" si="10"/>
        <v>0</v>
      </c>
      <c r="T51" s="195">
        <f t="shared" si="10"/>
        <v>0</v>
      </c>
      <c r="U51" s="196">
        <f t="shared" si="10"/>
        <v>0</v>
      </c>
    </row>
    <row r="52" spans="1:27" ht="31.5" x14ac:dyDescent="0.25">
      <c r="A52" s="197" t="s">
        <v>237</v>
      </c>
      <c r="B52" s="195"/>
      <c r="C52" s="195">
        <f t="shared" ref="C52:U52" si="11">-$B$39*(1+C42)*$B$19</f>
        <v>0</v>
      </c>
      <c r="D52" s="195">
        <f t="shared" si="11"/>
        <v>0</v>
      </c>
      <c r="E52" s="195">
        <f t="shared" si="11"/>
        <v>0</v>
      </c>
      <c r="F52" s="195">
        <f t="shared" si="11"/>
        <v>0</v>
      </c>
      <c r="G52" s="195">
        <f t="shared" si="11"/>
        <v>0</v>
      </c>
      <c r="H52" s="195">
        <f t="shared" si="11"/>
        <v>0</v>
      </c>
      <c r="I52" s="195">
        <f t="shared" si="11"/>
        <v>0</v>
      </c>
      <c r="J52" s="195">
        <f t="shared" si="11"/>
        <v>0</v>
      </c>
      <c r="K52" s="195">
        <f t="shared" si="11"/>
        <v>0</v>
      </c>
      <c r="L52" s="195">
        <f t="shared" si="11"/>
        <v>0</v>
      </c>
      <c r="M52" s="195">
        <f t="shared" si="11"/>
        <v>0</v>
      </c>
      <c r="N52" s="195">
        <f t="shared" si="11"/>
        <v>0</v>
      </c>
      <c r="O52" s="195">
        <f t="shared" si="11"/>
        <v>0</v>
      </c>
      <c r="P52" s="195">
        <f t="shared" si="11"/>
        <v>0</v>
      </c>
      <c r="Q52" s="195">
        <f t="shared" si="11"/>
        <v>0</v>
      </c>
      <c r="R52" s="195">
        <f t="shared" si="11"/>
        <v>0</v>
      </c>
      <c r="S52" s="195">
        <f t="shared" si="11"/>
        <v>0</v>
      </c>
      <c r="T52" s="195">
        <f t="shared" si="11"/>
        <v>0</v>
      </c>
      <c r="U52" s="196">
        <f t="shared" si="11"/>
        <v>0</v>
      </c>
    </row>
    <row r="53" spans="1:27" x14ac:dyDescent="0.25">
      <c r="A53" s="192" t="s">
        <v>238</v>
      </c>
      <c r="B53" s="193">
        <f>SUM(B54:B61)</f>
        <v>0</v>
      </c>
      <c r="C53" s="193">
        <f t="shared" ref="C53:U53" si="12">SUM(C54:C56)</f>
        <v>-1437.1817812000004</v>
      </c>
      <c r="D53" s="193">
        <f t="shared" si="12"/>
        <v>-1437.1817812000004</v>
      </c>
      <c r="E53" s="193">
        <f t="shared" si="12"/>
        <v>-1437.1817812000004</v>
      </c>
      <c r="F53" s="193">
        <f t="shared" si="12"/>
        <v>-1437.1817812000004</v>
      </c>
      <c r="G53" s="193">
        <f t="shared" si="12"/>
        <v>-1437.1817812000004</v>
      </c>
      <c r="H53" s="193">
        <f t="shared" si="12"/>
        <v>-1437.1817812000004</v>
      </c>
      <c r="I53" s="193">
        <f t="shared" si="12"/>
        <v>-1437.1817812000004</v>
      </c>
      <c r="J53" s="193">
        <f t="shared" si="12"/>
        <v>-1437.1817812000004</v>
      </c>
      <c r="K53" s="193">
        <f t="shared" si="12"/>
        <v>-1437.1817812000004</v>
      </c>
      <c r="L53" s="193">
        <f t="shared" si="12"/>
        <v>-1437.1817812000004</v>
      </c>
      <c r="M53" s="193">
        <f t="shared" si="12"/>
        <v>-1437.1817812000004</v>
      </c>
      <c r="N53" s="193">
        <f t="shared" si="12"/>
        <v>-1437.1817812000004</v>
      </c>
      <c r="O53" s="193">
        <f t="shared" si="12"/>
        <v>-1437.1817812000004</v>
      </c>
      <c r="P53" s="193">
        <f t="shared" si="12"/>
        <v>-1437.1817812000004</v>
      </c>
      <c r="Q53" s="193">
        <f t="shared" si="12"/>
        <v>-1437.1817812000004</v>
      </c>
      <c r="R53" s="193">
        <f t="shared" si="12"/>
        <v>0</v>
      </c>
      <c r="S53" s="193">
        <f t="shared" si="12"/>
        <v>0</v>
      </c>
      <c r="T53" s="193">
        <f t="shared" si="12"/>
        <v>0</v>
      </c>
      <c r="U53" s="193">
        <f t="shared" si="12"/>
        <v>0</v>
      </c>
    </row>
    <row r="54" spans="1:27" s="143" customFormat="1" ht="15" customHeight="1" x14ac:dyDescent="0.25">
      <c r="A54" s="194" t="s">
        <v>96</v>
      </c>
      <c r="B54" s="195"/>
      <c r="C54" s="195"/>
      <c r="D54" s="195"/>
      <c r="E54" s="195"/>
      <c r="F54" s="195"/>
      <c r="G54" s="195"/>
      <c r="H54" s="195"/>
      <c r="I54" s="195"/>
      <c r="J54" s="195"/>
      <c r="K54" s="195"/>
      <c r="L54" s="195"/>
      <c r="M54" s="195"/>
      <c r="N54" s="195"/>
      <c r="O54" s="195"/>
      <c r="P54" s="195"/>
      <c r="Q54" s="195"/>
      <c r="R54" s="195"/>
      <c r="S54" s="195"/>
      <c r="T54" s="195"/>
      <c r="U54" s="196"/>
    </row>
    <row r="55" spans="1:27" x14ac:dyDescent="0.25">
      <c r="A55" s="194" t="s">
        <v>239</v>
      </c>
      <c r="B55" s="195"/>
      <c r="C55" s="195">
        <f t="shared" ref="C55:U55" si="13">IF(C43&lt;$B$16+2,-($B$12+$B$15)/$B$16,0)</f>
        <v>0</v>
      </c>
      <c r="D55" s="195">
        <f t="shared" si="13"/>
        <v>0</v>
      </c>
      <c r="E55" s="195">
        <f t="shared" si="13"/>
        <v>0</v>
      </c>
      <c r="F55" s="195">
        <f t="shared" si="13"/>
        <v>0</v>
      </c>
      <c r="G55" s="195">
        <f t="shared" si="13"/>
        <v>0</v>
      </c>
      <c r="H55" s="195">
        <f t="shared" si="13"/>
        <v>0</v>
      </c>
      <c r="I55" s="195">
        <f t="shared" si="13"/>
        <v>0</v>
      </c>
      <c r="J55" s="195">
        <f t="shared" si="13"/>
        <v>0</v>
      </c>
      <c r="K55" s="195">
        <f t="shared" si="13"/>
        <v>0</v>
      </c>
      <c r="L55" s="195">
        <f t="shared" si="13"/>
        <v>0</v>
      </c>
      <c r="M55" s="195">
        <f t="shared" si="13"/>
        <v>0</v>
      </c>
      <c r="N55" s="195">
        <f t="shared" si="13"/>
        <v>0</v>
      </c>
      <c r="O55" s="195">
        <f t="shared" si="13"/>
        <v>0</v>
      </c>
      <c r="P55" s="195">
        <f t="shared" si="13"/>
        <v>0</v>
      </c>
      <c r="Q55" s="195">
        <f t="shared" si="13"/>
        <v>0</v>
      </c>
      <c r="R55" s="195">
        <f t="shared" si="13"/>
        <v>0</v>
      </c>
      <c r="S55" s="195">
        <f t="shared" si="13"/>
        <v>0</v>
      </c>
      <c r="T55" s="195">
        <f t="shared" si="13"/>
        <v>0</v>
      </c>
      <c r="U55" s="195">
        <f t="shared" si="13"/>
        <v>0</v>
      </c>
    </row>
    <row r="56" spans="1:27" s="143" customFormat="1" x14ac:dyDescent="0.25">
      <c r="A56" s="194" t="s">
        <v>240</v>
      </c>
      <c r="B56" s="195"/>
      <c r="C56" s="195">
        <f t="shared" ref="C56:U56" si="14">IF(C43&lt;$B$17+2,-($B$13)/$B$17-($B$14)/$B$18,0)</f>
        <v>-1437.1817812000004</v>
      </c>
      <c r="D56" s="195">
        <f t="shared" si="14"/>
        <v>-1437.1817812000004</v>
      </c>
      <c r="E56" s="195">
        <f t="shared" si="14"/>
        <v>-1437.1817812000004</v>
      </c>
      <c r="F56" s="195">
        <f t="shared" si="14"/>
        <v>-1437.1817812000004</v>
      </c>
      <c r="G56" s="195">
        <f t="shared" si="14"/>
        <v>-1437.1817812000004</v>
      </c>
      <c r="H56" s="195">
        <f t="shared" si="14"/>
        <v>-1437.1817812000004</v>
      </c>
      <c r="I56" s="195">
        <f t="shared" si="14"/>
        <v>-1437.1817812000004</v>
      </c>
      <c r="J56" s="195">
        <f t="shared" si="14"/>
        <v>-1437.1817812000004</v>
      </c>
      <c r="K56" s="195">
        <f t="shared" si="14"/>
        <v>-1437.1817812000004</v>
      </c>
      <c r="L56" s="195">
        <f t="shared" si="14"/>
        <v>-1437.1817812000004</v>
      </c>
      <c r="M56" s="195">
        <f t="shared" si="14"/>
        <v>-1437.1817812000004</v>
      </c>
      <c r="N56" s="195">
        <f t="shared" si="14"/>
        <v>-1437.1817812000004</v>
      </c>
      <c r="O56" s="195">
        <f t="shared" si="14"/>
        <v>-1437.1817812000004</v>
      </c>
      <c r="P56" s="195">
        <f t="shared" si="14"/>
        <v>-1437.1817812000004</v>
      </c>
      <c r="Q56" s="195">
        <f t="shared" si="14"/>
        <v>-1437.1817812000004</v>
      </c>
      <c r="R56" s="195">
        <f t="shared" si="14"/>
        <v>0</v>
      </c>
      <c r="S56" s="195">
        <f t="shared" si="14"/>
        <v>0</v>
      </c>
      <c r="T56" s="195">
        <f t="shared" si="14"/>
        <v>0</v>
      </c>
      <c r="U56" s="195">
        <f t="shared" si="14"/>
        <v>0</v>
      </c>
    </row>
    <row r="57" spans="1:27" s="143" customFormat="1" ht="15" thickBot="1" x14ac:dyDescent="0.3">
      <c r="A57" s="198"/>
      <c r="B57" s="199"/>
      <c r="C57" s="199"/>
      <c r="D57" s="199"/>
      <c r="E57" s="199"/>
      <c r="F57" s="199"/>
      <c r="G57" s="199"/>
      <c r="H57" s="199"/>
      <c r="I57" s="199"/>
      <c r="J57" s="199"/>
      <c r="K57" s="199"/>
      <c r="L57" s="199"/>
      <c r="M57" s="199"/>
      <c r="N57" s="199"/>
      <c r="O57" s="199"/>
      <c r="P57" s="199"/>
      <c r="Q57" s="199"/>
      <c r="R57" s="199"/>
      <c r="S57" s="199"/>
      <c r="T57" s="199"/>
      <c r="U57" s="199"/>
      <c r="V57" s="200"/>
      <c r="W57" s="200"/>
      <c r="X57" s="200"/>
      <c r="Y57" s="200"/>
      <c r="Z57" s="200"/>
      <c r="AA57" s="200"/>
    </row>
    <row r="58" spans="1:27" ht="16.5" thickBot="1" x14ac:dyDescent="0.3">
      <c r="A58" s="201" t="s">
        <v>241</v>
      </c>
      <c r="B58" s="202"/>
      <c r="C58" s="203">
        <v>2</v>
      </c>
      <c r="D58" s="203">
        <f t="shared" ref="D58:U58" si="15">C58+1</f>
        <v>3</v>
      </c>
      <c r="E58" s="203">
        <f t="shared" si="15"/>
        <v>4</v>
      </c>
      <c r="F58" s="203">
        <f t="shared" si="15"/>
        <v>5</v>
      </c>
      <c r="G58" s="203">
        <f t="shared" si="15"/>
        <v>6</v>
      </c>
      <c r="H58" s="203">
        <f t="shared" si="15"/>
        <v>7</v>
      </c>
      <c r="I58" s="203">
        <f t="shared" si="15"/>
        <v>8</v>
      </c>
      <c r="J58" s="203">
        <f t="shared" si="15"/>
        <v>9</v>
      </c>
      <c r="K58" s="203">
        <f t="shared" si="15"/>
        <v>10</v>
      </c>
      <c r="L58" s="203">
        <f t="shared" si="15"/>
        <v>11</v>
      </c>
      <c r="M58" s="203">
        <f t="shared" si="15"/>
        <v>12</v>
      </c>
      <c r="N58" s="203">
        <f t="shared" si="15"/>
        <v>13</v>
      </c>
      <c r="O58" s="203">
        <f t="shared" si="15"/>
        <v>14</v>
      </c>
      <c r="P58" s="203">
        <f t="shared" si="15"/>
        <v>15</v>
      </c>
      <c r="Q58" s="203">
        <f t="shared" si="15"/>
        <v>16</v>
      </c>
      <c r="R58" s="203">
        <f t="shared" si="15"/>
        <v>17</v>
      </c>
      <c r="S58" s="203">
        <f t="shared" si="15"/>
        <v>18</v>
      </c>
      <c r="T58" s="203">
        <f t="shared" si="15"/>
        <v>19</v>
      </c>
      <c r="U58" s="204">
        <f t="shared" si="15"/>
        <v>20</v>
      </c>
    </row>
    <row r="59" spans="1:27" x14ac:dyDescent="0.25">
      <c r="A59" s="205" t="s">
        <v>95</v>
      </c>
      <c r="B59" s="206" t="s">
        <v>242</v>
      </c>
      <c r="C59" s="207">
        <f t="shared" ref="C59:U59" si="16">-(C55+C56)</f>
        <v>1437.1817812000004</v>
      </c>
      <c r="D59" s="207">
        <f t="shared" si="16"/>
        <v>1437.1817812000004</v>
      </c>
      <c r="E59" s="207">
        <f t="shared" si="16"/>
        <v>1437.1817812000004</v>
      </c>
      <c r="F59" s="207">
        <f t="shared" si="16"/>
        <v>1437.1817812000004</v>
      </c>
      <c r="G59" s="207">
        <f t="shared" si="16"/>
        <v>1437.1817812000004</v>
      </c>
      <c r="H59" s="207">
        <f t="shared" si="16"/>
        <v>1437.1817812000004</v>
      </c>
      <c r="I59" s="207">
        <f t="shared" si="16"/>
        <v>1437.1817812000004</v>
      </c>
      <c r="J59" s="207">
        <f t="shared" si="16"/>
        <v>1437.1817812000004</v>
      </c>
      <c r="K59" s="207">
        <f t="shared" si="16"/>
        <v>1437.1817812000004</v>
      </c>
      <c r="L59" s="207">
        <f t="shared" si="16"/>
        <v>1437.1817812000004</v>
      </c>
      <c r="M59" s="207">
        <f t="shared" si="16"/>
        <v>1437.1817812000004</v>
      </c>
      <c r="N59" s="207">
        <f t="shared" si="16"/>
        <v>1437.1817812000004</v>
      </c>
      <c r="O59" s="207">
        <f t="shared" si="16"/>
        <v>1437.1817812000004</v>
      </c>
      <c r="P59" s="207">
        <f t="shared" si="16"/>
        <v>1437.1817812000004</v>
      </c>
      <c r="Q59" s="207">
        <f t="shared" si="16"/>
        <v>1437.1817812000004</v>
      </c>
      <c r="R59" s="207">
        <f t="shared" si="16"/>
        <v>0</v>
      </c>
      <c r="S59" s="207">
        <f t="shared" si="16"/>
        <v>0</v>
      </c>
      <c r="T59" s="207">
        <f t="shared" si="16"/>
        <v>0</v>
      </c>
      <c r="U59" s="207">
        <f t="shared" si="16"/>
        <v>0</v>
      </c>
    </row>
    <row r="60" spans="1:27" x14ac:dyDescent="0.25">
      <c r="A60" s="188" t="s">
        <v>96</v>
      </c>
      <c r="B60" s="123" t="s">
        <v>242</v>
      </c>
      <c r="C60" s="208">
        <f t="shared" ref="C60:U60" si="17">-C54</f>
        <v>0</v>
      </c>
      <c r="D60" s="208">
        <f t="shared" si="17"/>
        <v>0</v>
      </c>
      <c r="E60" s="208">
        <f t="shared" si="17"/>
        <v>0</v>
      </c>
      <c r="F60" s="208">
        <f t="shared" si="17"/>
        <v>0</v>
      </c>
      <c r="G60" s="208">
        <f t="shared" si="17"/>
        <v>0</v>
      </c>
      <c r="H60" s="208">
        <f t="shared" si="17"/>
        <v>0</v>
      </c>
      <c r="I60" s="208">
        <f t="shared" si="17"/>
        <v>0</v>
      </c>
      <c r="J60" s="208">
        <f t="shared" si="17"/>
        <v>0</v>
      </c>
      <c r="K60" s="208">
        <f t="shared" si="17"/>
        <v>0</v>
      </c>
      <c r="L60" s="208">
        <f t="shared" si="17"/>
        <v>0</v>
      </c>
      <c r="M60" s="208">
        <f t="shared" si="17"/>
        <v>0</v>
      </c>
      <c r="N60" s="208">
        <f t="shared" si="17"/>
        <v>0</v>
      </c>
      <c r="O60" s="208">
        <f t="shared" si="17"/>
        <v>0</v>
      </c>
      <c r="P60" s="208">
        <f t="shared" si="17"/>
        <v>0</v>
      </c>
      <c r="Q60" s="208">
        <f t="shared" si="17"/>
        <v>0</v>
      </c>
      <c r="R60" s="208">
        <f t="shared" si="17"/>
        <v>0</v>
      </c>
      <c r="S60" s="208">
        <f t="shared" si="17"/>
        <v>0</v>
      </c>
      <c r="T60" s="208">
        <f t="shared" si="17"/>
        <v>0</v>
      </c>
      <c r="U60" s="209">
        <f t="shared" si="17"/>
        <v>0</v>
      </c>
    </row>
    <row r="61" spans="1:27" x14ac:dyDescent="0.25">
      <c r="A61" s="188" t="s">
        <v>243</v>
      </c>
      <c r="B61" s="123" t="s">
        <v>242</v>
      </c>
      <c r="C61" s="208">
        <f t="shared" ref="C61:U63" si="18">-C45</f>
        <v>0</v>
      </c>
      <c r="D61" s="208">
        <f t="shared" si="18"/>
        <v>0</v>
      </c>
      <c r="E61" s="208">
        <f t="shared" si="18"/>
        <v>0</v>
      </c>
      <c r="F61" s="208">
        <f t="shared" si="18"/>
        <v>0</v>
      </c>
      <c r="G61" s="208">
        <f t="shared" si="18"/>
        <v>0</v>
      </c>
      <c r="H61" s="208">
        <f t="shared" si="18"/>
        <v>0</v>
      </c>
      <c r="I61" s="208">
        <f t="shared" si="18"/>
        <v>0</v>
      </c>
      <c r="J61" s="208">
        <f t="shared" si="18"/>
        <v>0</v>
      </c>
      <c r="K61" s="208">
        <f t="shared" si="18"/>
        <v>0</v>
      </c>
      <c r="L61" s="208">
        <f t="shared" si="18"/>
        <v>0</v>
      </c>
      <c r="M61" s="208">
        <f t="shared" si="18"/>
        <v>0</v>
      </c>
      <c r="N61" s="208">
        <f t="shared" si="18"/>
        <v>0</v>
      </c>
      <c r="O61" s="208">
        <f t="shared" si="18"/>
        <v>0</v>
      </c>
      <c r="P61" s="208">
        <f t="shared" si="18"/>
        <v>0</v>
      </c>
      <c r="Q61" s="208">
        <f t="shared" si="18"/>
        <v>0</v>
      </c>
      <c r="R61" s="208">
        <f t="shared" si="18"/>
        <v>0</v>
      </c>
      <c r="S61" s="208">
        <f t="shared" si="18"/>
        <v>0</v>
      </c>
      <c r="T61" s="208">
        <f t="shared" si="18"/>
        <v>0</v>
      </c>
      <c r="U61" s="209">
        <f t="shared" si="18"/>
        <v>0</v>
      </c>
    </row>
    <row r="62" spans="1:27" x14ac:dyDescent="0.25">
      <c r="A62" s="188" t="s">
        <v>244</v>
      </c>
      <c r="B62" s="123" t="s">
        <v>242</v>
      </c>
      <c r="C62" s="208">
        <f t="shared" si="18"/>
        <v>0</v>
      </c>
      <c r="D62" s="208">
        <f t="shared" si="18"/>
        <v>0</v>
      </c>
      <c r="E62" s="208">
        <f t="shared" si="18"/>
        <v>0</v>
      </c>
      <c r="F62" s="208">
        <f t="shared" si="18"/>
        <v>0</v>
      </c>
      <c r="G62" s="208">
        <f t="shared" si="18"/>
        <v>0</v>
      </c>
      <c r="H62" s="208">
        <f t="shared" si="18"/>
        <v>0</v>
      </c>
      <c r="I62" s="208">
        <f t="shared" si="18"/>
        <v>0</v>
      </c>
      <c r="J62" s="208">
        <f t="shared" si="18"/>
        <v>0</v>
      </c>
      <c r="K62" s="208">
        <f t="shared" si="18"/>
        <v>0</v>
      </c>
      <c r="L62" s="208">
        <f t="shared" si="18"/>
        <v>0</v>
      </c>
      <c r="M62" s="208">
        <f t="shared" si="18"/>
        <v>0</v>
      </c>
      <c r="N62" s="208">
        <f t="shared" si="18"/>
        <v>0</v>
      </c>
      <c r="O62" s="208">
        <f t="shared" si="18"/>
        <v>0</v>
      </c>
      <c r="P62" s="208">
        <f t="shared" si="18"/>
        <v>0</v>
      </c>
      <c r="Q62" s="208">
        <f t="shared" si="18"/>
        <v>0</v>
      </c>
      <c r="R62" s="208">
        <f t="shared" si="18"/>
        <v>0</v>
      </c>
      <c r="S62" s="208">
        <f t="shared" si="18"/>
        <v>0</v>
      </c>
      <c r="T62" s="208">
        <f t="shared" si="18"/>
        <v>0</v>
      </c>
      <c r="U62" s="209">
        <f t="shared" si="18"/>
        <v>0</v>
      </c>
    </row>
    <row r="63" spans="1:27" x14ac:dyDescent="0.25">
      <c r="A63" s="188" t="s">
        <v>245</v>
      </c>
      <c r="B63" s="123" t="s">
        <v>242</v>
      </c>
      <c r="C63" s="208">
        <f t="shared" si="18"/>
        <v>0</v>
      </c>
      <c r="D63" s="208">
        <f t="shared" si="18"/>
        <v>0</v>
      </c>
      <c r="E63" s="208">
        <f t="shared" si="18"/>
        <v>0</v>
      </c>
      <c r="F63" s="208">
        <f t="shared" si="18"/>
        <v>0</v>
      </c>
      <c r="G63" s="208">
        <f t="shared" si="18"/>
        <v>0</v>
      </c>
      <c r="H63" s="208">
        <f t="shared" si="18"/>
        <v>0</v>
      </c>
      <c r="I63" s="208">
        <f t="shared" si="18"/>
        <v>0</v>
      </c>
      <c r="J63" s="208">
        <f t="shared" si="18"/>
        <v>0</v>
      </c>
      <c r="K63" s="208">
        <f t="shared" si="18"/>
        <v>0</v>
      </c>
      <c r="L63" s="208">
        <f t="shared" si="18"/>
        <v>0</v>
      </c>
      <c r="M63" s="208">
        <f t="shared" si="18"/>
        <v>0</v>
      </c>
      <c r="N63" s="208">
        <f t="shared" si="18"/>
        <v>0</v>
      </c>
      <c r="O63" s="208">
        <f t="shared" si="18"/>
        <v>0</v>
      </c>
      <c r="P63" s="208">
        <f t="shared" si="18"/>
        <v>0</v>
      </c>
      <c r="Q63" s="208">
        <f t="shared" si="18"/>
        <v>0</v>
      </c>
      <c r="R63" s="208">
        <f t="shared" si="18"/>
        <v>0</v>
      </c>
      <c r="S63" s="208">
        <f t="shared" si="18"/>
        <v>0</v>
      </c>
      <c r="T63" s="208">
        <f t="shared" si="18"/>
        <v>0</v>
      </c>
      <c r="U63" s="209">
        <f t="shared" si="18"/>
        <v>0</v>
      </c>
    </row>
    <row r="64" spans="1:27" x14ac:dyDescent="0.25">
      <c r="A64" s="188" t="s">
        <v>246</v>
      </c>
      <c r="B64" s="123" t="s">
        <v>242</v>
      </c>
      <c r="C64" s="208"/>
      <c r="D64" s="208"/>
      <c r="E64" s="208"/>
      <c r="F64" s="208"/>
      <c r="G64" s="208"/>
      <c r="H64" s="208"/>
      <c r="I64" s="208"/>
      <c r="J64" s="208"/>
      <c r="K64" s="208"/>
      <c r="L64" s="208"/>
      <c r="M64" s="208"/>
      <c r="N64" s="208"/>
      <c r="O64" s="208"/>
      <c r="P64" s="208"/>
      <c r="Q64" s="208"/>
      <c r="R64" s="208"/>
      <c r="S64" s="208"/>
      <c r="T64" s="208"/>
      <c r="U64" s="209"/>
    </row>
    <row r="65" spans="1:21" x14ac:dyDescent="0.25">
      <c r="A65" s="188" t="s">
        <v>247</v>
      </c>
      <c r="B65" s="123" t="s">
        <v>242</v>
      </c>
      <c r="C65" s="208"/>
      <c r="D65" s="208"/>
      <c r="E65" s="208"/>
      <c r="F65" s="208"/>
      <c r="G65" s="208"/>
      <c r="H65" s="208"/>
      <c r="I65" s="208"/>
      <c r="J65" s="208"/>
      <c r="K65" s="208"/>
      <c r="L65" s="208"/>
      <c r="M65" s="208"/>
      <c r="N65" s="208"/>
      <c r="O65" s="208"/>
      <c r="P65" s="208"/>
      <c r="Q65" s="208"/>
      <c r="R65" s="208"/>
      <c r="S65" s="208"/>
      <c r="T65" s="208"/>
      <c r="U65" s="209"/>
    </row>
    <row r="66" spans="1:21" x14ac:dyDescent="0.25">
      <c r="A66" s="188" t="s">
        <v>248</v>
      </c>
      <c r="B66" s="123" t="s">
        <v>242</v>
      </c>
      <c r="C66" s="208">
        <f t="shared" ref="C66:U68" si="19">-C48</f>
        <v>0</v>
      </c>
      <c r="D66" s="208">
        <f t="shared" si="19"/>
        <v>0</v>
      </c>
      <c r="E66" s="208">
        <f t="shared" si="19"/>
        <v>0</v>
      </c>
      <c r="F66" s="208">
        <f t="shared" si="19"/>
        <v>0</v>
      </c>
      <c r="G66" s="208">
        <f t="shared" si="19"/>
        <v>0</v>
      </c>
      <c r="H66" s="208">
        <f t="shared" si="19"/>
        <v>0</v>
      </c>
      <c r="I66" s="208">
        <f t="shared" si="19"/>
        <v>0</v>
      </c>
      <c r="J66" s="208">
        <f t="shared" si="19"/>
        <v>0</v>
      </c>
      <c r="K66" s="208">
        <f t="shared" si="19"/>
        <v>0</v>
      </c>
      <c r="L66" s="208">
        <f t="shared" si="19"/>
        <v>0</v>
      </c>
      <c r="M66" s="208">
        <f t="shared" si="19"/>
        <v>0</v>
      </c>
      <c r="N66" s="208">
        <f t="shared" si="19"/>
        <v>0</v>
      </c>
      <c r="O66" s="208">
        <f t="shared" si="19"/>
        <v>0</v>
      </c>
      <c r="P66" s="208">
        <f t="shared" si="19"/>
        <v>0</v>
      </c>
      <c r="Q66" s="208">
        <f t="shared" si="19"/>
        <v>0</v>
      </c>
      <c r="R66" s="208">
        <f t="shared" si="19"/>
        <v>0</v>
      </c>
      <c r="S66" s="208">
        <f t="shared" si="19"/>
        <v>0</v>
      </c>
      <c r="T66" s="208">
        <f t="shared" si="19"/>
        <v>0</v>
      </c>
      <c r="U66" s="209">
        <f t="shared" si="19"/>
        <v>0</v>
      </c>
    </row>
    <row r="67" spans="1:21" x14ac:dyDescent="0.25">
      <c r="A67" s="188" t="s">
        <v>249</v>
      </c>
      <c r="B67" s="123" t="s">
        <v>242</v>
      </c>
      <c r="C67" s="208">
        <f t="shared" si="19"/>
        <v>0</v>
      </c>
      <c r="D67" s="208">
        <f t="shared" si="19"/>
        <v>0</v>
      </c>
      <c r="E67" s="208">
        <f t="shared" si="19"/>
        <v>0</v>
      </c>
      <c r="F67" s="208">
        <f t="shared" si="19"/>
        <v>0</v>
      </c>
      <c r="G67" s="208">
        <f t="shared" si="19"/>
        <v>0</v>
      </c>
      <c r="H67" s="208">
        <f t="shared" si="19"/>
        <v>0</v>
      </c>
      <c r="I67" s="208">
        <f t="shared" si="19"/>
        <v>0</v>
      </c>
      <c r="J67" s="208">
        <f t="shared" si="19"/>
        <v>0</v>
      </c>
      <c r="K67" s="208">
        <f t="shared" si="19"/>
        <v>0</v>
      </c>
      <c r="L67" s="208">
        <f t="shared" si="19"/>
        <v>0</v>
      </c>
      <c r="M67" s="208">
        <f t="shared" si="19"/>
        <v>0</v>
      </c>
      <c r="N67" s="208">
        <f t="shared" si="19"/>
        <v>0</v>
      </c>
      <c r="O67" s="208">
        <f t="shared" si="19"/>
        <v>0</v>
      </c>
      <c r="P67" s="208">
        <f t="shared" si="19"/>
        <v>0</v>
      </c>
      <c r="Q67" s="208">
        <f t="shared" si="19"/>
        <v>0</v>
      </c>
      <c r="R67" s="208">
        <f t="shared" si="19"/>
        <v>0</v>
      </c>
      <c r="S67" s="208">
        <f t="shared" si="19"/>
        <v>0</v>
      </c>
      <c r="T67" s="208">
        <f t="shared" si="19"/>
        <v>0</v>
      </c>
      <c r="U67" s="209">
        <f t="shared" si="19"/>
        <v>0</v>
      </c>
    </row>
    <row r="68" spans="1:21" ht="16.5" thickBot="1" x14ac:dyDescent="0.3">
      <c r="A68" s="210" t="s">
        <v>235</v>
      </c>
      <c r="B68" s="211" t="s">
        <v>242</v>
      </c>
      <c r="C68" s="212">
        <f t="shared" si="19"/>
        <v>279.70519123114008</v>
      </c>
      <c r="D68" s="212">
        <f t="shared" si="19"/>
        <v>314.63030022902518</v>
      </c>
      <c r="E68" s="212">
        <f t="shared" si="19"/>
        <v>327.21551223818619</v>
      </c>
      <c r="F68" s="212">
        <f t="shared" si="19"/>
        <v>340.30413272771369</v>
      </c>
      <c r="G68" s="212">
        <f t="shared" si="19"/>
        <v>353.91629803682224</v>
      </c>
      <c r="H68" s="212">
        <f t="shared" si="19"/>
        <v>368.07294995829517</v>
      </c>
      <c r="I68" s="212">
        <f t="shared" si="19"/>
        <v>382.79586795662698</v>
      </c>
      <c r="J68" s="212">
        <f t="shared" si="19"/>
        <v>398.1077026748921</v>
      </c>
      <c r="K68" s="212">
        <f t="shared" si="19"/>
        <v>414.03201078188778</v>
      </c>
      <c r="L68" s="212">
        <f t="shared" si="19"/>
        <v>430.5932912131633</v>
      </c>
      <c r="M68" s="212">
        <f t="shared" si="19"/>
        <v>447.81702286168991</v>
      </c>
      <c r="N68" s="212">
        <f t="shared" si="19"/>
        <v>465.72970377615746</v>
      </c>
      <c r="O68" s="212">
        <f t="shared" si="19"/>
        <v>484.35889192720379</v>
      </c>
      <c r="P68" s="212">
        <f t="shared" si="19"/>
        <v>503.73324760429193</v>
      </c>
      <c r="Q68" s="212">
        <f t="shared" si="19"/>
        <v>523.88257750846367</v>
      </c>
      <c r="R68" s="212">
        <f t="shared" si="19"/>
        <v>544.83788060880215</v>
      </c>
      <c r="S68" s="212">
        <f t="shared" si="19"/>
        <v>566.63139583315433</v>
      </c>
      <c r="T68" s="212">
        <f t="shared" si="19"/>
        <v>589.29665166648044</v>
      </c>
      <c r="U68" s="213">
        <f t="shared" si="19"/>
        <v>612.8685177331397</v>
      </c>
    </row>
    <row r="69" spans="1:21" ht="16.5" thickBot="1" x14ac:dyDescent="0.3">
      <c r="A69" s="214" t="s">
        <v>250</v>
      </c>
      <c r="B69" s="215" t="s">
        <v>242</v>
      </c>
      <c r="C69" s="216">
        <f t="shared" ref="C69:U69" si="20">SUM(C59:C68)</f>
        <v>1716.8869724311405</v>
      </c>
      <c r="D69" s="216">
        <f t="shared" si="20"/>
        <v>1751.8120814290255</v>
      </c>
      <c r="E69" s="216">
        <f t="shared" si="20"/>
        <v>1764.3972934381866</v>
      </c>
      <c r="F69" s="216">
        <f t="shared" si="20"/>
        <v>1777.4859139277141</v>
      </c>
      <c r="G69" s="216">
        <f t="shared" si="20"/>
        <v>1791.0980792368227</v>
      </c>
      <c r="H69" s="216">
        <f t="shared" si="20"/>
        <v>1805.2547311582955</v>
      </c>
      <c r="I69" s="216">
        <f t="shared" si="20"/>
        <v>1819.9776491566274</v>
      </c>
      <c r="J69" s="216">
        <f t="shared" si="20"/>
        <v>1835.2894838748925</v>
      </c>
      <c r="K69" s="216">
        <f t="shared" si="20"/>
        <v>1851.2137919818881</v>
      </c>
      <c r="L69" s="216">
        <f t="shared" si="20"/>
        <v>1867.7750724131638</v>
      </c>
      <c r="M69" s="216">
        <f t="shared" si="20"/>
        <v>1884.9988040616904</v>
      </c>
      <c r="N69" s="216">
        <f t="shared" si="20"/>
        <v>1902.9114849761579</v>
      </c>
      <c r="O69" s="216">
        <f t="shared" si="20"/>
        <v>1921.5406731272042</v>
      </c>
      <c r="P69" s="216">
        <f t="shared" si="20"/>
        <v>1940.9150288042924</v>
      </c>
      <c r="Q69" s="216">
        <f t="shared" si="20"/>
        <v>1961.0643587084642</v>
      </c>
      <c r="R69" s="216">
        <f t="shared" si="20"/>
        <v>544.83788060880215</v>
      </c>
      <c r="S69" s="216">
        <f t="shared" si="20"/>
        <v>566.63139583315433</v>
      </c>
      <c r="T69" s="216">
        <f t="shared" si="20"/>
        <v>589.29665166648044</v>
      </c>
      <c r="U69" s="217">
        <f t="shared" si="20"/>
        <v>612.8685177331397</v>
      </c>
    </row>
    <row r="71" spans="1:21" x14ac:dyDescent="0.25">
      <c r="C71" s="218">
        <f t="shared" ref="C71:U71" si="21">C44+C53</f>
        <v>-1716.8869724311405</v>
      </c>
      <c r="D71" s="218">
        <f t="shared" si="21"/>
        <v>-1751.8120814290255</v>
      </c>
      <c r="E71" s="218">
        <f t="shared" si="21"/>
        <v>-1764.3972934381866</v>
      </c>
      <c r="F71" s="218">
        <f t="shared" si="21"/>
        <v>-1777.4859139277141</v>
      </c>
      <c r="G71" s="218">
        <f t="shared" si="21"/>
        <v>-1791.0980792368227</v>
      </c>
      <c r="H71" s="218">
        <f t="shared" si="21"/>
        <v>-1805.2547311582955</v>
      </c>
      <c r="I71" s="218">
        <f t="shared" si="21"/>
        <v>-1819.9776491566274</v>
      </c>
      <c r="J71" s="218">
        <f t="shared" si="21"/>
        <v>-1835.2894838748925</v>
      </c>
      <c r="K71" s="218">
        <f t="shared" si="21"/>
        <v>-1851.2137919818881</v>
      </c>
      <c r="L71" s="218">
        <f t="shared" si="21"/>
        <v>-1867.7750724131638</v>
      </c>
      <c r="M71" s="218">
        <f t="shared" si="21"/>
        <v>-1884.9988040616904</v>
      </c>
      <c r="N71" s="218">
        <f t="shared" si="21"/>
        <v>-1902.9114849761579</v>
      </c>
      <c r="O71" s="218">
        <f t="shared" si="21"/>
        <v>-1921.5406731272042</v>
      </c>
      <c r="P71" s="218">
        <f t="shared" si="21"/>
        <v>-1940.9150288042924</v>
      </c>
      <c r="Q71" s="218">
        <f t="shared" si="21"/>
        <v>-1961.0643587084642</v>
      </c>
      <c r="R71" s="218">
        <f t="shared" si="21"/>
        <v>-544.83788060880215</v>
      </c>
      <c r="S71" s="218">
        <f t="shared" si="21"/>
        <v>-566.63139583315433</v>
      </c>
      <c r="T71" s="218">
        <f t="shared" si="21"/>
        <v>-589.29665166648044</v>
      </c>
      <c r="U71" s="218">
        <f t="shared" si="21"/>
        <v>-612.8685177331397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D14" sqref="D14"/>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4.710937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4.710937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4.710937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4.710937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4.710937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4.710937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4.710937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4.710937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4.710937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4.710937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4.710937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4.710937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4.710937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4.710937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4.710937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4.710937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4.710937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4.710937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4.710937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4.710937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4.710937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4.710937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4.710937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4.710937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4.710937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4.710937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4.710937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4.710937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4.710937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4.710937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4.710937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4.710937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4.710937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4.710937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4.710937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4.710937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4.710937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4.710937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4.710937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4.710937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4.710937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4.710937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4.710937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4.710937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4.710937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4.710937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4.710937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4.710937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4.710937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4.710937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4.710937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4.710937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4.710937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4.710937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4.710937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4.710937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4.710937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4.710937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4.710937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4.710937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4.710937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4.710937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4.710937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4.7109375" style="138" customWidth="1"/>
    <col min="16140" max="16142" width="9.85546875" style="138" bestFit="1" customWidth="1"/>
    <col min="16143" max="16143" width="10.85546875" style="138" customWidth="1"/>
    <col min="16144" max="16384" width="9.140625" style="138"/>
  </cols>
  <sheetData>
    <row r="1" spans="1:21" x14ac:dyDescent="0.25">
      <c r="A1" s="138" t="s">
        <v>204</v>
      </c>
      <c r="O1" s="139"/>
    </row>
    <row r="2" spans="1:21" x14ac:dyDescent="0.25">
      <c r="A2" s="277" t="s">
        <v>205</v>
      </c>
      <c r="B2" s="277"/>
      <c r="C2" s="277"/>
      <c r="D2" s="277"/>
      <c r="E2" s="277"/>
      <c r="F2" s="277"/>
      <c r="G2" s="277"/>
      <c r="H2" s="277"/>
      <c r="I2" s="277"/>
      <c r="J2" s="277"/>
      <c r="K2" s="277"/>
      <c r="L2" s="277"/>
      <c r="M2" s="277"/>
      <c r="N2" s="277"/>
      <c r="O2" s="277"/>
      <c r="P2" s="277"/>
      <c r="Q2" s="277"/>
      <c r="R2" s="277"/>
      <c r="S2" s="277"/>
      <c r="T2" s="277"/>
      <c r="U2" s="277"/>
    </row>
    <row r="3" spans="1:21" x14ac:dyDescent="0.25">
      <c r="A3" s="140" t="s">
        <v>251</v>
      </c>
      <c r="O3" s="139"/>
    </row>
    <row r="4" spans="1:21" ht="19.5" customHeight="1" x14ac:dyDescent="0.25">
      <c r="A4" s="219" t="str">
        <f>'1. паспорт описание'!A9:D9</f>
        <v>О_0004500012</v>
      </c>
      <c r="C4" s="141"/>
      <c r="O4" s="139"/>
    </row>
    <row r="5" spans="1:21" ht="34.5" customHeight="1" x14ac:dyDescent="0.25">
      <c r="A5" s="278" t="str">
        <f>"Финансовая модель по проекту инвестиционной программы"</f>
        <v>Финансовая модель по проекту инвестиционной программы</v>
      </c>
      <c r="B5" s="278"/>
      <c r="C5" s="278"/>
      <c r="D5" s="278"/>
      <c r="E5" s="278"/>
      <c r="F5" s="278"/>
      <c r="G5" s="278"/>
      <c r="H5" s="278"/>
      <c r="I5" s="278"/>
      <c r="J5" s="278"/>
      <c r="K5" s="278"/>
      <c r="L5" s="278"/>
      <c r="M5" s="278"/>
      <c r="N5" s="278"/>
      <c r="O5" s="278"/>
    </row>
    <row r="6" spans="1:21" ht="24.75" customHeight="1" x14ac:dyDescent="0.25">
      <c r="A6" s="279" t="str">
        <f>'1. паспорт описание'!A12:D12</f>
        <v>Строительство и реконструкция сетей электроснабжения 0,4кВ</v>
      </c>
      <c r="B6" s="279"/>
      <c r="C6" s="279"/>
      <c r="D6" s="279"/>
      <c r="E6" s="279"/>
      <c r="F6" s="279"/>
      <c r="G6" s="279"/>
      <c r="H6" s="279"/>
      <c r="I6" s="279"/>
      <c r="J6" s="279"/>
      <c r="K6" s="279"/>
      <c r="L6" s="279"/>
      <c r="M6" s="279"/>
      <c r="N6" s="279"/>
      <c r="O6" s="279"/>
    </row>
    <row r="7" spans="1:21" ht="30.75" hidden="1" customHeight="1" x14ac:dyDescent="0.25">
      <c r="A7" s="142"/>
      <c r="B7" s="142"/>
      <c r="C7" s="142"/>
      <c r="D7" s="142"/>
      <c r="E7" s="142"/>
      <c r="F7" s="142"/>
      <c r="G7" s="142"/>
      <c r="H7" s="142"/>
      <c r="I7" s="142"/>
      <c r="J7" s="142"/>
      <c r="K7" s="142"/>
      <c r="L7" s="142"/>
      <c r="M7" s="142"/>
      <c r="N7" s="142"/>
      <c r="O7" s="142"/>
    </row>
    <row r="8" spans="1:21" x14ac:dyDescent="0.25">
      <c r="A8" s="143"/>
    </row>
    <row r="9" spans="1:21" ht="16.5" thickBot="1" x14ac:dyDescent="0.3">
      <c r="A9" s="144" t="s">
        <v>101</v>
      </c>
      <c r="B9" s="144" t="s">
        <v>0</v>
      </c>
      <c r="C9" s="144"/>
      <c r="D9" s="144"/>
      <c r="E9" s="144"/>
      <c r="F9" s="144"/>
      <c r="H9" s="145"/>
      <c r="I9" s="146"/>
      <c r="J9" s="146"/>
      <c r="K9" s="146"/>
      <c r="L9" s="146"/>
    </row>
    <row r="10" spans="1:21" ht="23.25" customHeight="1" x14ac:dyDescent="0.25">
      <c r="A10" s="147" t="s">
        <v>206</v>
      </c>
      <c r="B10" s="148">
        <v>23353.704387420003</v>
      </c>
      <c r="C10" s="144"/>
      <c r="D10" s="144"/>
      <c r="E10" s="144"/>
      <c r="F10" s="144"/>
      <c r="H10" s="145"/>
      <c r="I10" s="146"/>
      <c r="J10" s="146"/>
      <c r="K10" s="146"/>
      <c r="L10" s="146"/>
    </row>
    <row r="11" spans="1:21" ht="21" customHeight="1" x14ac:dyDescent="0.25">
      <c r="A11" s="149" t="s">
        <v>207</v>
      </c>
      <c r="B11" s="150"/>
      <c r="C11" s="141"/>
      <c r="D11" s="141"/>
      <c r="E11" s="141"/>
      <c r="F11" s="141"/>
    </row>
    <row r="12" spans="1:21" ht="44.25" hidden="1" customHeight="1" x14ac:dyDescent="0.25">
      <c r="A12" s="151" t="s">
        <v>208</v>
      </c>
      <c r="B12" s="150"/>
      <c r="C12" s="141"/>
      <c r="D12" s="141"/>
      <c r="E12" s="141"/>
      <c r="F12" s="141"/>
      <c r="H12" s="152"/>
    </row>
    <row r="13" spans="1:21" ht="56.25" customHeight="1" x14ac:dyDescent="0.25">
      <c r="A13" s="151" t="s">
        <v>209</v>
      </c>
      <c r="B13" s="150">
        <v>8251.9884541661977</v>
      </c>
      <c r="C13" s="141"/>
      <c r="D13" s="153"/>
      <c r="E13" s="141"/>
      <c r="F13" s="141"/>
      <c r="H13" s="276"/>
      <c r="I13" s="276"/>
      <c r="J13" s="154"/>
      <c r="K13" s="155"/>
    </row>
    <row r="14" spans="1:21" ht="38.25" customHeight="1" x14ac:dyDescent="0.25">
      <c r="A14" s="151" t="s">
        <v>210</v>
      </c>
      <c r="B14" s="150">
        <v>15101.715933253803</v>
      </c>
      <c r="C14" s="141"/>
      <c r="D14" s="156"/>
      <c r="E14" s="157"/>
      <c r="F14" s="157"/>
      <c r="H14" s="276"/>
      <c r="I14" s="276"/>
      <c r="J14" s="154"/>
      <c r="K14" s="155"/>
    </row>
    <row r="15" spans="1:21" ht="37.5" customHeight="1" thickBot="1" x14ac:dyDescent="0.3">
      <c r="A15" s="166" t="s">
        <v>211</v>
      </c>
      <c r="B15" s="220">
        <v>0</v>
      </c>
      <c r="C15" s="141"/>
      <c r="D15" s="141"/>
      <c r="E15" s="141"/>
      <c r="F15" s="141"/>
      <c r="H15" s="276"/>
      <c r="I15" s="276"/>
      <c r="J15" s="154"/>
      <c r="K15" s="160"/>
    </row>
    <row r="16" spans="1:21" ht="25.5" hidden="1" customHeight="1" x14ac:dyDescent="0.25">
      <c r="A16" s="149" t="s">
        <v>212</v>
      </c>
      <c r="B16" s="221"/>
      <c r="C16" s="141"/>
      <c r="D16" s="141"/>
      <c r="E16" s="141"/>
      <c r="F16" s="141"/>
      <c r="H16" s="276"/>
      <c r="I16" s="276"/>
      <c r="J16" s="154"/>
      <c r="K16" s="162"/>
    </row>
    <row r="17" spans="1:18" ht="16.5" hidden="1" thickBot="1" x14ac:dyDescent="0.3">
      <c r="A17" s="158" t="s">
        <v>213</v>
      </c>
      <c r="B17" s="163">
        <v>15</v>
      </c>
      <c r="C17" s="141"/>
      <c r="D17" s="141"/>
      <c r="E17" s="141"/>
      <c r="F17" s="141"/>
      <c r="H17" s="154"/>
      <c r="I17" s="154"/>
      <c r="J17" s="154"/>
      <c r="K17" s="154"/>
    </row>
    <row r="18" spans="1:18" ht="27" hidden="1" customHeight="1" x14ac:dyDescent="0.25">
      <c r="A18" s="158" t="s">
        <v>214</v>
      </c>
      <c r="B18" s="163">
        <v>15</v>
      </c>
      <c r="C18" s="141"/>
      <c r="D18" s="141"/>
      <c r="E18" s="141"/>
      <c r="F18" s="141"/>
      <c r="H18" s="164"/>
      <c r="I18" s="154"/>
      <c r="J18" s="154"/>
      <c r="K18" s="154"/>
      <c r="N18" s="154"/>
      <c r="O18" s="154"/>
      <c r="R18" s="165"/>
    </row>
    <row r="19" spans="1:18" ht="39.75" hidden="1" customHeight="1" outlineLevel="1" thickBot="1" x14ac:dyDescent="0.3">
      <c r="A19" s="166" t="s">
        <v>215</v>
      </c>
      <c r="B19" s="167"/>
      <c r="C19" s="141"/>
      <c r="D19" s="141"/>
      <c r="E19" s="141"/>
      <c r="F19" s="141"/>
      <c r="H19" s="276"/>
      <c r="I19" s="276"/>
      <c r="J19" s="154"/>
      <c r="K19" s="155"/>
      <c r="N19" s="154"/>
      <c r="O19" s="154"/>
    </row>
    <row r="20" spans="1:18" ht="16.5" hidden="1" outlineLevel="1" thickBot="1" x14ac:dyDescent="0.3">
      <c r="A20" s="147" t="s">
        <v>216</v>
      </c>
      <c r="B20" s="168">
        <v>6.18</v>
      </c>
      <c r="C20" s="141"/>
      <c r="D20" s="141"/>
      <c r="E20" s="141"/>
      <c r="F20" s="141"/>
      <c r="H20" s="276"/>
      <c r="I20" s="276"/>
      <c r="J20" s="154"/>
      <c r="K20" s="155"/>
      <c r="N20" s="154"/>
      <c r="O20" s="154"/>
    </row>
    <row r="21" spans="1:18" ht="33" hidden="1" customHeight="1" outlineLevel="1" x14ac:dyDescent="0.25">
      <c r="A21" s="158" t="s">
        <v>217</v>
      </c>
      <c r="B21" s="169">
        <v>4</v>
      </c>
      <c r="C21" s="141"/>
      <c r="D21" s="141"/>
      <c r="E21" s="141"/>
      <c r="F21" s="141"/>
      <c r="H21" s="280"/>
      <c r="I21" s="280"/>
      <c r="J21" s="154"/>
      <c r="K21" s="160"/>
      <c r="N21" s="154"/>
      <c r="O21" s="154"/>
    </row>
    <row r="22" spans="1:18" ht="16.5" hidden="1" outlineLevel="1" thickBot="1" x14ac:dyDescent="0.3">
      <c r="A22" s="158" t="s">
        <v>100</v>
      </c>
      <c r="B22" s="169">
        <v>4</v>
      </c>
      <c r="C22" s="141"/>
      <c r="D22" s="141"/>
      <c r="E22" s="141"/>
      <c r="F22" s="141"/>
      <c r="H22" s="276"/>
      <c r="I22" s="276"/>
      <c r="J22" s="154"/>
      <c r="K22" s="162"/>
      <c r="N22" s="154"/>
      <c r="O22" s="154"/>
    </row>
    <row r="23" spans="1:18" ht="16.5" hidden="1" outlineLevel="1" thickBot="1" x14ac:dyDescent="0.3">
      <c r="A23" s="170" t="s">
        <v>218</v>
      </c>
      <c r="B23" s="171"/>
      <c r="C23" s="141"/>
      <c r="D23" s="141"/>
      <c r="E23" s="141"/>
      <c r="F23" s="141"/>
      <c r="H23" s="154"/>
      <c r="I23" s="154"/>
      <c r="J23" s="154"/>
      <c r="K23" s="154"/>
      <c r="N23" s="154"/>
      <c r="O23" s="154"/>
    </row>
    <row r="24" spans="1:18" ht="16.5" hidden="1" outlineLevel="1" thickBot="1" x14ac:dyDescent="0.3">
      <c r="A24" s="158" t="s">
        <v>219</v>
      </c>
      <c r="B24" s="169">
        <v>12</v>
      </c>
      <c r="C24" s="141"/>
      <c r="D24" s="141"/>
      <c r="E24" s="141"/>
      <c r="F24" s="141"/>
      <c r="H24" s="154"/>
      <c r="I24" s="154"/>
      <c r="J24" s="154"/>
      <c r="K24" s="154"/>
    </row>
    <row r="25" spans="1:18" ht="16.5" hidden="1" outlineLevel="1" thickBot="1" x14ac:dyDescent="0.3">
      <c r="A25" s="158" t="s">
        <v>220</v>
      </c>
      <c r="B25" s="169">
        <v>12</v>
      </c>
      <c r="C25" s="141"/>
      <c r="D25" s="141"/>
      <c r="E25" s="141"/>
      <c r="F25" s="141"/>
    </row>
    <row r="26" spans="1:18" ht="16.5" hidden="1" outlineLevel="1" thickBot="1" x14ac:dyDescent="0.3">
      <c r="A26" s="172" t="s">
        <v>221</v>
      </c>
      <c r="B26" s="173"/>
      <c r="C26" s="141"/>
      <c r="D26" s="141"/>
      <c r="E26" s="141"/>
      <c r="F26" s="141"/>
    </row>
    <row r="27" spans="1:18" ht="16.5" hidden="1" outlineLevel="1" thickBot="1" x14ac:dyDescent="0.3">
      <c r="A27" s="174" t="s">
        <v>222</v>
      </c>
      <c r="B27" s="159">
        <v>10.74</v>
      </c>
      <c r="C27" s="175"/>
      <c r="D27" s="176"/>
      <c r="E27" s="141"/>
      <c r="F27" s="141"/>
    </row>
    <row r="28" spans="1:18" ht="16.5" hidden="1" outlineLevel="1" thickBot="1" x14ac:dyDescent="0.3">
      <c r="A28" s="172" t="s">
        <v>223</v>
      </c>
      <c r="B28" s="173"/>
      <c r="C28" s="175"/>
      <c r="D28" s="176"/>
      <c r="E28" s="141"/>
      <c r="F28" s="141"/>
    </row>
    <row r="29" spans="1:18" ht="16.5" hidden="1" outlineLevel="1" thickBot="1" x14ac:dyDescent="0.3">
      <c r="A29" s="172" t="s">
        <v>224</v>
      </c>
      <c r="B29" s="173"/>
      <c r="C29" s="175"/>
      <c r="D29" s="176"/>
      <c r="E29" s="141"/>
      <c r="F29" s="141"/>
    </row>
    <row r="30" spans="1:18" ht="16.5" hidden="1" outlineLevel="1" thickBot="1" x14ac:dyDescent="0.3">
      <c r="A30" s="174" t="s">
        <v>225</v>
      </c>
      <c r="B30" s="159">
        <v>5.23</v>
      </c>
      <c r="C30" s="177"/>
      <c r="D30" s="177"/>
      <c r="E30" s="141"/>
      <c r="F30" s="141"/>
    </row>
    <row r="31" spans="1:18" ht="16.5" hidden="1" outlineLevel="1" thickBot="1" x14ac:dyDescent="0.3">
      <c r="A31" s="172" t="s">
        <v>226</v>
      </c>
      <c r="B31" s="169">
        <v>12</v>
      </c>
      <c r="C31" s="175"/>
      <c r="D31" s="141"/>
      <c r="E31" s="141"/>
      <c r="F31" s="141"/>
    </row>
    <row r="32" spans="1:18" ht="16.5" hidden="1" outlineLevel="1" thickBot="1" x14ac:dyDescent="0.3">
      <c r="A32" s="172" t="s">
        <v>227</v>
      </c>
      <c r="B32" s="169">
        <v>12</v>
      </c>
      <c r="C32" s="175"/>
      <c r="D32" s="141"/>
      <c r="E32" s="141"/>
      <c r="F32" s="141"/>
    </row>
    <row r="33" spans="1:27" ht="16.5" hidden="1" outlineLevel="1" thickBot="1" x14ac:dyDescent="0.3">
      <c r="A33" s="172" t="s">
        <v>228</v>
      </c>
      <c r="B33" s="169">
        <v>4</v>
      </c>
      <c r="C33" s="153"/>
      <c r="D33" s="141"/>
      <c r="E33" s="141"/>
      <c r="F33" s="141"/>
    </row>
    <row r="34" spans="1:27" ht="16.5" hidden="1" collapsed="1" thickBot="1" x14ac:dyDescent="0.3">
      <c r="A34" s="172" t="s">
        <v>229</v>
      </c>
      <c r="B34" s="169">
        <v>4</v>
      </c>
      <c r="C34" s="153"/>
      <c r="D34" s="141"/>
      <c r="E34" s="141"/>
      <c r="F34" s="141"/>
    </row>
    <row r="35" spans="1:27" ht="16.5" hidden="1" outlineLevel="1" thickBot="1" x14ac:dyDescent="0.3">
      <c r="A35" s="172" t="s">
        <v>230</v>
      </c>
      <c r="B35" s="169">
        <v>25</v>
      </c>
      <c r="C35" s="178"/>
      <c r="D35" s="178"/>
      <c r="E35" s="178"/>
      <c r="F35" s="178"/>
    </row>
    <row r="36" spans="1:27" ht="16.5" hidden="1" outlineLevel="1" thickBot="1" x14ac:dyDescent="0.3">
      <c r="A36" s="172" t="s">
        <v>231</v>
      </c>
      <c r="B36" s="179">
        <v>25</v>
      </c>
      <c r="C36" s="180"/>
      <c r="D36" s="141"/>
      <c r="E36" s="181"/>
      <c r="F36" s="141"/>
    </row>
    <row r="37" spans="1:27" collapsed="1" x14ac:dyDescent="0.25">
      <c r="A37" s="147" t="str">
        <f>A50</f>
        <v>Оплата труда с отчислениями</v>
      </c>
      <c r="B37" s="182">
        <v>288.04269804968544</v>
      </c>
      <c r="C37" s="141"/>
      <c r="D37" s="153"/>
      <c r="E37" s="141"/>
      <c r="F37" s="141"/>
    </row>
    <row r="38" spans="1:27" x14ac:dyDescent="0.25">
      <c r="A38" s="158" t="str">
        <f>A51</f>
        <v>Вспомогательные материалы</v>
      </c>
      <c r="B38" s="183"/>
      <c r="C38" s="178"/>
      <c r="D38" s="178"/>
      <c r="E38" s="178"/>
      <c r="F38" s="178"/>
    </row>
    <row r="39" spans="1:27" ht="32.25" thickBot="1" x14ac:dyDescent="0.3">
      <c r="A39" s="184" t="str">
        <f>A52</f>
        <v>Прочие расходы (без амортизации, арендной платы + транспортные расходы)</v>
      </c>
      <c r="B39" s="179"/>
      <c r="C39" s="178"/>
      <c r="D39" s="178"/>
      <c r="E39" s="178"/>
      <c r="F39" s="178"/>
    </row>
    <row r="40" spans="1:27" s="143" customFormat="1" x14ac:dyDescent="0.25">
      <c r="A40" s="185" t="s">
        <v>99</v>
      </c>
      <c r="B40" s="186">
        <v>1</v>
      </c>
      <c r="C40" s="186">
        <f t="shared" ref="C40:U40" si="0">B40+1</f>
        <v>2</v>
      </c>
      <c r="D40" s="186">
        <f t="shared" si="0"/>
        <v>3</v>
      </c>
      <c r="E40" s="186">
        <f t="shared" si="0"/>
        <v>4</v>
      </c>
      <c r="F40" s="186">
        <f t="shared" si="0"/>
        <v>5</v>
      </c>
      <c r="G40" s="186">
        <f t="shared" si="0"/>
        <v>6</v>
      </c>
      <c r="H40" s="186">
        <f t="shared" si="0"/>
        <v>7</v>
      </c>
      <c r="I40" s="186">
        <f t="shared" si="0"/>
        <v>8</v>
      </c>
      <c r="J40" s="186">
        <f t="shared" si="0"/>
        <v>9</v>
      </c>
      <c r="K40" s="186">
        <f t="shared" si="0"/>
        <v>10</v>
      </c>
      <c r="L40" s="186">
        <f t="shared" si="0"/>
        <v>11</v>
      </c>
      <c r="M40" s="186">
        <f t="shared" si="0"/>
        <v>12</v>
      </c>
      <c r="N40" s="186">
        <f t="shared" si="0"/>
        <v>13</v>
      </c>
      <c r="O40" s="186">
        <f t="shared" si="0"/>
        <v>14</v>
      </c>
      <c r="P40" s="186">
        <f t="shared" si="0"/>
        <v>15</v>
      </c>
      <c r="Q40" s="186">
        <f t="shared" si="0"/>
        <v>16</v>
      </c>
      <c r="R40" s="186">
        <f t="shared" si="0"/>
        <v>17</v>
      </c>
      <c r="S40" s="186">
        <f t="shared" si="0"/>
        <v>18</v>
      </c>
      <c r="T40" s="186">
        <f t="shared" si="0"/>
        <v>19</v>
      </c>
      <c r="U40" s="187">
        <f t="shared" si="0"/>
        <v>20</v>
      </c>
    </row>
    <row r="41" spans="1:27" x14ac:dyDescent="0.25">
      <c r="A41" s="188" t="s">
        <v>98</v>
      </c>
      <c r="B41" s="189">
        <v>0.04</v>
      </c>
      <c r="C41" s="189">
        <v>0.04</v>
      </c>
      <c r="D41" s="189">
        <v>0.04</v>
      </c>
      <c r="E41" s="189">
        <v>0.04</v>
      </c>
      <c r="F41" s="189">
        <v>0.04</v>
      </c>
      <c r="G41" s="189">
        <v>0.04</v>
      </c>
      <c r="H41" s="189">
        <v>0.04</v>
      </c>
      <c r="I41" s="189">
        <v>0.04</v>
      </c>
      <c r="J41" s="189">
        <v>0.04</v>
      </c>
      <c r="K41" s="189">
        <v>0.04</v>
      </c>
      <c r="L41" s="189">
        <v>0.04</v>
      </c>
      <c r="M41" s="189">
        <v>0.04</v>
      </c>
      <c r="N41" s="189">
        <v>0.04</v>
      </c>
      <c r="O41" s="189">
        <v>0.04</v>
      </c>
      <c r="P41" s="189">
        <v>0.04</v>
      </c>
      <c r="Q41" s="189">
        <v>0.04</v>
      </c>
      <c r="R41" s="189">
        <v>0.04</v>
      </c>
      <c r="S41" s="189">
        <v>0.04</v>
      </c>
      <c r="T41" s="189">
        <v>0.04</v>
      </c>
      <c r="U41" s="190">
        <v>0.04</v>
      </c>
    </row>
    <row r="42" spans="1:27" ht="16.5" thickBot="1" x14ac:dyDescent="0.3">
      <c r="A42" s="188" t="s">
        <v>97</v>
      </c>
      <c r="B42" s="189">
        <v>0.04</v>
      </c>
      <c r="C42" s="189">
        <f t="shared" ref="C42:U42" si="1">(1+B42)*(1+C41)-1</f>
        <v>8.1600000000000117E-2</v>
      </c>
      <c r="D42" s="189">
        <f t="shared" si="1"/>
        <v>0.12486400000000009</v>
      </c>
      <c r="E42" s="189">
        <f t="shared" si="1"/>
        <v>0.16985856000000021</v>
      </c>
      <c r="F42" s="189">
        <f t="shared" si="1"/>
        <v>0.21665290240000035</v>
      </c>
      <c r="G42" s="189">
        <f t="shared" si="1"/>
        <v>0.26531901849600037</v>
      </c>
      <c r="H42" s="189">
        <f t="shared" si="1"/>
        <v>0.31593177923584048</v>
      </c>
      <c r="I42" s="189">
        <f t="shared" si="1"/>
        <v>0.3685690504052741</v>
      </c>
      <c r="J42" s="189">
        <f t="shared" si="1"/>
        <v>0.42331181242148519</v>
      </c>
      <c r="K42" s="189">
        <f t="shared" si="1"/>
        <v>0.48024428491834459</v>
      </c>
      <c r="L42" s="189">
        <f t="shared" si="1"/>
        <v>0.53945405631507848</v>
      </c>
      <c r="M42" s="189">
        <f t="shared" si="1"/>
        <v>0.60103221856768174</v>
      </c>
      <c r="N42" s="189">
        <f t="shared" si="1"/>
        <v>0.66507350731038906</v>
      </c>
      <c r="O42" s="189">
        <f t="shared" si="1"/>
        <v>0.73167644760280459</v>
      </c>
      <c r="P42" s="189">
        <f t="shared" si="1"/>
        <v>0.80094350550691673</v>
      </c>
      <c r="Q42" s="189">
        <f t="shared" si="1"/>
        <v>0.87298124572719349</v>
      </c>
      <c r="R42" s="189">
        <f t="shared" si="1"/>
        <v>0.94790049555628131</v>
      </c>
      <c r="S42" s="189">
        <f t="shared" si="1"/>
        <v>1.0258165153785326</v>
      </c>
      <c r="T42" s="189">
        <f t="shared" si="1"/>
        <v>1.1068491759936738</v>
      </c>
      <c r="U42" s="190">
        <f t="shared" si="1"/>
        <v>1.1911231430334208</v>
      </c>
      <c r="V42" s="191"/>
      <c r="W42" s="191"/>
      <c r="X42" s="191"/>
      <c r="Y42" s="191"/>
      <c r="Z42" s="191"/>
      <c r="AA42" s="191"/>
    </row>
    <row r="43" spans="1:27" x14ac:dyDescent="0.25">
      <c r="A43" s="185" t="s">
        <v>99</v>
      </c>
      <c r="B43" s="186">
        <v>1</v>
      </c>
      <c r="C43" s="186">
        <f t="shared" ref="C43:U43" si="2">B43+1</f>
        <v>2</v>
      </c>
      <c r="D43" s="186">
        <f t="shared" si="2"/>
        <v>3</v>
      </c>
      <c r="E43" s="186">
        <f t="shared" si="2"/>
        <v>4</v>
      </c>
      <c r="F43" s="186">
        <f t="shared" si="2"/>
        <v>5</v>
      </c>
      <c r="G43" s="186">
        <f t="shared" si="2"/>
        <v>6</v>
      </c>
      <c r="H43" s="186">
        <f t="shared" si="2"/>
        <v>7</v>
      </c>
      <c r="I43" s="186">
        <f t="shared" si="2"/>
        <v>8</v>
      </c>
      <c r="J43" s="186">
        <f t="shared" si="2"/>
        <v>9</v>
      </c>
      <c r="K43" s="186">
        <f t="shared" si="2"/>
        <v>10</v>
      </c>
      <c r="L43" s="186">
        <f t="shared" si="2"/>
        <v>11</v>
      </c>
      <c r="M43" s="186">
        <f t="shared" si="2"/>
        <v>12</v>
      </c>
      <c r="N43" s="186">
        <f t="shared" si="2"/>
        <v>13</v>
      </c>
      <c r="O43" s="186">
        <f t="shared" si="2"/>
        <v>14</v>
      </c>
      <c r="P43" s="186">
        <f t="shared" si="2"/>
        <v>15</v>
      </c>
      <c r="Q43" s="186">
        <f t="shared" si="2"/>
        <v>16</v>
      </c>
      <c r="R43" s="186">
        <f t="shared" si="2"/>
        <v>17</v>
      </c>
      <c r="S43" s="186">
        <f t="shared" si="2"/>
        <v>18</v>
      </c>
      <c r="T43" s="186">
        <f t="shared" si="2"/>
        <v>19</v>
      </c>
      <c r="U43" s="187">
        <f t="shared" si="2"/>
        <v>20</v>
      </c>
      <c r="V43" s="191"/>
      <c r="W43" s="191"/>
      <c r="X43" s="191"/>
      <c r="Y43" s="191"/>
      <c r="Z43" s="191"/>
      <c r="AA43" s="191"/>
    </row>
    <row r="44" spans="1:27" hidden="1" outlineLevel="1" x14ac:dyDescent="0.25">
      <c r="A44" s="192" t="s">
        <v>232</v>
      </c>
      <c r="B44" s="193">
        <f t="shared" ref="B44:U44" si="3">SUM(B45:B52)</f>
        <v>0</v>
      </c>
      <c r="C44" s="193">
        <f t="shared" si="3"/>
        <v>-288.04269804968544</v>
      </c>
      <c r="D44" s="193">
        <f t="shared" si="3"/>
        <v>-324.00886149896138</v>
      </c>
      <c r="E44" s="193">
        <f t="shared" si="3"/>
        <v>-336.9692159589199</v>
      </c>
      <c r="F44" s="193">
        <f t="shared" si="3"/>
        <v>-350.44798459727673</v>
      </c>
      <c r="G44" s="193">
        <f t="shared" si="3"/>
        <v>-364.4659039811678</v>
      </c>
      <c r="H44" s="193">
        <f t="shared" si="3"/>
        <v>-379.04454014041454</v>
      </c>
      <c r="I44" s="193">
        <f t="shared" si="3"/>
        <v>-394.20632174603111</v>
      </c>
      <c r="J44" s="193">
        <f t="shared" si="3"/>
        <v>-409.97457461587237</v>
      </c>
      <c r="K44" s="193">
        <f t="shared" si="3"/>
        <v>-426.3735576005073</v>
      </c>
      <c r="L44" s="193">
        <f t="shared" si="3"/>
        <v>-443.4284999045276</v>
      </c>
      <c r="M44" s="193">
        <f t="shared" si="3"/>
        <v>-461.16563990070875</v>
      </c>
      <c r="N44" s="193">
        <f t="shared" si="3"/>
        <v>-479.61226549673711</v>
      </c>
      <c r="O44" s="193">
        <f t="shared" si="3"/>
        <v>-498.79675611660656</v>
      </c>
      <c r="P44" s="193">
        <f t="shared" si="3"/>
        <v>-518.74862636127079</v>
      </c>
      <c r="Q44" s="193">
        <f t="shared" si="3"/>
        <v>-539.4985714157217</v>
      </c>
      <c r="R44" s="193">
        <f t="shared" si="3"/>
        <v>-561.07851427235062</v>
      </c>
      <c r="S44" s="193">
        <f t="shared" si="3"/>
        <v>-583.52165484324462</v>
      </c>
      <c r="T44" s="193">
        <f t="shared" si="3"/>
        <v>-606.86252103697439</v>
      </c>
      <c r="U44" s="193">
        <f t="shared" si="3"/>
        <v>-631.13702187845331</v>
      </c>
    </row>
    <row r="45" spans="1:27" ht="16.5" hidden="1" customHeight="1" outlineLevel="1" x14ac:dyDescent="0.25">
      <c r="A45" s="194" t="str">
        <f>A20</f>
        <v>Затраты на текущий ремонт ТП, т.руб. без НДС</v>
      </c>
      <c r="B45" s="195">
        <f t="shared" ref="B45:U45" si="4">-IF(B$40/$B$22-INT(B40/$B$22)&lt;&gt;0,0,$B$20*(1+B$42)*$B$19)</f>
        <v>0</v>
      </c>
      <c r="C45" s="195">
        <f t="shared" si="4"/>
        <v>0</v>
      </c>
      <c r="D45" s="195">
        <f t="shared" si="4"/>
        <v>0</v>
      </c>
      <c r="E45" s="195">
        <f t="shared" si="4"/>
        <v>0</v>
      </c>
      <c r="F45" s="195">
        <f t="shared" si="4"/>
        <v>0</v>
      </c>
      <c r="G45" s="195">
        <f t="shared" si="4"/>
        <v>0</v>
      </c>
      <c r="H45" s="195">
        <f t="shared" si="4"/>
        <v>0</v>
      </c>
      <c r="I45" s="195">
        <f t="shared" si="4"/>
        <v>0</v>
      </c>
      <c r="J45" s="195">
        <f t="shared" si="4"/>
        <v>0</v>
      </c>
      <c r="K45" s="195">
        <f t="shared" si="4"/>
        <v>0</v>
      </c>
      <c r="L45" s="195">
        <f t="shared" si="4"/>
        <v>0</v>
      </c>
      <c r="M45" s="195">
        <f t="shared" si="4"/>
        <v>0</v>
      </c>
      <c r="N45" s="195">
        <f t="shared" si="4"/>
        <v>0</v>
      </c>
      <c r="O45" s="195">
        <f t="shared" si="4"/>
        <v>0</v>
      </c>
      <c r="P45" s="195">
        <f t="shared" si="4"/>
        <v>0</v>
      </c>
      <c r="Q45" s="195">
        <f t="shared" si="4"/>
        <v>0</v>
      </c>
      <c r="R45" s="195">
        <f t="shared" si="4"/>
        <v>0</v>
      </c>
      <c r="S45" s="195">
        <f t="shared" si="4"/>
        <v>0</v>
      </c>
      <c r="T45" s="195">
        <f t="shared" si="4"/>
        <v>0</v>
      </c>
      <c r="U45" s="196">
        <f t="shared" si="4"/>
        <v>0</v>
      </c>
    </row>
    <row r="46" spans="1:27" ht="16.5" hidden="1" customHeight="1" outlineLevel="1" x14ac:dyDescent="0.25">
      <c r="A46" s="194" t="str">
        <f>A23</f>
        <v>Затраты на капитальный ремонт ТП, т.руб. без НДС</v>
      </c>
      <c r="B46" s="195">
        <f t="shared" ref="B46:U46" si="5">-IF(B$40/$B$25-INT(B40/$B$25)&lt;&gt;0,0,$B$23*(1+B$42)*$B$19)</f>
        <v>0</v>
      </c>
      <c r="C46" s="195">
        <f t="shared" si="5"/>
        <v>0</v>
      </c>
      <c r="D46" s="195">
        <f t="shared" si="5"/>
        <v>0</v>
      </c>
      <c r="E46" s="195">
        <f t="shared" si="5"/>
        <v>0</v>
      </c>
      <c r="F46" s="195">
        <f t="shared" si="5"/>
        <v>0</v>
      </c>
      <c r="G46" s="195">
        <f t="shared" si="5"/>
        <v>0</v>
      </c>
      <c r="H46" s="195">
        <f t="shared" si="5"/>
        <v>0</v>
      </c>
      <c r="I46" s="195">
        <f t="shared" si="5"/>
        <v>0</v>
      </c>
      <c r="J46" s="195">
        <f t="shared" si="5"/>
        <v>0</v>
      </c>
      <c r="K46" s="195">
        <f t="shared" si="5"/>
        <v>0</v>
      </c>
      <c r="L46" s="195">
        <f t="shared" si="5"/>
        <v>0</v>
      </c>
      <c r="M46" s="195">
        <f t="shared" si="5"/>
        <v>0</v>
      </c>
      <c r="N46" s="195">
        <f t="shared" si="5"/>
        <v>0</v>
      </c>
      <c r="O46" s="195">
        <f t="shared" si="5"/>
        <v>0</v>
      </c>
      <c r="P46" s="195">
        <f t="shared" si="5"/>
        <v>0</v>
      </c>
      <c r="Q46" s="195">
        <f t="shared" si="5"/>
        <v>0</v>
      </c>
      <c r="R46" s="195">
        <f t="shared" si="5"/>
        <v>0</v>
      </c>
      <c r="S46" s="195">
        <f t="shared" si="5"/>
        <v>0</v>
      </c>
      <c r="T46" s="195">
        <f t="shared" si="5"/>
        <v>0</v>
      </c>
      <c r="U46" s="196">
        <f t="shared" si="5"/>
        <v>0</v>
      </c>
    </row>
    <row r="47" spans="1:27" ht="16.5" hidden="1" customHeight="1" outlineLevel="1" x14ac:dyDescent="0.25">
      <c r="A47" s="194" t="str">
        <f>A26</f>
        <v>Затраты на капитальный ремонт 1 км КЛ т.руб. без НДС</v>
      </c>
      <c r="B47" s="195">
        <f t="shared" ref="B47:U47" si="6">-IF(B$40/$B$36-INT(B40/$B$36)&lt;&gt;0,0,$B$26*(1+B$42)*$B$27)</f>
        <v>0</v>
      </c>
      <c r="C47" s="195">
        <f t="shared" si="6"/>
        <v>0</v>
      </c>
      <c r="D47" s="195">
        <f t="shared" si="6"/>
        <v>0</v>
      </c>
      <c r="E47" s="195">
        <f t="shared" si="6"/>
        <v>0</v>
      </c>
      <c r="F47" s="195">
        <f t="shared" si="6"/>
        <v>0</v>
      </c>
      <c r="G47" s="195">
        <f t="shared" si="6"/>
        <v>0</v>
      </c>
      <c r="H47" s="195">
        <f t="shared" si="6"/>
        <v>0</v>
      </c>
      <c r="I47" s="195">
        <f t="shared" si="6"/>
        <v>0</v>
      </c>
      <c r="J47" s="195">
        <f t="shared" si="6"/>
        <v>0</v>
      </c>
      <c r="K47" s="195">
        <f t="shared" si="6"/>
        <v>0</v>
      </c>
      <c r="L47" s="195">
        <f t="shared" si="6"/>
        <v>0</v>
      </c>
      <c r="M47" s="195">
        <f t="shared" si="6"/>
        <v>0</v>
      </c>
      <c r="N47" s="195">
        <f t="shared" si="6"/>
        <v>0</v>
      </c>
      <c r="O47" s="195">
        <f t="shared" si="6"/>
        <v>0</v>
      </c>
      <c r="P47" s="195">
        <f t="shared" si="6"/>
        <v>0</v>
      </c>
      <c r="Q47" s="195">
        <f t="shared" si="6"/>
        <v>0</v>
      </c>
      <c r="R47" s="195">
        <f t="shared" si="6"/>
        <v>0</v>
      </c>
      <c r="S47" s="195">
        <f t="shared" si="6"/>
        <v>0</v>
      </c>
      <c r="T47" s="195">
        <f t="shared" si="6"/>
        <v>0</v>
      </c>
      <c r="U47" s="196">
        <f t="shared" si="6"/>
        <v>0</v>
      </c>
    </row>
    <row r="48" spans="1:27" hidden="1" outlineLevel="1" x14ac:dyDescent="0.25">
      <c r="A48" s="194" t="s">
        <v>233</v>
      </c>
      <c r="B48" s="195">
        <f t="shared" ref="B48:U48" si="7">-IF(B$40/$B$32-INT(B40/$B$32)&lt;&gt;0,0,$B$28*(1+B$42)*$B$30)</f>
        <v>0</v>
      </c>
      <c r="C48" s="195">
        <f t="shared" si="7"/>
        <v>0</v>
      </c>
      <c r="D48" s="195">
        <f t="shared" si="7"/>
        <v>0</v>
      </c>
      <c r="E48" s="195">
        <f t="shared" si="7"/>
        <v>0</v>
      </c>
      <c r="F48" s="195">
        <f t="shared" si="7"/>
        <v>0</v>
      </c>
      <c r="G48" s="195">
        <f t="shared" si="7"/>
        <v>0</v>
      </c>
      <c r="H48" s="195">
        <f t="shared" si="7"/>
        <v>0</v>
      </c>
      <c r="I48" s="195">
        <f t="shared" si="7"/>
        <v>0</v>
      </c>
      <c r="J48" s="195">
        <f t="shared" si="7"/>
        <v>0</v>
      </c>
      <c r="K48" s="195">
        <f t="shared" si="7"/>
        <v>0</v>
      </c>
      <c r="L48" s="195">
        <f t="shared" si="7"/>
        <v>0</v>
      </c>
      <c r="M48" s="195">
        <f t="shared" si="7"/>
        <v>0</v>
      </c>
      <c r="N48" s="195">
        <f t="shared" si="7"/>
        <v>0</v>
      </c>
      <c r="O48" s="195">
        <f t="shared" si="7"/>
        <v>0</v>
      </c>
      <c r="P48" s="195">
        <f t="shared" si="7"/>
        <v>0</v>
      </c>
      <c r="Q48" s="195">
        <f t="shared" si="7"/>
        <v>0</v>
      </c>
      <c r="R48" s="195">
        <f t="shared" si="7"/>
        <v>0</v>
      </c>
      <c r="S48" s="195">
        <f t="shared" si="7"/>
        <v>0</v>
      </c>
      <c r="T48" s="195">
        <f t="shared" si="7"/>
        <v>0</v>
      </c>
      <c r="U48" s="196">
        <f t="shared" si="7"/>
        <v>0</v>
      </c>
    </row>
    <row r="49" spans="1:27" hidden="1" outlineLevel="1" x14ac:dyDescent="0.25">
      <c r="A49" s="194" t="s">
        <v>234</v>
      </c>
      <c r="B49" s="195">
        <f t="shared" ref="B49:U49" si="8">-IF(B$40/$B$34-INT(B40/$B$34)&lt;&gt;0,0,$B$29*(1+B$42)*$B$30)</f>
        <v>0</v>
      </c>
      <c r="C49" s="195">
        <f t="shared" si="8"/>
        <v>0</v>
      </c>
      <c r="D49" s="195">
        <f t="shared" si="8"/>
        <v>0</v>
      </c>
      <c r="E49" s="195">
        <f t="shared" si="8"/>
        <v>0</v>
      </c>
      <c r="F49" s="195">
        <f t="shared" si="8"/>
        <v>0</v>
      </c>
      <c r="G49" s="195">
        <f t="shared" si="8"/>
        <v>0</v>
      </c>
      <c r="H49" s="195">
        <f t="shared" si="8"/>
        <v>0</v>
      </c>
      <c r="I49" s="195">
        <f t="shared" si="8"/>
        <v>0</v>
      </c>
      <c r="J49" s="195">
        <f t="shared" si="8"/>
        <v>0</v>
      </c>
      <c r="K49" s="195">
        <f t="shared" si="8"/>
        <v>0</v>
      </c>
      <c r="L49" s="195">
        <f t="shared" si="8"/>
        <v>0</v>
      </c>
      <c r="M49" s="195">
        <f t="shared" si="8"/>
        <v>0</v>
      </c>
      <c r="N49" s="195">
        <f t="shared" si="8"/>
        <v>0</v>
      </c>
      <c r="O49" s="195">
        <f t="shared" si="8"/>
        <v>0</v>
      </c>
      <c r="P49" s="195">
        <f t="shared" si="8"/>
        <v>0</v>
      </c>
      <c r="Q49" s="195">
        <f t="shared" si="8"/>
        <v>0</v>
      </c>
      <c r="R49" s="195">
        <f t="shared" si="8"/>
        <v>0</v>
      </c>
      <c r="S49" s="195">
        <f t="shared" si="8"/>
        <v>0</v>
      </c>
      <c r="T49" s="195">
        <f t="shared" si="8"/>
        <v>0</v>
      </c>
      <c r="U49" s="196">
        <f t="shared" si="8"/>
        <v>0</v>
      </c>
    </row>
    <row r="50" spans="1:27" collapsed="1" x14ac:dyDescent="0.25">
      <c r="A50" s="194" t="s">
        <v>235</v>
      </c>
      <c r="B50" s="195"/>
      <c r="C50" s="195">
        <f>-$B$37</f>
        <v>-288.04269804968544</v>
      </c>
      <c r="D50" s="195">
        <f t="shared" ref="D50:U50" si="9">-$B$37*(1+D42)</f>
        <v>-324.00886149896138</v>
      </c>
      <c r="E50" s="195">
        <f t="shared" si="9"/>
        <v>-336.9692159589199</v>
      </c>
      <c r="F50" s="195">
        <f t="shared" si="9"/>
        <v>-350.44798459727673</v>
      </c>
      <c r="G50" s="195">
        <f t="shared" si="9"/>
        <v>-364.4659039811678</v>
      </c>
      <c r="H50" s="195">
        <f t="shared" si="9"/>
        <v>-379.04454014041454</v>
      </c>
      <c r="I50" s="195">
        <f t="shared" si="9"/>
        <v>-394.20632174603111</v>
      </c>
      <c r="J50" s="195">
        <f t="shared" si="9"/>
        <v>-409.97457461587237</v>
      </c>
      <c r="K50" s="195">
        <f t="shared" si="9"/>
        <v>-426.3735576005073</v>
      </c>
      <c r="L50" s="195">
        <f t="shared" si="9"/>
        <v>-443.4284999045276</v>
      </c>
      <c r="M50" s="195">
        <f t="shared" si="9"/>
        <v>-461.16563990070875</v>
      </c>
      <c r="N50" s="195">
        <f t="shared" si="9"/>
        <v>-479.61226549673711</v>
      </c>
      <c r="O50" s="195">
        <f t="shared" si="9"/>
        <v>-498.79675611660656</v>
      </c>
      <c r="P50" s="195">
        <f t="shared" si="9"/>
        <v>-518.74862636127079</v>
      </c>
      <c r="Q50" s="195">
        <f t="shared" si="9"/>
        <v>-539.4985714157217</v>
      </c>
      <c r="R50" s="195">
        <f t="shared" si="9"/>
        <v>-561.07851427235062</v>
      </c>
      <c r="S50" s="195">
        <f t="shared" si="9"/>
        <v>-583.52165484324462</v>
      </c>
      <c r="T50" s="195">
        <f t="shared" si="9"/>
        <v>-606.86252103697439</v>
      </c>
      <c r="U50" s="196">
        <f t="shared" si="9"/>
        <v>-631.13702187845331</v>
      </c>
    </row>
    <row r="51" spans="1:27" s="143" customFormat="1" x14ac:dyDescent="0.25">
      <c r="A51" s="194" t="s">
        <v>236</v>
      </c>
      <c r="B51" s="195"/>
      <c r="C51" s="195">
        <f t="shared" ref="C51:U51" si="10">-$B$38*(1+C42)*$B$19</f>
        <v>0</v>
      </c>
      <c r="D51" s="195">
        <f t="shared" si="10"/>
        <v>0</v>
      </c>
      <c r="E51" s="195">
        <f t="shared" si="10"/>
        <v>0</v>
      </c>
      <c r="F51" s="195">
        <f t="shared" si="10"/>
        <v>0</v>
      </c>
      <c r="G51" s="195">
        <f t="shared" si="10"/>
        <v>0</v>
      </c>
      <c r="H51" s="195">
        <f t="shared" si="10"/>
        <v>0</v>
      </c>
      <c r="I51" s="195">
        <f t="shared" si="10"/>
        <v>0</v>
      </c>
      <c r="J51" s="195">
        <f t="shared" si="10"/>
        <v>0</v>
      </c>
      <c r="K51" s="195">
        <f t="shared" si="10"/>
        <v>0</v>
      </c>
      <c r="L51" s="195">
        <f t="shared" si="10"/>
        <v>0</v>
      </c>
      <c r="M51" s="195">
        <f t="shared" si="10"/>
        <v>0</v>
      </c>
      <c r="N51" s="195">
        <f t="shared" si="10"/>
        <v>0</v>
      </c>
      <c r="O51" s="195">
        <f t="shared" si="10"/>
        <v>0</v>
      </c>
      <c r="P51" s="195">
        <f t="shared" si="10"/>
        <v>0</v>
      </c>
      <c r="Q51" s="195">
        <f t="shared" si="10"/>
        <v>0</v>
      </c>
      <c r="R51" s="195">
        <f t="shared" si="10"/>
        <v>0</v>
      </c>
      <c r="S51" s="195">
        <f t="shared" si="10"/>
        <v>0</v>
      </c>
      <c r="T51" s="195">
        <f t="shared" si="10"/>
        <v>0</v>
      </c>
      <c r="U51" s="196">
        <f t="shared" si="10"/>
        <v>0</v>
      </c>
    </row>
    <row r="52" spans="1:27" ht="31.5" x14ac:dyDescent="0.25">
      <c r="A52" s="197" t="s">
        <v>237</v>
      </c>
      <c r="B52" s="195"/>
      <c r="C52" s="195">
        <f t="shared" ref="C52:U52" si="11">-$B$39*(1+C42)*$B$19</f>
        <v>0</v>
      </c>
      <c r="D52" s="195">
        <f t="shared" si="11"/>
        <v>0</v>
      </c>
      <c r="E52" s="195">
        <f t="shared" si="11"/>
        <v>0</v>
      </c>
      <c r="F52" s="195">
        <f t="shared" si="11"/>
        <v>0</v>
      </c>
      <c r="G52" s="195">
        <f t="shared" si="11"/>
        <v>0</v>
      </c>
      <c r="H52" s="195">
        <f t="shared" si="11"/>
        <v>0</v>
      </c>
      <c r="I52" s="195">
        <f t="shared" si="11"/>
        <v>0</v>
      </c>
      <c r="J52" s="195">
        <f t="shared" si="11"/>
        <v>0</v>
      </c>
      <c r="K52" s="195">
        <f t="shared" si="11"/>
        <v>0</v>
      </c>
      <c r="L52" s="195">
        <f t="shared" si="11"/>
        <v>0</v>
      </c>
      <c r="M52" s="195">
        <f t="shared" si="11"/>
        <v>0</v>
      </c>
      <c r="N52" s="195">
        <f t="shared" si="11"/>
        <v>0</v>
      </c>
      <c r="O52" s="195">
        <f t="shared" si="11"/>
        <v>0</v>
      </c>
      <c r="P52" s="195">
        <f t="shared" si="11"/>
        <v>0</v>
      </c>
      <c r="Q52" s="195">
        <f t="shared" si="11"/>
        <v>0</v>
      </c>
      <c r="R52" s="195">
        <f t="shared" si="11"/>
        <v>0</v>
      </c>
      <c r="S52" s="195">
        <f t="shared" si="11"/>
        <v>0</v>
      </c>
      <c r="T52" s="195">
        <f t="shared" si="11"/>
        <v>0</v>
      </c>
      <c r="U52" s="196">
        <f t="shared" si="11"/>
        <v>0</v>
      </c>
    </row>
    <row r="53" spans="1:27" x14ac:dyDescent="0.25">
      <c r="A53" s="192" t="s">
        <v>238</v>
      </c>
      <c r="B53" s="193">
        <f>SUM(B54:B61)</f>
        <v>0</v>
      </c>
      <c r="C53" s="193">
        <f t="shared" ref="C53:U53" si="12">SUM(C54:C56)</f>
        <v>-1556.913625828</v>
      </c>
      <c r="D53" s="193">
        <f t="shared" si="12"/>
        <v>-1556.913625828</v>
      </c>
      <c r="E53" s="193">
        <f t="shared" si="12"/>
        <v>-1556.913625828</v>
      </c>
      <c r="F53" s="193">
        <f t="shared" si="12"/>
        <v>-1556.913625828</v>
      </c>
      <c r="G53" s="193">
        <f t="shared" si="12"/>
        <v>-1556.913625828</v>
      </c>
      <c r="H53" s="193">
        <f t="shared" si="12"/>
        <v>-1556.913625828</v>
      </c>
      <c r="I53" s="193">
        <f t="shared" si="12"/>
        <v>-1556.913625828</v>
      </c>
      <c r="J53" s="193">
        <f t="shared" si="12"/>
        <v>-1556.913625828</v>
      </c>
      <c r="K53" s="193">
        <f t="shared" si="12"/>
        <v>-1556.913625828</v>
      </c>
      <c r="L53" s="193">
        <f t="shared" si="12"/>
        <v>-1556.913625828</v>
      </c>
      <c r="M53" s="193">
        <f t="shared" si="12"/>
        <v>-1556.913625828</v>
      </c>
      <c r="N53" s="193">
        <f t="shared" si="12"/>
        <v>-1556.913625828</v>
      </c>
      <c r="O53" s="193">
        <f t="shared" si="12"/>
        <v>-1556.913625828</v>
      </c>
      <c r="P53" s="193">
        <f t="shared" si="12"/>
        <v>-1556.913625828</v>
      </c>
      <c r="Q53" s="193">
        <f t="shared" si="12"/>
        <v>-1556.913625828</v>
      </c>
      <c r="R53" s="193">
        <f t="shared" si="12"/>
        <v>0</v>
      </c>
      <c r="S53" s="193">
        <f t="shared" si="12"/>
        <v>0</v>
      </c>
      <c r="T53" s="193">
        <f t="shared" si="12"/>
        <v>0</v>
      </c>
      <c r="U53" s="193">
        <f t="shared" si="12"/>
        <v>0</v>
      </c>
    </row>
    <row r="54" spans="1:27" s="143" customFormat="1" ht="15" customHeight="1" x14ac:dyDescent="0.25">
      <c r="A54" s="194" t="s">
        <v>96</v>
      </c>
      <c r="B54" s="195"/>
      <c r="C54" s="195"/>
      <c r="D54" s="195"/>
      <c r="E54" s="195"/>
      <c r="F54" s="195"/>
      <c r="G54" s="195"/>
      <c r="H54" s="195"/>
      <c r="I54" s="195"/>
      <c r="J54" s="195"/>
      <c r="K54" s="195"/>
      <c r="L54" s="195"/>
      <c r="M54" s="195"/>
      <c r="N54" s="195"/>
      <c r="O54" s="195"/>
      <c r="P54" s="195"/>
      <c r="Q54" s="195"/>
      <c r="R54" s="195"/>
      <c r="S54" s="195"/>
      <c r="T54" s="195"/>
      <c r="U54" s="196"/>
    </row>
    <row r="55" spans="1:27" x14ac:dyDescent="0.25">
      <c r="A55" s="194" t="s">
        <v>239</v>
      </c>
      <c r="B55" s="195"/>
      <c r="C55" s="195">
        <f t="shared" ref="C55:U55" si="13">IF(C43&lt;$B$16+2,-($B$12+$B$15)/$B$16,0)</f>
        <v>0</v>
      </c>
      <c r="D55" s="195">
        <f t="shared" si="13"/>
        <v>0</v>
      </c>
      <c r="E55" s="195">
        <f t="shared" si="13"/>
        <v>0</v>
      </c>
      <c r="F55" s="195">
        <f t="shared" si="13"/>
        <v>0</v>
      </c>
      <c r="G55" s="195">
        <f t="shared" si="13"/>
        <v>0</v>
      </c>
      <c r="H55" s="195">
        <f t="shared" si="13"/>
        <v>0</v>
      </c>
      <c r="I55" s="195">
        <f t="shared" si="13"/>
        <v>0</v>
      </c>
      <c r="J55" s="195">
        <f t="shared" si="13"/>
        <v>0</v>
      </c>
      <c r="K55" s="195">
        <f t="shared" si="13"/>
        <v>0</v>
      </c>
      <c r="L55" s="195">
        <f t="shared" si="13"/>
        <v>0</v>
      </c>
      <c r="M55" s="195">
        <f t="shared" si="13"/>
        <v>0</v>
      </c>
      <c r="N55" s="195">
        <f t="shared" si="13"/>
        <v>0</v>
      </c>
      <c r="O55" s="195">
        <f t="shared" si="13"/>
        <v>0</v>
      </c>
      <c r="P55" s="195">
        <f t="shared" si="13"/>
        <v>0</v>
      </c>
      <c r="Q55" s="195">
        <f t="shared" si="13"/>
        <v>0</v>
      </c>
      <c r="R55" s="195">
        <f t="shared" si="13"/>
        <v>0</v>
      </c>
      <c r="S55" s="195">
        <f t="shared" si="13"/>
        <v>0</v>
      </c>
      <c r="T55" s="195">
        <f t="shared" si="13"/>
        <v>0</v>
      </c>
      <c r="U55" s="195">
        <f t="shared" si="13"/>
        <v>0</v>
      </c>
    </row>
    <row r="56" spans="1:27" s="143" customFormat="1" x14ac:dyDescent="0.25">
      <c r="A56" s="194" t="s">
        <v>240</v>
      </c>
      <c r="B56" s="195"/>
      <c r="C56" s="195">
        <f t="shared" ref="C56:U56" si="14">IF(C43&lt;$B$17+2,-($B$13)/$B$17-($B$14)/$B$18,0)</f>
        <v>-1556.913625828</v>
      </c>
      <c r="D56" s="195">
        <f t="shared" si="14"/>
        <v>-1556.913625828</v>
      </c>
      <c r="E56" s="195">
        <f t="shared" si="14"/>
        <v>-1556.913625828</v>
      </c>
      <c r="F56" s="195">
        <f t="shared" si="14"/>
        <v>-1556.913625828</v>
      </c>
      <c r="G56" s="195">
        <f t="shared" si="14"/>
        <v>-1556.913625828</v>
      </c>
      <c r="H56" s="195">
        <f t="shared" si="14"/>
        <v>-1556.913625828</v>
      </c>
      <c r="I56" s="195">
        <f t="shared" si="14"/>
        <v>-1556.913625828</v>
      </c>
      <c r="J56" s="195">
        <f t="shared" si="14"/>
        <v>-1556.913625828</v>
      </c>
      <c r="K56" s="195">
        <f t="shared" si="14"/>
        <v>-1556.913625828</v>
      </c>
      <c r="L56" s="195">
        <f t="shared" si="14"/>
        <v>-1556.913625828</v>
      </c>
      <c r="M56" s="195">
        <f t="shared" si="14"/>
        <v>-1556.913625828</v>
      </c>
      <c r="N56" s="195">
        <f t="shared" si="14"/>
        <v>-1556.913625828</v>
      </c>
      <c r="O56" s="195">
        <f t="shared" si="14"/>
        <v>-1556.913625828</v>
      </c>
      <c r="P56" s="195">
        <f t="shared" si="14"/>
        <v>-1556.913625828</v>
      </c>
      <c r="Q56" s="195">
        <f t="shared" si="14"/>
        <v>-1556.913625828</v>
      </c>
      <c r="R56" s="195">
        <f t="shared" si="14"/>
        <v>0</v>
      </c>
      <c r="S56" s="195">
        <f t="shared" si="14"/>
        <v>0</v>
      </c>
      <c r="T56" s="195">
        <f t="shared" si="14"/>
        <v>0</v>
      </c>
      <c r="U56" s="195">
        <f t="shared" si="14"/>
        <v>0</v>
      </c>
    </row>
    <row r="57" spans="1:27" s="143" customFormat="1" ht="15" thickBot="1" x14ac:dyDescent="0.3">
      <c r="A57" s="198"/>
      <c r="B57" s="199"/>
      <c r="C57" s="199"/>
      <c r="D57" s="199"/>
      <c r="E57" s="199"/>
      <c r="F57" s="199"/>
      <c r="G57" s="199"/>
      <c r="H57" s="199"/>
      <c r="I57" s="199"/>
      <c r="J57" s="199"/>
      <c r="K57" s="199"/>
      <c r="L57" s="199"/>
      <c r="M57" s="199"/>
      <c r="N57" s="199"/>
      <c r="O57" s="199"/>
      <c r="P57" s="199"/>
      <c r="Q57" s="199"/>
      <c r="R57" s="199"/>
      <c r="S57" s="199"/>
      <c r="T57" s="199"/>
      <c r="U57" s="199"/>
      <c r="V57" s="200"/>
      <c r="W57" s="200"/>
      <c r="X57" s="200"/>
      <c r="Y57" s="200"/>
      <c r="Z57" s="200"/>
      <c r="AA57" s="200"/>
    </row>
    <row r="58" spans="1:27" ht="16.5" thickBot="1" x14ac:dyDescent="0.3">
      <c r="A58" s="201" t="s">
        <v>241</v>
      </c>
      <c r="B58" s="202"/>
      <c r="C58" s="203">
        <v>2</v>
      </c>
      <c r="D58" s="203">
        <f t="shared" ref="D58:U58" si="15">C58+1</f>
        <v>3</v>
      </c>
      <c r="E58" s="203">
        <f t="shared" si="15"/>
        <v>4</v>
      </c>
      <c r="F58" s="203">
        <f t="shared" si="15"/>
        <v>5</v>
      </c>
      <c r="G58" s="203">
        <f t="shared" si="15"/>
        <v>6</v>
      </c>
      <c r="H58" s="203">
        <f t="shared" si="15"/>
        <v>7</v>
      </c>
      <c r="I58" s="203">
        <f t="shared" si="15"/>
        <v>8</v>
      </c>
      <c r="J58" s="203">
        <f t="shared" si="15"/>
        <v>9</v>
      </c>
      <c r="K58" s="203">
        <f t="shared" si="15"/>
        <v>10</v>
      </c>
      <c r="L58" s="203">
        <f t="shared" si="15"/>
        <v>11</v>
      </c>
      <c r="M58" s="203">
        <f t="shared" si="15"/>
        <v>12</v>
      </c>
      <c r="N58" s="203">
        <f t="shared" si="15"/>
        <v>13</v>
      </c>
      <c r="O58" s="203">
        <f t="shared" si="15"/>
        <v>14</v>
      </c>
      <c r="P58" s="203">
        <f t="shared" si="15"/>
        <v>15</v>
      </c>
      <c r="Q58" s="203">
        <f t="shared" si="15"/>
        <v>16</v>
      </c>
      <c r="R58" s="203">
        <f t="shared" si="15"/>
        <v>17</v>
      </c>
      <c r="S58" s="203">
        <f t="shared" si="15"/>
        <v>18</v>
      </c>
      <c r="T58" s="203">
        <f t="shared" si="15"/>
        <v>19</v>
      </c>
      <c r="U58" s="204">
        <f t="shared" si="15"/>
        <v>20</v>
      </c>
    </row>
    <row r="59" spans="1:27" x14ac:dyDescent="0.25">
      <c r="A59" s="205" t="s">
        <v>95</v>
      </c>
      <c r="B59" s="206" t="s">
        <v>242</v>
      </c>
      <c r="C59" s="207">
        <f t="shared" ref="C59:U59" si="16">-(C55+C56)</f>
        <v>1556.913625828</v>
      </c>
      <c r="D59" s="207">
        <f t="shared" si="16"/>
        <v>1556.913625828</v>
      </c>
      <c r="E59" s="207">
        <f t="shared" si="16"/>
        <v>1556.913625828</v>
      </c>
      <c r="F59" s="207">
        <f t="shared" si="16"/>
        <v>1556.913625828</v>
      </c>
      <c r="G59" s="207">
        <f t="shared" si="16"/>
        <v>1556.913625828</v>
      </c>
      <c r="H59" s="207">
        <f t="shared" si="16"/>
        <v>1556.913625828</v>
      </c>
      <c r="I59" s="207">
        <f t="shared" si="16"/>
        <v>1556.913625828</v>
      </c>
      <c r="J59" s="207">
        <f t="shared" si="16"/>
        <v>1556.913625828</v>
      </c>
      <c r="K59" s="207">
        <f t="shared" si="16"/>
        <v>1556.913625828</v>
      </c>
      <c r="L59" s="207">
        <f t="shared" si="16"/>
        <v>1556.913625828</v>
      </c>
      <c r="M59" s="207">
        <f t="shared" si="16"/>
        <v>1556.913625828</v>
      </c>
      <c r="N59" s="207">
        <f t="shared" si="16"/>
        <v>1556.913625828</v>
      </c>
      <c r="O59" s="207">
        <f t="shared" si="16"/>
        <v>1556.913625828</v>
      </c>
      <c r="P59" s="207">
        <f t="shared" si="16"/>
        <v>1556.913625828</v>
      </c>
      <c r="Q59" s="207">
        <f t="shared" si="16"/>
        <v>1556.913625828</v>
      </c>
      <c r="R59" s="207">
        <f t="shared" si="16"/>
        <v>0</v>
      </c>
      <c r="S59" s="207">
        <f t="shared" si="16"/>
        <v>0</v>
      </c>
      <c r="T59" s="207">
        <f t="shared" si="16"/>
        <v>0</v>
      </c>
      <c r="U59" s="207">
        <f t="shared" si="16"/>
        <v>0</v>
      </c>
    </row>
    <row r="60" spans="1:27" x14ac:dyDescent="0.25">
      <c r="A60" s="188" t="s">
        <v>96</v>
      </c>
      <c r="B60" s="123" t="s">
        <v>242</v>
      </c>
      <c r="C60" s="208">
        <f t="shared" ref="C60:U60" si="17">-C54</f>
        <v>0</v>
      </c>
      <c r="D60" s="208">
        <f t="shared" si="17"/>
        <v>0</v>
      </c>
      <c r="E60" s="208">
        <f t="shared" si="17"/>
        <v>0</v>
      </c>
      <c r="F60" s="208">
        <f t="shared" si="17"/>
        <v>0</v>
      </c>
      <c r="G60" s="208">
        <f t="shared" si="17"/>
        <v>0</v>
      </c>
      <c r="H60" s="208">
        <f t="shared" si="17"/>
        <v>0</v>
      </c>
      <c r="I60" s="208">
        <f t="shared" si="17"/>
        <v>0</v>
      </c>
      <c r="J60" s="208">
        <f t="shared" si="17"/>
        <v>0</v>
      </c>
      <c r="K60" s="208">
        <f t="shared" si="17"/>
        <v>0</v>
      </c>
      <c r="L60" s="208">
        <f t="shared" si="17"/>
        <v>0</v>
      </c>
      <c r="M60" s="208">
        <f t="shared" si="17"/>
        <v>0</v>
      </c>
      <c r="N60" s="208">
        <f t="shared" si="17"/>
        <v>0</v>
      </c>
      <c r="O60" s="208">
        <f t="shared" si="17"/>
        <v>0</v>
      </c>
      <c r="P60" s="208">
        <f t="shared" si="17"/>
        <v>0</v>
      </c>
      <c r="Q60" s="208">
        <f t="shared" si="17"/>
        <v>0</v>
      </c>
      <c r="R60" s="208">
        <f t="shared" si="17"/>
        <v>0</v>
      </c>
      <c r="S60" s="208">
        <f t="shared" si="17"/>
        <v>0</v>
      </c>
      <c r="T60" s="208">
        <f t="shared" si="17"/>
        <v>0</v>
      </c>
      <c r="U60" s="209">
        <f t="shared" si="17"/>
        <v>0</v>
      </c>
    </row>
    <row r="61" spans="1:27" x14ac:dyDescent="0.25">
      <c r="A61" s="188" t="s">
        <v>243</v>
      </c>
      <c r="B61" s="123" t="s">
        <v>242</v>
      </c>
      <c r="C61" s="208">
        <f t="shared" ref="C61:U63" si="18">-C45</f>
        <v>0</v>
      </c>
      <c r="D61" s="208">
        <f t="shared" si="18"/>
        <v>0</v>
      </c>
      <c r="E61" s="208">
        <f t="shared" si="18"/>
        <v>0</v>
      </c>
      <c r="F61" s="208">
        <f t="shared" si="18"/>
        <v>0</v>
      </c>
      <c r="G61" s="208">
        <f t="shared" si="18"/>
        <v>0</v>
      </c>
      <c r="H61" s="208">
        <f t="shared" si="18"/>
        <v>0</v>
      </c>
      <c r="I61" s="208">
        <f t="shared" si="18"/>
        <v>0</v>
      </c>
      <c r="J61" s="208">
        <f t="shared" si="18"/>
        <v>0</v>
      </c>
      <c r="K61" s="208">
        <f t="shared" si="18"/>
        <v>0</v>
      </c>
      <c r="L61" s="208">
        <f t="shared" si="18"/>
        <v>0</v>
      </c>
      <c r="M61" s="208">
        <f t="shared" si="18"/>
        <v>0</v>
      </c>
      <c r="N61" s="208">
        <f t="shared" si="18"/>
        <v>0</v>
      </c>
      <c r="O61" s="208">
        <f t="shared" si="18"/>
        <v>0</v>
      </c>
      <c r="P61" s="208">
        <f t="shared" si="18"/>
        <v>0</v>
      </c>
      <c r="Q61" s="208">
        <f t="shared" si="18"/>
        <v>0</v>
      </c>
      <c r="R61" s="208">
        <f t="shared" si="18"/>
        <v>0</v>
      </c>
      <c r="S61" s="208">
        <f t="shared" si="18"/>
        <v>0</v>
      </c>
      <c r="T61" s="208">
        <f t="shared" si="18"/>
        <v>0</v>
      </c>
      <c r="U61" s="209">
        <f t="shared" si="18"/>
        <v>0</v>
      </c>
    </row>
    <row r="62" spans="1:27" x14ac:dyDescent="0.25">
      <c r="A62" s="188" t="s">
        <v>244</v>
      </c>
      <c r="B62" s="123" t="s">
        <v>242</v>
      </c>
      <c r="C62" s="208">
        <f t="shared" si="18"/>
        <v>0</v>
      </c>
      <c r="D62" s="208">
        <f t="shared" si="18"/>
        <v>0</v>
      </c>
      <c r="E62" s="208">
        <f t="shared" si="18"/>
        <v>0</v>
      </c>
      <c r="F62" s="208">
        <f t="shared" si="18"/>
        <v>0</v>
      </c>
      <c r="G62" s="208">
        <f t="shared" si="18"/>
        <v>0</v>
      </c>
      <c r="H62" s="208">
        <f t="shared" si="18"/>
        <v>0</v>
      </c>
      <c r="I62" s="208">
        <f t="shared" si="18"/>
        <v>0</v>
      </c>
      <c r="J62" s="208">
        <f t="shared" si="18"/>
        <v>0</v>
      </c>
      <c r="K62" s="208">
        <f t="shared" si="18"/>
        <v>0</v>
      </c>
      <c r="L62" s="208">
        <f t="shared" si="18"/>
        <v>0</v>
      </c>
      <c r="M62" s="208">
        <f t="shared" si="18"/>
        <v>0</v>
      </c>
      <c r="N62" s="208">
        <f t="shared" si="18"/>
        <v>0</v>
      </c>
      <c r="O62" s="208">
        <f t="shared" si="18"/>
        <v>0</v>
      </c>
      <c r="P62" s="208">
        <f t="shared" si="18"/>
        <v>0</v>
      </c>
      <c r="Q62" s="208">
        <f t="shared" si="18"/>
        <v>0</v>
      </c>
      <c r="R62" s="208">
        <f t="shared" si="18"/>
        <v>0</v>
      </c>
      <c r="S62" s="208">
        <f t="shared" si="18"/>
        <v>0</v>
      </c>
      <c r="T62" s="208">
        <f t="shared" si="18"/>
        <v>0</v>
      </c>
      <c r="U62" s="209">
        <f t="shared" si="18"/>
        <v>0</v>
      </c>
    </row>
    <row r="63" spans="1:27" x14ac:dyDescent="0.25">
      <c r="A63" s="188" t="s">
        <v>245</v>
      </c>
      <c r="B63" s="123" t="s">
        <v>242</v>
      </c>
      <c r="C63" s="208">
        <f t="shared" si="18"/>
        <v>0</v>
      </c>
      <c r="D63" s="208">
        <f t="shared" si="18"/>
        <v>0</v>
      </c>
      <c r="E63" s="208">
        <f t="shared" si="18"/>
        <v>0</v>
      </c>
      <c r="F63" s="208">
        <f t="shared" si="18"/>
        <v>0</v>
      </c>
      <c r="G63" s="208">
        <f t="shared" si="18"/>
        <v>0</v>
      </c>
      <c r="H63" s="208">
        <f t="shared" si="18"/>
        <v>0</v>
      </c>
      <c r="I63" s="208">
        <f t="shared" si="18"/>
        <v>0</v>
      </c>
      <c r="J63" s="208">
        <f t="shared" si="18"/>
        <v>0</v>
      </c>
      <c r="K63" s="208">
        <f t="shared" si="18"/>
        <v>0</v>
      </c>
      <c r="L63" s="208">
        <f t="shared" si="18"/>
        <v>0</v>
      </c>
      <c r="M63" s="208">
        <f t="shared" si="18"/>
        <v>0</v>
      </c>
      <c r="N63" s="208">
        <f t="shared" si="18"/>
        <v>0</v>
      </c>
      <c r="O63" s="208">
        <f t="shared" si="18"/>
        <v>0</v>
      </c>
      <c r="P63" s="208">
        <f t="shared" si="18"/>
        <v>0</v>
      </c>
      <c r="Q63" s="208">
        <f t="shared" si="18"/>
        <v>0</v>
      </c>
      <c r="R63" s="208">
        <f t="shared" si="18"/>
        <v>0</v>
      </c>
      <c r="S63" s="208">
        <f t="shared" si="18"/>
        <v>0</v>
      </c>
      <c r="T63" s="208">
        <f t="shared" si="18"/>
        <v>0</v>
      </c>
      <c r="U63" s="209">
        <f t="shared" si="18"/>
        <v>0</v>
      </c>
    </row>
    <row r="64" spans="1:27" x14ac:dyDescent="0.25">
      <c r="A64" s="188" t="s">
        <v>246</v>
      </c>
      <c r="B64" s="123" t="s">
        <v>242</v>
      </c>
      <c r="C64" s="208"/>
      <c r="D64" s="208"/>
      <c r="E64" s="208"/>
      <c r="F64" s="208"/>
      <c r="G64" s="208"/>
      <c r="H64" s="208"/>
      <c r="I64" s="208"/>
      <c r="J64" s="208"/>
      <c r="K64" s="208"/>
      <c r="L64" s="208"/>
      <c r="M64" s="208"/>
      <c r="N64" s="208"/>
      <c r="O64" s="208"/>
      <c r="P64" s="208"/>
      <c r="Q64" s="208"/>
      <c r="R64" s="208"/>
      <c r="S64" s="208"/>
      <c r="T64" s="208"/>
      <c r="U64" s="209"/>
    </row>
    <row r="65" spans="1:21" x14ac:dyDescent="0.25">
      <c r="A65" s="188" t="s">
        <v>247</v>
      </c>
      <c r="B65" s="123" t="s">
        <v>242</v>
      </c>
      <c r="C65" s="208"/>
      <c r="D65" s="208"/>
      <c r="E65" s="208"/>
      <c r="F65" s="208"/>
      <c r="G65" s="208"/>
      <c r="H65" s="208"/>
      <c r="I65" s="208"/>
      <c r="J65" s="208"/>
      <c r="K65" s="208"/>
      <c r="L65" s="208"/>
      <c r="M65" s="208"/>
      <c r="N65" s="208"/>
      <c r="O65" s="208"/>
      <c r="P65" s="208"/>
      <c r="Q65" s="208"/>
      <c r="R65" s="208"/>
      <c r="S65" s="208"/>
      <c r="T65" s="208"/>
      <c r="U65" s="209"/>
    </row>
    <row r="66" spans="1:21" x14ac:dyDescent="0.25">
      <c r="A66" s="188" t="s">
        <v>248</v>
      </c>
      <c r="B66" s="123" t="s">
        <v>242</v>
      </c>
      <c r="C66" s="208">
        <f t="shared" ref="C66:U68" si="19">-C48</f>
        <v>0</v>
      </c>
      <c r="D66" s="208">
        <f t="shared" si="19"/>
        <v>0</v>
      </c>
      <c r="E66" s="208">
        <f t="shared" si="19"/>
        <v>0</v>
      </c>
      <c r="F66" s="208">
        <f t="shared" si="19"/>
        <v>0</v>
      </c>
      <c r="G66" s="208">
        <f t="shared" si="19"/>
        <v>0</v>
      </c>
      <c r="H66" s="208">
        <f t="shared" si="19"/>
        <v>0</v>
      </c>
      <c r="I66" s="208">
        <f t="shared" si="19"/>
        <v>0</v>
      </c>
      <c r="J66" s="208">
        <f t="shared" si="19"/>
        <v>0</v>
      </c>
      <c r="K66" s="208">
        <f t="shared" si="19"/>
        <v>0</v>
      </c>
      <c r="L66" s="208">
        <f t="shared" si="19"/>
        <v>0</v>
      </c>
      <c r="M66" s="208">
        <f>-M48</f>
        <v>0</v>
      </c>
      <c r="N66" s="208">
        <f t="shared" si="19"/>
        <v>0</v>
      </c>
      <c r="O66" s="208">
        <f t="shared" si="19"/>
        <v>0</v>
      </c>
      <c r="P66" s="208">
        <f t="shared" si="19"/>
        <v>0</v>
      </c>
      <c r="Q66" s="208">
        <f t="shared" si="19"/>
        <v>0</v>
      </c>
      <c r="R66" s="208">
        <f t="shared" si="19"/>
        <v>0</v>
      </c>
      <c r="S66" s="208">
        <f t="shared" si="19"/>
        <v>0</v>
      </c>
      <c r="T66" s="208">
        <f t="shared" si="19"/>
        <v>0</v>
      </c>
      <c r="U66" s="209">
        <f t="shared" si="19"/>
        <v>0</v>
      </c>
    </row>
    <row r="67" spans="1:21" x14ac:dyDescent="0.25">
      <c r="A67" s="188" t="s">
        <v>249</v>
      </c>
      <c r="B67" s="123" t="s">
        <v>242</v>
      </c>
      <c r="C67" s="208">
        <f t="shared" si="19"/>
        <v>0</v>
      </c>
      <c r="D67" s="208">
        <f t="shared" si="19"/>
        <v>0</v>
      </c>
      <c r="E67" s="208">
        <f t="shared" si="19"/>
        <v>0</v>
      </c>
      <c r="F67" s="208">
        <f t="shared" si="19"/>
        <v>0</v>
      </c>
      <c r="G67" s="208">
        <f t="shared" si="19"/>
        <v>0</v>
      </c>
      <c r="H67" s="208">
        <f t="shared" si="19"/>
        <v>0</v>
      </c>
      <c r="I67" s="208">
        <f t="shared" si="19"/>
        <v>0</v>
      </c>
      <c r="J67" s="208">
        <f t="shared" si="19"/>
        <v>0</v>
      </c>
      <c r="K67" s="208">
        <f t="shared" si="19"/>
        <v>0</v>
      </c>
      <c r="L67" s="208">
        <f t="shared" si="19"/>
        <v>0</v>
      </c>
      <c r="M67" s="208">
        <f t="shared" si="19"/>
        <v>0</v>
      </c>
      <c r="N67" s="208">
        <f t="shared" si="19"/>
        <v>0</v>
      </c>
      <c r="O67" s="208">
        <f t="shared" si="19"/>
        <v>0</v>
      </c>
      <c r="P67" s="208">
        <f t="shared" si="19"/>
        <v>0</v>
      </c>
      <c r="Q67" s="208">
        <f t="shared" si="19"/>
        <v>0</v>
      </c>
      <c r="R67" s="208">
        <f t="shared" si="19"/>
        <v>0</v>
      </c>
      <c r="S67" s="208">
        <f t="shared" si="19"/>
        <v>0</v>
      </c>
      <c r="T67" s="208">
        <f t="shared" si="19"/>
        <v>0</v>
      </c>
      <c r="U67" s="209">
        <f t="shared" si="19"/>
        <v>0</v>
      </c>
    </row>
    <row r="68" spans="1:21" ht="16.5" thickBot="1" x14ac:dyDescent="0.3">
      <c r="A68" s="210" t="s">
        <v>235</v>
      </c>
      <c r="B68" s="211" t="s">
        <v>242</v>
      </c>
      <c r="C68" s="212">
        <f t="shared" si="19"/>
        <v>288.04269804968544</v>
      </c>
      <c r="D68" s="212">
        <f t="shared" si="19"/>
        <v>324.00886149896138</v>
      </c>
      <c r="E68" s="212">
        <f t="shared" si="19"/>
        <v>336.9692159589199</v>
      </c>
      <c r="F68" s="212">
        <f t="shared" si="19"/>
        <v>350.44798459727673</v>
      </c>
      <c r="G68" s="212">
        <f t="shared" si="19"/>
        <v>364.4659039811678</v>
      </c>
      <c r="H68" s="212">
        <f t="shared" si="19"/>
        <v>379.04454014041454</v>
      </c>
      <c r="I68" s="212">
        <f t="shared" si="19"/>
        <v>394.20632174603111</v>
      </c>
      <c r="J68" s="212">
        <f t="shared" si="19"/>
        <v>409.97457461587237</v>
      </c>
      <c r="K68" s="212">
        <f t="shared" si="19"/>
        <v>426.3735576005073</v>
      </c>
      <c r="L68" s="212">
        <f t="shared" si="19"/>
        <v>443.4284999045276</v>
      </c>
      <c r="M68" s="212">
        <f t="shared" si="19"/>
        <v>461.16563990070875</v>
      </c>
      <c r="N68" s="212">
        <f t="shared" si="19"/>
        <v>479.61226549673711</v>
      </c>
      <c r="O68" s="212">
        <f t="shared" si="19"/>
        <v>498.79675611660656</v>
      </c>
      <c r="P68" s="212">
        <f t="shared" si="19"/>
        <v>518.74862636127079</v>
      </c>
      <c r="Q68" s="212">
        <f t="shared" si="19"/>
        <v>539.4985714157217</v>
      </c>
      <c r="R68" s="212">
        <f t="shared" si="19"/>
        <v>561.07851427235062</v>
      </c>
      <c r="S68" s="212">
        <f t="shared" si="19"/>
        <v>583.52165484324462</v>
      </c>
      <c r="T68" s="212">
        <f t="shared" si="19"/>
        <v>606.86252103697439</v>
      </c>
      <c r="U68" s="213">
        <f t="shared" si="19"/>
        <v>631.13702187845331</v>
      </c>
    </row>
    <row r="69" spans="1:21" ht="16.5" thickBot="1" x14ac:dyDescent="0.3">
      <c r="A69" s="214" t="s">
        <v>250</v>
      </c>
      <c r="B69" s="215" t="s">
        <v>242</v>
      </c>
      <c r="C69" s="216">
        <f t="shared" ref="C69:U69" si="20">SUM(C59:C68)</f>
        <v>1844.9563238776855</v>
      </c>
      <c r="D69" s="216">
        <f t="shared" si="20"/>
        <v>1880.9224873269613</v>
      </c>
      <c r="E69" s="216">
        <f t="shared" si="20"/>
        <v>1893.8828417869199</v>
      </c>
      <c r="F69" s="216">
        <f t="shared" si="20"/>
        <v>1907.3616104252767</v>
      </c>
      <c r="G69" s="216">
        <f t="shared" si="20"/>
        <v>1921.3795298091677</v>
      </c>
      <c r="H69" s="216">
        <f t="shared" si="20"/>
        <v>1935.9581659684145</v>
      </c>
      <c r="I69" s="216">
        <f t="shared" si="20"/>
        <v>1951.1199475740311</v>
      </c>
      <c r="J69" s="216">
        <f t="shared" si="20"/>
        <v>1966.8882004438724</v>
      </c>
      <c r="K69" s="216">
        <f t="shared" si="20"/>
        <v>1983.2871834285074</v>
      </c>
      <c r="L69" s="216">
        <f t="shared" si="20"/>
        <v>2000.3421257325276</v>
      </c>
      <c r="M69" s="216">
        <f t="shared" si="20"/>
        <v>2018.0792657287088</v>
      </c>
      <c r="N69" s="216">
        <f t="shared" si="20"/>
        <v>2036.5258913247371</v>
      </c>
      <c r="O69" s="216">
        <f t="shared" si="20"/>
        <v>2055.7103819446065</v>
      </c>
      <c r="P69" s="216">
        <f t="shared" si="20"/>
        <v>2075.6622521892709</v>
      </c>
      <c r="Q69" s="216">
        <f t="shared" si="20"/>
        <v>2096.4121972437215</v>
      </c>
      <c r="R69" s="216">
        <f t="shared" si="20"/>
        <v>561.07851427235062</v>
      </c>
      <c r="S69" s="216">
        <f t="shared" si="20"/>
        <v>583.52165484324462</v>
      </c>
      <c r="T69" s="216">
        <f t="shared" si="20"/>
        <v>606.86252103697439</v>
      </c>
      <c r="U69" s="217">
        <f t="shared" si="20"/>
        <v>631.13702187845331</v>
      </c>
    </row>
    <row r="71" spans="1:21" x14ac:dyDescent="0.25">
      <c r="C71" s="218">
        <f t="shared" ref="C71:U71" si="21">C44+C53</f>
        <v>-1844.9563238776855</v>
      </c>
      <c r="D71" s="218">
        <f t="shared" si="21"/>
        <v>-1880.9224873269613</v>
      </c>
      <c r="E71" s="218">
        <f t="shared" si="21"/>
        <v>-1893.8828417869199</v>
      </c>
      <c r="F71" s="218">
        <f t="shared" si="21"/>
        <v>-1907.3616104252767</v>
      </c>
      <c r="G71" s="218">
        <f t="shared" si="21"/>
        <v>-1921.3795298091677</v>
      </c>
      <c r="H71" s="218">
        <f t="shared" si="21"/>
        <v>-1935.9581659684145</v>
      </c>
      <c r="I71" s="218">
        <f t="shared" si="21"/>
        <v>-1951.1199475740311</v>
      </c>
      <c r="J71" s="218">
        <f t="shared" si="21"/>
        <v>-1966.8882004438724</v>
      </c>
      <c r="K71" s="218">
        <f t="shared" si="21"/>
        <v>-1983.2871834285074</v>
      </c>
      <c r="L71" s="218">
        <f t="shared" si="21"/>
        <v>-2000.3421257325276</v>
      </c>
      <c r="M71" s="218">
        <f t="shared" si="21"/>
        <v>-2018.0792657287088</v>
      </c>
      <c r="N71" s="218">
        <f t="shared" si="21"/>
        <v>-2036.5258913247371</v>
      </c>
      <c r="O71" s="218">
        <f t="shared" si="21"/>
        <v>-2055.7103819446065</v>
      </c>
      <c r="P71" s="218">
        <f t="shared" si="21"/>
        <v>-2075.6622521892709</v>
      </c>
      <c r="Q71" s="218">
        <f t="shared" si="21"/>
        <v>-2096.4121972437215</v>
      </c>
      <c r="R71" s="218">
        <f t="shared" si="21"/>
        <v>-561.07851427235062</v>
      </c>
      <c r="S71" s="218">
        <f t="shared" si="21"/>
        <v>-583.52165484324462</v>
      </c>
      <c r="T71" s="218">
        <f t="shared" si="21"/>
        <v>-606.86252103697439</v>
      </c>
      <c r="U71" s="218">
        <f t="shared" si="21"/>
        <v>-631.13702187845331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9" zoomScale="80" zoomScaleNormal="82" zoomScaleSheetLayoutView="80" workbookViewId="0">
      <selection activeCell="H13" sqref="H13:I13"/>
    </sheetView>
  </sheetViews>
  <sheetFormatPr defaultRowHeight="15.75" outlineLevelRow="1" x14ac:dyDescent="0.25"/>
  <cols>
    <col min="1" max="1" width="66.85546875" style="138" customWidth="1"/>
    <col min="2" max="2" width="13.7109375" style="138" bestFit="1" customWidth="1"/>
    <col min="3" max="3" width="12.5703125" style="138" customWidth="1"/>
    <col min="4" max="4" width="13.85546875" style="138" customWidth="1"/>
    <col min="5" max="5" width="11.5703125" style="138" customWidth="1"/>
    <col min="6" max="6" width="13.5703125" style="138" customWidth="1"/>
    <col min="7" max="7" width="9.85546875" style="138" customWidth="1"/>
    <col min="8" max="8" width="10.140625" style="138" customWidth="1"/>
    <col min="9" max="9" width="9.140625" style="138"/>
    <col min="10" max="10" width="9.85546875" style="138" customWidth="1"/>
    <col min="11" max="11" width="14.7109375" style="138" customWidth="1"/>
    <col min="12" max="14" width="9.85546875" style="138" bestFit="1" customWidth="1"/>
    <col min="15" max="15" width="10.85546875" style="138" customWidth="1"/>
    <col min="16" max="256" width="9.140625" style="138"/>
    <col min="257" max="257" width="66.85546875" style="138" customWidth="1"/>
    <col min="258" max="258" width="13.7109375" style="138" bestFit="1" customWidth="1"/>
    <col min="259" max="259" width="12.5703125" style="138" customWidth="1"/>
    <col min="260" max="260" width="13.85546875" style="138" customWidth="1"/>
    <col min="261" max="261" width="11.5703125" style="138" customWidth="1"/>
    <col min="262" max="262" width="13.5703125" style="138" customWidth="1"/>
    <col min="263" max="263" width="9.85546875" style="138" customWidth="1"/>
    <col min="264" max="264" width="10.140625" style="138" customWidth="1"/>
    <col min="265" max="265" width="9.140625" style="138"/>
    <col min="266" max="266" width="9.85546875" style="138" customWidth="1"/>
    <col min="267" max="267" width="14.7109375" style="138" customWidth="1"/>
    <col min="268" max="270" width="9.85546875" style="138" bestFit="1" customWidth="1"/>
    <col min="271" max="271" width="10.85546875" style="138" customWidth="1"/>
    <col min="272" max="512" width="9.140625" style="138"/>
    <col min="513" max="513" width="66.85546875" style="138" customWidth="1"/>
    <col min="514" max="514" width="13.7109375" style="138" bestFit="1" customWidth="1"/>
    <col min="515" max="515" width="12.5703125" style="138" customWidth="1"/>
    <col min="516" max="516" width="13.85546875" style="138" customWidth="1"/>
    <col min="517" max="517" width="11.5703125" style="138" customWidth="1"/>
    <col min="518" max="518" width="13.5703125" style="138" customWidth="1"/>
    <col min="519" max="519" width="9.85546875" style="138" customWidth="1"/>
    <col min="520" max="520" width="10.140625" style="138" customWidth="1"/>
    <col min="521" max="521" width="9.140625" style="138"/>
    <col min="522" max="522" width="9.85546875" style="138" customWidth="1"/>
    <col min="523" max="523" width="14.7109375" style="138" customWidth="1"/>
    <col min="524" max="526" width="9.85546875" style="138" bestFit="1" customWidth="1"/>
    <col min="527" max="527" width="10.85546875" style="138" customWidth="1"/>
    <col min="528" max="768" width="9.140625" style="138"/>
    <col min="769" max="769" width="66.85546875" style="138" customWidth="1"/>
    <col min="770" max="770" width="13.7109375" style="138" bestFit="1" customWidth="1"/>
    <col min="771" max="771" width="12.5703125" style="138" customWidth="1"/>
    <col min="772" max="772" width="13.85546875" style="138" customWidth="1"/>
    <col min="773" max="773" width="11.5703125" style="138" customWidth="1"/>
    <col min="774" max="774" width="13.5703125" style="138" customWidth="1"/>
    <col min="775" max="775" width="9.85546875" style="138" customWidth="1"/>
    <col min="776" max="776" width="10.140625" style="138" customWidth="1"/>
    <col min="777" max="777" width="9.140625" style="138"/>
    <col min="778" max="778" width="9.85546875" style="138" customWidth="1"/>
    <col min="779" max="779" width="14.7109375" style="138" customWidth="1"/>
    <col min="780" max="782" width="9.85546875" style="138" bestFit="1" customWidth="1"/>
    <col min="783" max="783" width="10.85546875" style="138" customWidth="1"/>
    <col min="784" max="1024" width="9.140625" style="138"/>
    <col min="1025" max="1025" width="66.85546875" style="138" customWidth="1"/>
    <col min="1026" max="1026" width="13.7109375" style="138" bestFit="1" customWidth="1"/>
    <col min="1027" max="1027" width="12.5703125" style="138" customWidth="1"/>
    <col min="1028" max="1028" width="13.85546875" style="138" customWidth="1"/>
    <col min="1029" max="1029" width="11.5703125" style="138" customWidth="1"/>
    <col min="1030" max="1030" width="13.5703125" style="138" customWidth="1"/>
    <col min="1031" max="1031" width="9.85546875" style="138" customWidth="1"/>
    <col min="1032" max="1032" width="10.140625" style="138" customWidth="1"/>
    <col min="1033" max="1033" width="9.140625" style="138"/>
    <col min="1034" max="1034" width="9.85546875" style="138" customWidth="1"/>
    <col min="1035" max="1035" width="14.7109375" style="138" customWidth="1"/>
    <col min="1036" max="1038" width="9.85546875" style="138" bestFit="1" customWidth="1"/>
    <col min="1039" max="1039" width="10.85546875" style="138" customWidth="1"/>
    <col min="1040" max="1280" width="9.140625" style="138"/>
    <col min="1281" max="1281" width="66.85546875" style="138" customWidth="1"/>
    <col min="1282" max="1282" width="13.7109375" style="138" bestFit="1" customWidth="1"/>
    <col min="1283" max="1283" width="12.5703125" style="138" customWidth="1"/>
    <col min="1284" max="1284" width="13.85546875" style="138" customWidth="1"/>
    <col min="1285" max="1285" width="11.5703125" style="138" customWidth="1"/>
    <col min="1286" max="1286" width="13.5703125" style="138" customWidth="1"/>
    <col min="1287" max="1287" width="9.85546875" style="138" customWidth="1"/>
    <col min="1288" max="1288" width="10.140625" style="138" customWidth="1"/>
    <col min="1289" max="1289" width="9.140625" style="138"/>
    <col min="1290" max="1290" width="9.85546875" style="138" customWidth="1"/>
    <col min="1291" max="1291" width="14.7109375" style="138" customWidth="1"/>
    <col min="1292" max="1294" width="9.85546875" style="138" bestFit="1" customWidth="1"/>
    <col min="1295" max="1295" width="10.85546875" style="138" customWidth="1"/>
    <col min="1296" max="1536" width="9.140625" style="138"/>
    <col min="1537" max="1537" width="66.85546875" style="138" customWidth="1"/>
    <col min="1538" max="1538" width="13.7109375" style="138" bestFit="1" customWidth="1"/>
    <col min="1539" max="1539" width="12.5703125" style="138" customWidth="1"/>
    <col min="1540" max="1540" width="13.85546875" style="138" customWidth="1"/>
    <col min="1541" max="1541" width="11.5703125" style="138" customWidth="1"/>
    <col min="1542" max="1542" width="13.5703125" style="138" customWidth="1"/>
    <col min="1543" max="1543" width="9.85546875" style="138" customWidth="1"/>
    <col min="1544" max="1544" width="10.140625" style="138" customWidth="1"/>
    <col min="1545" max="1545" width="9.140625" style="138"/>
    <col min="1546" max="1546" width="9.85546875" style="138" customWidth="1"/>
    <col min="1547" max="1547" width="14.7109375" style="138" customWidth="1"/>
    <col min="1548" max="1550" width="9.85546875" style="138" bestFit="1" customWidth="1"/>
    <col min="1551" max="1551" width="10.85546875" style="138" customWidth="1"/>
    <col min="1552" max="1792" width="9.140625" style="138"/>
    <col min="1793" max="1793" width="66.85546875" style="138" customWidth="1"/>
    <col min="1794" max="1794" width="13.7109375" style="138" bestFit="1" customWidth="1"/>
    <col min="1795" max="1795" width="12.5703125" style="138" customWidth="1"/>
    <col min="1796" max="1796" width="13.85546875" style="138" customWidth="1"/>
    <col min="1797" max="1797" width="11.5703125" style="138" customWidth="1"/>
    <col min="1798" max="1798" width="13.5703125" style="138" customWidth="1"/>
    <col min="1799" max="1799" width="9.85546875" style="138" customWidth="1"/>
    <col min="1800" max="1800" width="10.140625" style="138" customWidth="1"/>
    <col min="1801" max="1801" width="9.140625" style="138"/>
    <col min="1802" max="1802" width="9.85546875" style="138" customWidth="1"/>
    <col min="1803" max="1803" width="14.7109375" style="138" customWidth="1"/>
    <col min="1804" max="1806" width="9.85546875" style="138" bestFit="1" customWidth="1"/>
    <col min="1807" max="1807" width="10.85546875" style="138" customWidth="1"/>
    <col min="1808" max="2048" width="9.140625" style="138"/>
    <col min="2049" max="2049" width="66.85546875" style="138" customWidth="1"/>
    <col min="2050" max="2050" width="13.7109375" style="138" bestFit="1" customWidth="1"/>
    <col min="2051" max="2051" width="12.5703125" style="138" customWidth="1"/>
    <col min="2052" max="2052" width="13.85546875" style="138" customWidth="1"/>
    <col min="2053" max="2053" width="11.5703125" style="138" customWidth="1"/>
    <col min="2054" max="2054" width="13.5703125" style="138" customWidth="1"/>
    <col min="2055" max="2055" width="9.85546875" style="138" customWidth="1"/>
    <col min="2056" max="2056" width="10.140625" style="138" customWidth="1"/>
    <col min="2057" max="2057" width="9.140625" style="138"/>
    <col min="2058" max="2058" width="9.85546875" style="138" customWidth="1"/>
    <col min="2059" max="2059" width="14.7109375" style="138" customWidth="1"/>
    <col min="2060" max="2062" width="9.85546875" style="138" bestFit="1" customWidth="1"/>
    <col min="2063" max="2063" width="10.85546875" style="138" customWidth="1"/>
    <col min="2064" max="2304" width="9.140625" style="138"/>
    <col min="2305" max="2305" width="66.85546875" style="138" customWidth="1"/>
    <col min="2306" max="2306" width="13.7109375" style="138" bestFit="1" customWidth="1"/>
    <col min="2307" max="2307" width="12.5703125" style="138" customWidth="1"/>
    <col min="2308" max="2308" width="13.85546875" style="138" customWidth="1"/>
    <col min="2309" max="2309" width="11.5703125" style="138" customWidth="1"/>
    <col min="2310" max="2310" width="13.5703125" style="138" customWidth="1"/>
    <col min="2311" max="2311" width="9.85546875" style="138" customWidth="1"/>
    <col min="2312" max="2312" width="10.140625" style="138" customWidth="1"/>
    <col min="2313" max="2313" width="9.140625" style="138"/>
    <col min="2314" max="2314" width="9.85546875" style="138" customWidth="1"/>
    <col min="2315" max="2315" width="14.7109375" style="138" customWidth="1"/>
    <col min="2316" max="2318" width="9.85546875" style="138" bestFit="1" customWidth="1"/>
    <col min="2319" max="2319" width="10.85546875" style="138" customWidth="1"/>
    <col min="2320" max="2560" width="9.140625" style="138"/>
    <col min="2561" max="2561" width="66.85546875" style="138" customWidth="1"/>
    <col min="2562" max="2562" width="13.7109375" style="138" bestFit="1" customWidth="1"/>
    <col min="2563" max="2563" width="12.5703125" style="138" customWidth="1"/>
    <col min="2564" max="2564" width="13.85546875" style="138" customWidth="1"/>
    <col min="2565" max="2565" width="11.5703125" style="138" customWidth="1"/>
    <col min="2566" max="2566" width="13.5703125" style="138" customWidth="1"/>
    <col min="2567" max="2567" width="9.85546875" style="138" customWidth="1"/>
    <col min="2568" max="2568" width="10.140625" style="138" customWidth="1"/>
    <col min="2569" max="2569" width="9.140625" style="138"/>
    <col min="2570" max="2570" width="9.85546875" style="138" customWidth="1"/>
    <col min="2571" max="2571" width="14.7109375" style="138" customWidth="1"/>
    <col min="2572" max="2574" width="9.85546875" style="138" bestFit="1" customWidth="1"/>
    <col min="2575" max="2575" width="10.85546875" style="138" customWidth="1"/>
    <col min="2576" max="2816" width="9.140625" style="138"/>
    <col min="2817" max="2817" width="66.85546875" style="138" customWidth="1"/>
    <col min="2818" max="2818" width="13.7109375" style="138" bestFit="1" customWidth="1"/>
    <col min="2819" max="2819" width="12.5703125" style="138" customWidth="1"/>
    <col min="2820" max="2820" width="13.85546875" style="138" customWidth="1"/>
    <col min="2821" max="2821" width="11.5703125" style="138" customWidth="1"/>
    <col min="2822" max="2822" width="13.5703125" style="138" customWidth="1"/>
    <col min="2823" max="2823" width="9.85546875" style="138" customWidth="1"/>
    <col min="2824" max="2824" width="10.140625" style="138" customWidth="1"/>
    <col min="2825" max="2825" width="9.140625" style="138"/>
    <col min="2826" max="2826" width="9.85546875" style="138" customWidth="1"/>
    <col min="2827" max="2827" width="14.7109375" style="138" customWidth="1"/>
    <col min="2828" max="2830" width="9.85546875" style="138" bestFit="1" customWidth="1"/>
    <col min="2831" max="2831" width="10.85546875" style="138" customWidth="1"/>
    <col min="2832" max="3072" width="9.140625" style="138"/>
    <col min="3073" max="3073" width="66.85546875" style="138" customWidth="1"/>
    <col min="3074" max="3074" width="13.7109375" style="138" bestFit="1" customWidth="1"/>
    <col min="3075" max="3075" width="12.5703125" style="138" customWidth="1"/>
    <col min="3076" max="3076" width="13.85546875" style="138" customWidth="1"/>
    <col min="3077" max="3077" width="11.5703125" style="138" customWidth="1"/>
    <col min="3078" max="3078" width="13.5703125" style="138" customWidth="1"/>
    <col min="3079" max="3079" width="9.85546875" style="138" customWidth="1"/>
    <col min="3080" max="3080" width="10.140625" style="138" customWidth="1"/>
    <col min="3081" max="3081" width="9.140625" style="138"/>
    <col min="3082" max="3082" width="9.85546875" style="138" customWidth="1"/>
    <col min="3083" max="3083" width="14.7109375" style="138" customWidth="1"/>
    <col min="3084" max="3086" width="9.85546875" style="138" bestFit="1" customWidth="1"/>
    <col min="3087" max="3087" width="10.85546875" style="138" customWidth="1"/>
    <col min="3088" max="3328" width="9.140625" style="138"/>
    <col min="3329" max="3329" width="66.85546875" style="138" customWidth="1"/>
    <col min="3330" max="3330" width="13.7109375" style="138" bestFit="1" customWidth="1"/>
    <col min="3331" max="3331" width="12.5703125" style="138" customWidth="1"/>
    <col min="3332" max="3332" width="13.85546875" style="138" customWidth="1"/>
    <col min="3333" max="3333" width="11.5703125" style="138" customWidth="1"/>
    <col min="3334" max="3334" width="13.5703125" style="138" customWidth="1"/>
    <col min="3335" max="3335" width="9.85546875" style="138" customWidth="1"/>
    <col min="3336" max="3336" width="10.140625" style="138" customWidth="1"/>
    <col min="3337" max="3337" width="9.140625" style="138"/>
    <col min="3338" max="3338" width="9.85546875" style="138" customWidth="1"/>
    <col min="3339" max="3339" width="14.7109375" style="138" customWidth="1"/>
    <col min="3340" max="3342" width="9.85546875" style="138" bestFit="1" customWidth="1"/>
    <col min="3343" max="3343" width="10.85546875" style="138" customWidth="1"/>
    <col min="3344" max="3584" width="9.140625" style="138"/>
    <col min="3585" max="3585" width="66.85546875" style="138" customWidth="1"/>
    <col min="3586" max="3586" width="13.7109375" style="138" bestFit="1" customWidth="1"/>
    <col min="3587" max="3587" width="12.5703125" style="138" customWidth="1"/>
    <col min="3588" max="3588" width="13.85546875" style="138" customWidth="1"/>
    <col min="3589" max="3589" width="11.5703125" style="138" customWidth="1"/>
    <col min="3590" max="3590" width="13.5703125" style="138" customWidth="1"/>
    <col min="3591" max="3591" width="9.85546875" style="138" customWidth="1"/>
    <col min="3592" max="3592" width="10.140625" style="138" customWidth="1"/>
    <col min="3593" max="3593" width="9.140625" style="138"/>
    <col min="3594" max="3594" width="9.85546875" style="138" customWidth="1"/>
    <col min="3595" max="3595" width="14.7109375" style="138" customWidth="1"/>
    <col min="3596" max="3598" width="9.85546875" style="138" bestFit="1" customWidth="1"/>
    <col min="3599" max="3599" width="10.85546875" style="138" customWidth="1"/>
    <col min="3600" max="3840" width="9.140625" style="138"/>
    <col min="3841" max="3841" width="66.85546875" style="138" customWidth="1"/>
    <col min="3842" max="3842" width="13.7109375" style="138" bestFit="1" customWidth="1"/>
    <col min="3843" max="3843" width="12.5703125" style="138" customWidth="1"/>
    <col min="3844" max="3844" width="13.85546875" style="138" customWidth="1"/>
    <col min="3845" max="3845" width="11.5703125" style="138" customWidth="1"/>
    <col min="3846" max="3846" width="13.5703125" style="138" customWidth="1"/>
    <col min="3847" max="3847" width="9.85546875" style="138" customWidth="1"/>
    <col min="3848" max="3848" width="10.140625" style="138" customWidth="1"/>
    <col min="3849" max="3849" width="9.140625" style="138"/>
    <col min="3850" max="3850" width="9.85546875" style="138" customWidth="1"/>
    <col min="3851" max="3851" width="14.7109375" style="138" customWidth="1"/>
    <col min="3852" max="3854" width="9.85546875" style="138" bestFit="1" customWidth="1"/>
    <col min="3855" max="3855" width="10.85546875" style="138" customWidth="1"/>
    <col min="3856" max="4096" width="9.140625" style="138"/>
    <col min="4097" max="4097" width="66.85546875" style="138" customWidth="1"/>
    <col min="4098" max="4098" width="13.7109375" style="138" bestFit="1" customWidth="1"/>
    <col min="4099" max="4099" width="12.5703125" style="138" customWidth="1"/>
    <col min="4100" max="4100" width="13.85546875" style="138" customWidth="1"/>
    <col min="4101" max="4101" width="11.5703125" style="138" customWidth="1"/>
    <col min="4102" max="4102" width="13.5703125" style="138" customWidth="1"/>
    <col min="4103" max="4103" width="9.85546875" style="138" customWidth="1"/>
    <col min="4104" max="4104" width="10.140625" style="138" customWidth="1"/>
    <col min="4105" max="4105" width="9.140625" style="138"/>
    <col min="4106" max="4106" width="9.85546875" style="138" customWidth="1"/>
    <col min="4107" max="4107" width="14.7109375" style="138" customWidth="1"/>
    <col min="4108" max="4110" width="9.85546875" style="138" bestFit="1" customWidth="1"/>
    <col min="4111" max="4111" width="10.85546875" style="138" customWidth="1"/>
    <col min="4112" max="4352" width="9.140625" style="138"/>
    <col min="4353" max="4353" width="66.85546875" style="138" customWidth="1"/>
    <col min="4354" max="4354" width="13.7109375" style="138" bestFit="1" customWidth="1"/>
    <col min="4355" max="4355" width="12.5703125" style="138" customWidth="1"/>
    <col min="4356" max="4356" width="13.85546875" style="138" customWidth="1"/>
    <col min="4357" max="4357" width="11.5703125" style="138" customWidth="1"/>
    <col min="4358" max="4358" width="13.5703125" style="138" customWidth="1"/>
    <col min="4359" max="4359" width="9.85546875" style="138" customWidth="1"/>
    <col min="4360" max="4360" width="10.140625" style="138" customWidth="1"/>
    <col min="4361" max="4361" width="9.140625" style="138"/>
    <col min="4362" max="4362" width="9.85546875" style="138" customWidth="1"/>
    <col min="4363" max="4363" width="14.7109375" style="138" customWidth="1"/>
    <col min="4364" max="4366" width="9.85546875" style="138" bestFit="1" customWidth="1"/>
    <col min="4367" max="4367" width="10.85546875" style="138" customWidth="1"/>
    <col min="4368" max="4608" width="9.140625" style="138"/>
    <col min="4609" max="4609" width="66.85546875" style="138" customWidth="1"/>
    <col min="4610" max="4610" width="13.7109375" style="138" bestFit="1" customWidth="1"/>
    <col min="4611" max="4611" width="12.5703125" style="138" customWidth="1"/>
    <col min="4612" max="4612" width="13.85546875" style="138" customWidth="1"/>
    <col min="4613" max="4613" width="11.5703125" style="138" customWidth="1"/>
    <col min="4614" max="4614" width="13.5703125" style="138" customWidth="1"/>
    <col min="4615" max="4615" width="9.85546875" style="138" customWidth="1"/>
    <col min="4616" max="4616" width="10.140625" style="138" customWidth="1"/>
    <col min="4617" max="4617" width="9.140625" style="138"/>
    <col min="4618" max="4618" width="9.85546875" style="138" customWidth="1"/>
    <col min="4619" max="4619" width="14.7109375" style="138" customWidth="1"/>
    <col min="4620" max="4622" width="9.85546875" style="138" bestFit="1" customWidth="1"/>
    <col min="4623" max="4623" width="10.85546875" style="138" customWidth="1"/>
    <col min="4624" max="4864" width="9.140625" style="138"/>
    <col min="4865" max="4865" width="66.85546875" style="138" customWidth="1"/>
    <col min="4866" max="4866" width="13.7109375" style="138" bestFit="1" customWidth="1"/>
    <col min="4867" max="4867" width="12.5703125" style="138" customWidth="1"/>
    <col min="4868" max="4868" width="13.85546875" style="138" customWidth="1"/>
    <col min="4869" max="4869" width="11.5703125" style="138" customWidth="1"/>
    <col min="4870" max="4870" width="13.5703125" style="138" customWidth="1"/>
    <col min="4871" max="4871" width="9.85546875" style="138" customWidth="1"/>
    <col min="4872" max="4872" width="10.140625" style="138" customWidth="1"/>
    <col min="4873" max="4873" width="9.140625" style="138"/>
    <col min="4874" max="4874" width="9.85546875" style="138" customWidth="1"/>
    <col min="4875" max="4875" width="14.7109375" style="138" customWidth="1"/>
    <col min="4876" max="4878" width="9.85546875" style="138" bestFit="1" customWidth="1"/>
    <col min="4879" max="4879" width="10.85546875" style="138" customWidth="1"/>
    <col min="4880" max="5120" width="9.140625" style="138"/>
    <col min="5121" max="5121" width="66.85546875" style="138" customWidth="1"/>
    <col min="5122" max="5122" width="13.7109375" style="138" bestFit="1" customWidth="1"/>
    <col min="5123" max="5123" width="12.5703125" style="138" customWidth="1"/>
    <col min="5124" max="5124" width="13.85546875" style="138" customWidth="1"/>
    <col min="5125" max="5125" width="11.5703125" style="138" customWidth="1"/>
    <col min="5126" max="5126" width="13.5703125" style="138" customWidth="1"/>
    <col min="5127" max="5127" width="9.85546875" style="138" customWidth="1"/>
    <col min="5128" max="5128" width="10.140625" style="138" customWidth="1"/>
    <col min="5129" max="5129" width="9.140625" style="138"/>
    <col min="5130" max="5130" width="9.85546875" style="138" customWidth="1"/>
    <col min="5131" max="5131" width="14.7109375" style="138" customWidth="1"/>
    <col min="5132" max="5134" width="9.85546875" style="138" bestFit="1" customWidth="1"/>
    <col min="5135" max="5135" width="10.85546875" style="138" customWidth="1"/>
    <col min="5136" max="5376" width="9.140625" style="138"/>
    <col min="5377" max="5377" width="66.85546875" style="138" customWidth="1"/>
    <col min="5378" max="5378" width="13.7109375" style="138" bestFit="1" customWidth="1"/>
    <col min="5379" max="5379" width="12.5703125" style="138" customWidth="1"/>
    <col min="5380" max="5380" width="13.85546875" style="138" customWidth="1"/>
    <col min="5381" max="5381" width="11.5703125" style="138" customWidth="1"/>
    <col min="5382" max="5382" width="13.5703125" style="138" customWidth="1"/>
    <col min="5383" max="5383" width="9.85546875" style="138" customWidth="1"/>
    <col min="5384" max="5384" width="10.140625" style="138" customWidth="1"/>
    <col min="5385" max="5385" width="9.140625" style="138"/>
    <col min="5386" max="5386" width="9.85546875" style="138" customWidth="1"/>
    <col min="5387" max="5387" width="14.7109375" style="138" customWidth="1"/>
    <col min="5388" max="5390" width="9.85546875" style="138" bestFit="1" customWidth="1"/>
    <col min="5391" max="5391" width="10.85546875" style="138" customWidth="1"/>
    <col min="5392" max="5632" width="9.140625" style="138"/>
    <col min="5633" max="5633" width="66.85546875" style="138" customWidth="1"/>
    <col min="5634" max="5634" width="13.7109375" style="138" bestFit="1" customWidth="1"/>
    <col min="5635" max="5635" width="12.5703125" style="138" customWidth="1"/>
    <col min="5636" max="5636" width="13.85546875" style="138" customWidth="1"/>
    <col min="5637" max="5637" width="11.5703125" style="138" customWidth="1"/>
    <col min="5638" max="5638" width="13.5703125" style="138" customWidth="1"/>
    <col min="5639" max="5639" width="9.85546875" style="138" customWidth="1"/>
    <col min="5640" max="5640" width="10.140625" style="138" customWidth="1"/>
    <col min="5641" max="5641" width="9.140625" style="138"/>
    <col min="5642" max="5642" width="9.85546875" style="138" customWidth="1"/>
    <col min="5643" max="5643" width="14.7109375" style="138" customWidth="1"/>
    <col min="5644" max="5646" width="9.85546875" style="138" bestFit="1" customWidth="1"/>
    <col min="5647" max="5647" width="10.85546875" style="138" customWidth="1"/>
    <col min="5648" max="5888" width="9.140625" style="138"/>
    <col min="5889" max="5889" width="66.85546875" style="138" customWidth="1"/>
    <col min="5890" max="5890" width="13.7109375" style="138" bestFit="1" customWidth="1"/>
    <col min="5891" max="5891" width="12.5703125" style="138" customWidth="1"/>
    <col min="5892" max="5892" width="13.85546875" style="138" customWidth="1"/>
    <col min="5893" max="5893" width="11.5703125" style="138" customWidth="1"/>
    <col min="5894" max="5894" width="13.5703125" style="138" customWidth="1"/>
    <col min="5895" max="5895" width="9.85546875" style="138" customWidth="1"/>
    <col min="5896" max="5896" width="10.140625" style="138" customWidth="1"/>
    <col min="5897" max="5897" width="9.140625" style="138"/>
    <col min="5898" max="5898" width="9.85546875" style="138" customWidth="1"/>
    <col min="5899" max="5899" width="14.7109375" style="138" customWidth="1"/>
    <col min="5900" max="5902" width="9.85546875" style="138" bestFit="1" customWidth="1"/>
    <col min="5903" max="5903" width="10.85546875" style="138" customWidth="1"/>
    <col min="5904" max="6144" width="9.140625" style="138"/>
    <col min="6145" max="6145" width="66.85546875" style="138" customWidth="1"/>
    <col min="6146" max="6146" width="13.7109375" style="138" bestFit="1" customWidth="1"/>
    <col min="6147" max="6147" width="12.5703125" style="138" customWidth="1"/>
    <col min="6148" max="6148" width="13.85546875" style="138" customWidth="1"/>
    <col min="6149" max="6149" width="11.5703125" style="138" customWidth="1"/>
    <col min="6150" max="6150" width="13.5703125" style="138" customWidth="1"/>
    <col min="6151" max="6151" width="9.85546875" style="138" customWidth="1"/>
    <col min="6152" max="6152" width="10.140625" style="138" customWidth="1"/>
    <col min="6153" max="6153" width="9.140625" style="138"/>
    <col min="6154" max="6154" width="9.85546875" style="138" customWidth="1"/>
    <col min="6155" max="6155" width="14.7109375" style="138" customWidth="1"/>
    <col min="6156" max="6158" width="9.85546875" style="138" bestFit="1" customWidth="1"/>
    <col min="6159" max="6159" width="10.85546875" style="138" customWidth="1"/>
    <col min="6160" max="6400" width="9.140625" style="138"/>
    <col min="6401" max="6401" width="66.85546875" style="138" customWidth="1"/>
    <col min="6402" max="6402" width="13.7109375" style="138" bestFit="1" customWidth="1"/>
    <col min="6403" max="6403" width="12.5703125" style="138" customWidth="1"/>
    <col min="6404" max="6404" width="13.85546875" style="138" customWidth="1"/>
    <col min="6405" max="6405" width="11.5703125" style="138" customWidth="1"/>
    <col min="6406" max="6406" width="13.5703125" style="138" customWidth="1"/>
    <col min="6407" max="6407" width="9.85546875" style="138" customWidth="1"/>
    <col min="6408" max="6408" width="10.140625" style="138" customWidth="1"/>
    <col min="6409" max="6409" width="9.140625" style="138"/>
    <col min="6410" max="6410" width="9.85546875" style="138" customWidth="1"/>
    <col min="6411" max="6411" width="14.7109375" style="138" customWidth="1"/>
    <col min="6412" max="6414" width="9.85546875" style="138" bestFit="1" customWidth="1"/>
    <col min="6415" max="6415" width="10.85546875" style="138" customWidth="1"/>
    <col min="6416" max="6656" width="9.140625" style="138"/>
    <col min="6657" max="6657" width="66.85546875" style="138" customWidth="1"/>
    <col min="6658" max="6658" width="13.7109375" style="138" bestFit="1" customWidth="1"/>
    <col min="6659" max="6659" width="12.5703125" style="138" customWidth="1"/>
    <col min="6660" max="6660" width="13.85546875" style="138" customWidth="1"/>
    <col min="6661" max="6661" width="11.5703125" style="138" customWidth="1"/>
    <col min="6662" max="6662" width="13.5703125" style="138" customWidth="1"/>
    <col min="6663" max="6663" width="9.85546875" style="138" customWidth="1"/>
    <col min="6664" max="6664" width="10.140625" style="138" customWidth="1"/>
    <col min="6665" max="6665" width="9.140625" style="138"/>
    <col min="6666" max="6666" width="9.85546875" style="138" customWidth="1"/>
    <col min="6667" max="6667" width="14.7109375" style="138" customWidth="1"/>
    <col min="6668" max="6670" width="9.85546875" style="138" bestFit="1" customWidth="1"/>
    <col min="6671" max="6671" width="10.85546875" style="138" customWidth="1"/>
    <col min="6672" max="6912" width="9.140625" style="138"/>
    <col min="6913" max="6913" width="66.85546875" style="138" customWidth="1"/>
    <col min="6914" max="6914" width="13.7109375" style="138" bestFit="1" customWidth="1"/>
    <col min="6915" max="6915" width="12.5703125" style="138" customWidth="1"/>
    <col min="6916" max="6916" width="13.85546875" style="138" customWidth="1"/>
    <col min="6917" max="6917" width="11.5703125" style="138" customWidth="1"/>
    <col min="6918" max="6918" width="13.5703125" style="138" customWidth="1"/>
    <col min="6919" max="6919" width="9.85546875" style="138" customWidth="1"/>
    <col min="6920" max="6920" width="10.140625" style="138" customWidth="1"/>
    <col min="6921" max="6921" width="9.140625" style="138"/>
    <col min="6922" max="6922" width="9.85546875" style="138" customWidth="1"/>
    <col min="6923" max="6923" width="14.7109375" style="138" customWidth="1"/>
    <col min="6924" max="6926" width="9.85546875" style="138" bestFit="1" customWidth="1"/>
    <col min="6927" max="6927" width="10.85546875" style="138" customWidth="1"/>
    <col min="6928" max="7168" width="9.140625" style="138"/>
    <col min="7169" max="7169" width="66.85546875" style="138" customWidth="1"/>
    <col min="7170" max="7170" width="13.7109375" style="138" bestFit="1" customWidth="1"/>
    <col min="7171" max="7171" width="12.5703125" style="138" customWidth="1"/>
    <col min="7172" max="7172" width="13.85546875" style="138" customWidth="1"/>
    <col min="7173" max="7173" width="11.5703125" style="138" customWidth="1"/>
    <col min="7174" max="7174" width="13.5703125" style="138" customWidth="1"/>
    <col min="7175" max="7175" width="9.85546875" style="138" customWidth="1"/>
    <col min="7176" max="7176" width="10.140625" style="138" customWidth="1"/>
    <col min="7177" max="7177" width="9.140625" style="138"/>
    <col min="7178" max="7178" width="9.85546875" style="138" customWidth="1"/>
    <col min="7179" max="7179" width="14.7109375" style="138" customWidth="1"/>
    <col min="7180" max="7182" width="9.85546875" style="138" bestFit="1" customWidth="1"/>
    <col min="7183" max="7183" width="10.85546875" style="138" customWidth="1"/>
    <col min="7184" max="7424" width="9.140625" style="138"/>
    <col min="7425" max="7425" width="66.85546875" style="138" customWidth="1"/>
    <col min="7426" max="7426" width="13.7109375" style="138" bestFit="1" customWidth="1"/>
    <col min="7427" max="7427" width="12.5703125" style="138" customWidth="1"/>
    <col min="7428" max="7428" width="13.85546875" style="138" customWidth="1"/>
    <col min="7429" max="7429" width="11.5703125" style="138" customWidth="1"/>
    <col min="7430" max="7430" width="13.5703125" style="138" customWidth="1"/>
    <col min="7431" max="7431" width="9.85546875" style="138" customWidth="1"/>
    <col min="7432" max="7432" width="10.140625" style="138" customWidth="1"/>
    <col min="7433" max="7433" width="9.140625" style="138"/>
    <col min="7434" max="7434" width="9.85546875" style="138" customWidth="1"/>
    <col min="7435" max="7435" width="14.7109375" style="138" customWidth="1"/>
    <col min="7436" max="7438" width="9.85546875" style="138" bestFit="1" customWidth="1"/>
    <col min="7439" max="7439" width="10.85546875" style="138" customWidth="1"/>
    <col min="7440" max="7680" width="9.140625" style="138"/>
    <col min="7681" max="7681" width="66.85546875" style="138" customWidth="1"/>
    <col min="7682" max="7682" width="13.7109375" style="138" bestFit="1" customWidth="1"/>
    <col min="7683" max="7683" width="12.5703125" style="138" customWidth="1"/>
    <col min="7684" max="7684" width="13.85546875" style="138" customWidth="1"/>
    <col min="7685" max="7685" width="11.5703125" style="138" customWidth="1"/>
    <col min="7686" max="7686" width="13.5703125" style="138" customWidth="1"/>
    <col min="7687" max="7687" width="9.85546875" style="138" customWidth="1"/>
    <col min="7688" max="7688" width="10.140625" style="138" customWidth="1"/>
    <col min="7689" max="7689" width="9.140625" style="138"/>
    <col min="7690" max="7690" width="9.85546875" style="138" customWidth="1"/>
    <col min="7691" max="7691" width="14.7109375" style="138" customWidth="1"/>
    <col min="7692" max="7694" width="9.85546875" style="138" bestFit="1" customWidth="1"/>
    <col min="7695" max="7695" width="10.85546875" style="138" customWidth="1"/>
    <col min="7696" max="7936" width="9.140625" style="138"/>
    <col min="7937" max="7937" width="66.85546875" style="138" customWidth="1"/>
    <col min="7938" max="7938" width="13.7109375" style="138" bestFit="1" customWidth="1"/>
    <col min="7939" max="7939" width="12.5703125" style="138" customWidth="1"/>
    <col min="7940" max="7940" width="13.85546875" style="138" customWidth="1"/>
    <col min="7941" max="7941" width="11.5703125" style="138" customWidth="1"/>
    <col min="7942" max="7942" width="13.5703125" style="138" customWidth="1"/>
    <col min="7943" max="7943" width="9.85546875" style="138" customWidth="1"/>
    <col min="7944" max="7944" width="10.140625" style="138" customWidth="1"/>
    <col min="7945" max="7945" width="9.140625" style="138"/>
    <col min="7946" max="7946" width="9.85546875" style="138" customWidth="1"/>
    <col min="7947" max="7947" width="14.7109375" style="138" customWidth="1"/>
    <col min="7948" max="7950" width="9.85546875" style="138" bestFit="1" customWidth="1"/>
    <col min="7951" max="7951" width="10.85546875" style="138" customWidth="1"/>
    <col min="7952" max="8192" width="9.140625" style="138"/>
    <col min="8193" max="8193" width="66.85546875" style="138" customWidth="1"/>
    <col min="8194" max="8194" width="13.7109375" style="138" bestFit="1" customWidth="1"/>
    <col min="8195" max="8195" width="12.5703125" style="138" customWidth="1"/>
    <col min="8196" max="8196" width="13.85546875" style="138" customWidth="1"/>
    <col min="8197" max="8197" width="11.5703125" style="138" customWidth="1"/>
    <col min="8198" max="8198" width="13.5703125" style="138" customWidth="1"/>
    <col min="8199" max="8199" width="9.85546875" style="138" customWidth="1"/>
    <col min="8200" max="8200" width="10.140625" style="138" customWidth="1"/>
    <col min="8201" max="8201" width="9.140625" style="138"/>
    <col min="8202" max="8202" width="9.85546875" style="138" customWidth="1"/>
    <col min="8203" max="8203" width="14.7109375" style="138" customWidth="1"/>
    <col min="8204" max="8206" width="9.85546875" style="138" bestFit="1" customWidth="1"/>
    <col min="8207" max="8207" width="10.85546875" style="138" customWidth="1"/>
    <col min="8208" max="8448" width="9.140625" style="138"/>
    <col min="8449" max="8449" width="66.85546875" style="138" customWidth="1"/>
    <col min="8450" max="8450" width="13.7109375" style="138" bestFit="1" customWidth="1"/>
    <col min="8451" max="8451" width="12.5703125" style="138" customWidth="1"/>
    <col min="8452" max="8452" width="13.85546875" style="138" customWidth="1"/>
    <col min="8453" max="8453" width="11.5703125" style="138" customWidth="1"/>
    <col min="8454" max="8454" width="13.5703125" style="138" customWidth="1"/>
    <col min="8455" max="8455" width="9.85546875" style="138" customWidth="1"/>
    <col min="8456" max="8456" width="10.140625" style="138" customWidth="1"/>
    <col min="8457" max="8457" width="9.140625" style="138"/>
    <col min="8458" max="8458" width="9.85546875" style="138" customWidth="1"/>
    <col min="8459" max="8459" width="14.7109375" style="138" customWidth="1"/>
    <col min="8460" max="8462" width="9.85546875" style="138" bestFit="1" customWidth="1"/>
    <col min="8463" max="8463" width="10.85546875" style="138" customWidth="1"/>
    <col min="8464" max="8704" width="9.140625" style="138"/>
    <col min="8705" max="8705" width="66.85546875" style="138" customWidth="1"/>
    <col min="8706" max="8706" width="13.7109375" style="138" bestFit="1" customWidth="1"/>
    <col min="8707" max="8707" width="12.5703125" style="138" customWidth="1"/>
    <col min="8708" max="8708" width="13.85546875" style="138" customWidth="1"/>
    <col min="8709" max="8709" width="11.5703125" style="138" customWidth="1"/>
    <col min="8710" max="8710" width="13.5703125" style="138" customWidth="1"/>
    <col min="8711" max="8711" width="9.85546875" style="138" customWidth="1"/>
    <col min="8712" max="8712" width="10.140625" style="138" customWidth="1"/>
    <col min="8713" max="8713" width="9.140625" style="138"/>
    <col min="8714" max="8714" width="9.85546875" style="138" customWidth="1"/>
    <col min="8715" max="8715" width="14.7109375" style="138" customWidth="1"/>
    <col min="8716" max="8718" width="9.85546875" style="138" bestFit="1" customWidth="1"/>
    <col min="8719" max="8719" width="10.85546875" style="138" customWidth="1"/>
    <col min="8720" max="8960" width="9.140625" style="138"/>
    <col min="8961" max="8961" width="66.85546875" style="138" customWidth="1"/>
    <col min="8962" max="8962" width="13.7109375" style="138" bestFit="1" customWidth="1"/>
    <col min="8963" max="8963" width="12.5703125" style="138" customWidth="1"/>
    <col min="8964" max="8964" width="13.85546875" style="138" customWidth="1"/>
    <col min="8965" max="8965" width="11.5703125" style="138" customWidth="1"/>
    <col min="8966" max="8966" width="13.5703125" style="138" customWidth="1"/>
    <col min="8967" max="8967" width="9.85546875" style="138" customWidth="1"/>
    <col min="8968" max="8968" width="10.140625" style="138" customWidth="1"/>
    <col min="8969" max="8969" width="9.140625" style="138"/>
    <col min="8970" max="8970" width="9.85546875" style="138" customWidth="1"/>
    <col min="8971" max="8971" width="14.7109375" style="138" customWidth="1"/>
    <col min="8972" max="8974" width="9.85546875" style="138" bestFit="1" customWidth="1"/>
    <col min="8975" max="8975" width="10.85546875" style="138" customWidth="1"/>
    <col min="8976" max="9216" width="9.140625" style="138"/>
    <col min="9217" max="9217" width="66.85546875" style="138" customWidth="1"/>
    <col min="9218" max="9218" width="13.7109375" style="138" bestFit="1" customWidth="1"/>
    <col min="9219" max="9219" width="12.5703125" style="138" customWidth="1"/>
    <col min="9220" max="9220" width="13.85546875" style="138" customWidth="1"/>
    <col min="9221" max="9221" width="11.5703125" style="138" customWidth="1"/>
    <col min="9222" max="9222" width="13.5703125" style="138" customWidth="1"/>
    <col min="9223" max="9223" width="9.85546875" style="138" customWidth="1"/>
    <col min="9224" max="9224" width="10.140625" style="138" customWidth="1"/>
    <col min="9225" max="9225" width="9.140625" style="138"/>
    <col min="9226" max="9226" width="9.85546875" style="138" customWidth="1"/>
    <col min="9227" max="9227" width="14.7109375" style="138" customWidth="1"/>
    <col min="9228" max="9230" width="9.85546875" style="138" bestFit="1" customWidth="1"/>
    <col min="9231" max="9231" width="10.85546875" style="138" customWidth="1"/>
    <col min="9232" max="9472" width="9.140625" style="138"/>
    <col min="9473" max="9473" width="66.85546875" style="138" customWidth="1"/>
    <col min="9474" max="9474" width="13.7109375" style="138" bestFit="1" customWidth="1"/>
    <col min="9475" max="9475" width="12.5703125" style="138" customWidth="1"/>
    <col min="9476" max="9476" width="13.85546875" style="138" customWidth="1"/>
    <col min="9477" max="9477" width="11.5703125" style="138" customWidth="1"/>
    <col min="9478" max="9478" width="13.5703125" style="138" customWidth="1"/>
    <col min="9479" max="9479" width="9.85546875" style="138" customWidth="1"/>
    <col min="9480" max="9480" width="10.140625" style="138" customWidth="1"/>
    <col min="9481" max="9481" width="9.140625" style="138"/>
    <col min="9482" max="9482" width="9.85546875" style="138" customWidth="1"/>
    <col min="9483" max="9483" width="14.7109375" style="138" customWidth="1"/>
    <col min="9484" max="9486" width="9.85546875" style="138" bestFit="1" customWidth="1"/>
    <col min="9487" max="9487" width="10.85546875" style="138" customWidth="1"/>
    <col min="9488" max="9728" width="9.140625" style="138"/>
    <col min="9729" max="9729" width="66.85546875" style="138" customWidth="1"/>
    <col min="9730" max="9730" width="13.7109375" style="138" bestFit="1" customWidth="1"/>
    <col min="9731" max="9731" width="12.5703125" style="138" customWidth="1"/>
    <col min="9732" max="9732" width="13.85546875" style="138" customWidth="1"/>
    <col min="9733" max="9733" width="11.5703125" style="138" customWidth="1"/>
    <col min="9734" max="9734" width="13.5703125" style="138" customWidth="1"/>
    <col min="9735" max="9735" width="9.85546875" style="138" customWidth="1"/>
    <col min="9736" max="9736" width="10.140625" style="138" customWidth="1"/>
    <col min="9737" max="9737" width="9.140625" style="138"/>
    <col min="9738" max="9738" width="9.85546875" style="138" customWidth="1"/>
    <col min="9739" max="9739" width="14.7109375" style="138" customWidth="1"/>
    <col min="9740" max="9742" width="9.85546875" style="138" bestFit="1" customWidth="1"/>
    <col min="9743" max="9743" width="10.85546875" style="138" customWidth="1"/>
    <col min="9744" max="9984" width="9.140625" style="138"/>
    <col min="9985" max="9985" width="66.85546875" style="138" customWidth="1"/>
    <col min="9986" max="9986" width="13.7109375" style="138" bestFit="1" customWidth="1"/>
    <col min="9987" max="9987" width="12.5703125" style="138" customWidth="1"/>
    <col min="9988" max="9988" width="13.85546875" style="138" customWidth="1"/>
    <col min="9989" max="9989" width="11.5703125" style="138" customWidth="1"/>
    <col min="9990" max="9990" width="13.5703125" style="138" customWidth="1"/>
    <col min="9991" max="9991" width="9.85546875" style="138" customWidth="1"/>
    <col min="9992" max="9992" width="10.140625" style="138" customWidth="1"/>
    <col min="9993" max="9993" width="9.140625" style="138"/>
    <col min="9994" max="9994" width="9.85546875" style="138" customWidth="1"/>
    <col min="9995" max="9995" width="14.7109375" style="138" customWidth="1"/>
    <col min="9996" max="9998" width="9.85546875" style="138" bestFit="1" customWidth="1"/>
    <col min="9999" max="9999" width="10.85546875" style="138" customWidth="1"/>
    <col min="10000" max="10240" width="9.140625" style="138"/>
    <col min="10241" max="10241" width="66.85546875" style="138" customWidth="1"/>
    <col min="10242" max="10242" width="13.7109375" style="138" bestFit="1" customWidth="1"/>
    <col min="10243" max="10243" width="12.5703125" style="138" customWidth="1"/>
    <col min="10244" max="10244" width="13.85546875" style="138" customWidth="1"/>
    <col min="10245" max="10245" width="11.5703125" style="138" customWidth="1"/>
    <col min="10246" max="10246" width="13.5703125" style="138" customWidth="1"/>
    <col min="10247" max="10247" width="9.85546875" style="138" customWidth="1"/>
    <col min="10248" max="10248" width="10.140625" style="138" customWidth="1"/>
    <col min="10249" max="10249" width="9.140625" style="138"/>
    <col min="10250" max="10250" width="9.85546875" style="138" customWidth="1"/>
    <col min="10251" max="10251" width="14.7109375" style="138" customWidth="1"/>
    <col min="10252" max="10254" width="9.85546875" style="138" bestFit="1" customWidth="1"/>
    <col min="10255" max="10255" width="10.85546875" style="138" customWidth="1"/>
    <col min="10256" max="10496" width="9.140625" style="138"/>
    <col min="10497" max="10497" width="66.85546875" style="138" customWidth="1"/>
    <col min="10498" max="10498" width="13.7109375" style="138" bestFit="1" customWidth="1"/>
    <col min="10499" max="10499" width="12.5703125" style="138" customWidth="1"/>
    <col min="10500" max="10500" width="13.85546875" style="138" customWidth="1"/>
    <col min="10501" max="10501" width="11.5703125" style="138" customWidth="1"/>
    <col min="10502" max="10502" width="13.5703125" style="138" customWidth="1"/>
    <col min="10503" max="10503" width="9.85546875" style="138" customWidth="1"/>
    <col min="10504" max="10504" width="10.140625" style="138" customWidth="1"/>
    <col min="10505" max="10505" width="9.140625" style="138"/>
    <col min="10506" max="10506" width="9.85546875" style="138" customWidth="1"/>
    <col min="10507" max="10507" width="14.7109375" style="138" customWidth="1"/>
    <col min="10508" max="10510" width="9.85546875" style="138" bestFit="1" customWidth="1"/>
    <col min="10511" max="10511" width="10.85546875" style="138" customWidth="1"/>
    <col min="10512" max="10752" width="9.140625" style="138"/>
    <col min="10753" max="10753" width="66.85546875" style="138" customWidth="1"/>
    <col min="10754" max="10754" width="13.7109375" style="138" bestFit="1" customWidth="1"/>
    <col min="10755" max="10755" width="12.5703125" style="138" customWidth="1"/>
    <col min="10756" max="10756" width="13.85546875" style="138" customWidth="1"/>
    <col min="10757" max="10757" width="11.5703125" style="138" customWidth="1"/>
    <col min="10758" max="10758" width="13.5703125" style="138" customWidth="1"/>
    <col min="10759" max="10759" width="9.85546875" style="138" customWidth="1"/>
    <col min="10760" max="10760" width="10.140625" style="138" customWidth="1"/>
    <col min="10761" max="10761" width="9.140625" style="138"/>
    <col min="10762" max="10762" width="9.85546875" style="138" customWidth="1"/>
    <col min="10763" max="10763" width="14.7109375" style="138" customWidth="1"/>
    <col min="10764" max="10766" width="9.85546875" style="138" bestFit="1" customWidth="1"/>
    <col min="10767" max="10767" width="10.85546875" style="138" customWidth="1"/>
    <col min="10768" max="11008" width="9.140625" style="138"/>
    <col min="11009" max="11009" width="66.85546875" style="138" customWidth="1"/>
    <col min="11010" max="11010" width="13.7109375" style="138" bestFit="1" customWidth="1"/>
    <col min="11011" max="11011" width="12.5703125" style="138" customWidth="1"/>
    <col min="11012" max="11012" width="13.85546875" style="138" customWidth="1"/>
    <col min="11013" max="11013" width="11.5703125" style="138" customWidth="1"/>
    <col min="11014" max="11014" width="13.5703125" style="138" customWidth="1"/>
    <col min="11015" max="11015" width="9.85546875" style="138" customWidth="1"/>
    <col min="11016" max="11016" width="10.140625" style="138" customWidth="1"/>
    <col min="11017" max="11017" width="9.140625" style="138"/>
    <col min="11018" max="11018" width="9.85546875" style="138" customWidth="1"/>
    <col min="11019" max="11019" width="14.7109375" style="138" customWidth="1"/>
    <col min="11020" max="11022" width="9.85546875" style="138" bestFit="1" customWidth="1"/>
    <col min="11023" max="11023" width="10.85546875" style="138" customWidth="1"/>
    <col min="11024" max="11264" width="9.140625" style="138"/>
    <col min="11265" max="11265" width="66.85546875" style="138" customWidth="1"/>
    <col min="11266" max="11266" width="13.7109375" style="138" bestFit="1" customWidth="1"/>
    <col min="11267" max="11267" width="12.5703125" style="138" customWidth="1"/>
    <col min="11268" max="11268" width="13.85546875" style="138" customWidth="1"/>
    <col min="11269" max="11269" width="11.5703125" style="138" customWidth="1"/>
    <col min="11270" max="11270" width="13.5703125" style="138" customWidth="1"/>
    <col min="11271" max="11271" width="9.85546875" style="138" customWidth="1"/>
    <col min="11272" max="11272" width="10.140625" style="138" customWidth="1"/>
    <col min="11273" max="11273" width="9.140625" style="138"/>
    <col min="11274" max="11274" width="9.85546875" style="138" customWidth="1"/>
    <col min="11275" max="11275" width="14.7109375" style="138" customWidth="1"/>
    <col min="11276" max="11278" width="9.85546875" style="138" bestFit="1" customWidth="1"/>
    <col min="11279" max="11279" width="10.85546875" style="138" customWidth="1"/>
    <col min="11280" max="11520" width="9.140625" style="138"/>
    <col min="11521" max="11521" width="66.85546875" style="138" customWidth="1"/>
    <col min="11522" max="11522" width="13.7109375" style="138" bestFit="1" customWidth="1"/>
    <col min="11523" max="11523" width="12.5703125" style="138" customWidth="1"/>
    <col min="11524" max="11524" width="13.85546875" style="138" customWidth="1"/>
    <col min="11525" max="11525" width="11.5703125" style="138" customWidth="1"/>
    <col min="11526" max="11526" width="13.5703125" style="138" customWidth="1"/>
    <col min="11527" max="11527" width="9.85546875" style="138" customWidth="1"/>
    <col min="11528" max="11528" width="10.140625" style="138" customWidth="1"/>
    <col min="11529" max="11529" width="9.140625" style="138"/>
    <col min="11530" max="11530" width="9.85546875" style="138" customWidth="1"/>
    <col min="11531" max="11531" width="14.7109375" style="138" customWidth="1"/>
    <col min="11532" max="11534" width="9.85546875" style="138" bestFit="1" customWidth="1"/>
    <col min="11535" max="11535" width="10.85546875" style="138" customWidth="1"/>
    <col min="11536" max="11776" width="9.140625" style="138"/>
    <col min="11777" max="11777" width="66.85546875" style="138" customWidth="1"/>
    <col min="11778" max="11778" width="13.7109375" style="138" bestFit="1" customWidth="1"/>
    <col min="11779" max="11779" width="12.5703125" style="138" customWidth="1"/>
    <col min="11780" max="11780" width="13.85546875" style="138" customWidth="1"/>
    <col min="11781" max="11781" width="11.5703125" style="138" customWidth="1"/>
    <col min="11782" max="11782" width="13.5703125" style="138" customWidth="1"/>
    <col min="11783" max="11783" width="9.85546875" style="138" customWidth="1"/>
    <col min="11784" max="11784" width="10.140625" style="138" customWidth="1"/>
    <col min="11785" max="11785" width="9.140625" style="138"/>
    <col min="11786" max="11786" width="9.85546875" style="138" customWidth="1"/>
    <col min="11787" max="11787" width="14.7109375" style="138" customWidth="1"/>
    <col min="11788" max="11790" width="9.85546875" style="138" bestFit="1" customWidth="1"/>
    <col min="11791" max="11791" width="10.85546875" style="138" customWidth="1"/>
    <col min="11792" max="12032" width="9.140625" style="138"/>
    <col min="12033" max="12033" width="66.85546875" style="138" customWidth="1"/>
    <col min="12034" max="12034" width="13.7109375" style="138" bestFit="1" customWidth="1"/>
    <col min="12035" max="12035" width="12.5703125" style="138" customWidth="1"/>
    <col min="12036" max="12036" width="13.85546875" style="138" customWidth="1"/>
    <col min="12037" max="12037" width="11.5703125" style="138" customWidth="1"/>
    <col min="12038" max="12038" width="13.5703125" style="138" customWidth="1"/>
    <col min="12039" max="12039" width="9.85546875" style="138" customWidth="1"/>
    <col min="12040" max="12040" width="10.140625" style="138" customWidth="1"/>
    <col min="12041" max="12041" width="9.140625" style="138"/>
    <col min="12042" max="12042" width="9.85546875" style="138" customWidth="1"/>
    <col min="12043" max="12043" width="14.7109375" style="138" customWidth="1"/>
    <col min="12044" max="12046" width="9.85546875" style="138" bestFit="1" customWidth="1"/>
    <col min="12047" max="12047" width="10.85546875" style="138" customWidth="1"/>
    <col min="12048" max="12288" width="9.140625" style="138"/>
    <col min="12289" max="12289" width="66.85546875" style="138" customWidth="1"/>
    <col min="12290" max="12290" width="13.7109375" style="138" bestFit="1" customWidth="1"/>
    <col min="12291" max="12291" width="12.5703125" style="138" customWidth="1"/>
    <col min="12292" max="12292" width="13.85546875" style="138" customWidth="1"/>
    <col min="12293" max="12293" width="11.5703125" style="138" customWidth="1"/>
    <col min="12294" max="12294" width="13.5703125" style="138" customWidth="1"/>
    <col min="12295" max="12295" width="9.85546875" style="138" customWidth="1"/>
    <col min="12296" max="12296" width="10.140625" style="138" customWidth="1"/>
    <col min="12297" max="12297" width="9.140625" style="138"/>
    <col min="12298" max="12298" width="9.85546875" style="138" customWidth="1"/>
    <col min="12299" max="12299" width="14.7109375" style="138" customWidth="1"/>
    <col min="12300" max="12302" width="9.85546875" style="138" bestFit="1" customWidth="1"/>
    <col min="12303" max="12303" width="10.85546875" style="138" customWidth="1"/>
    <col min="12304" max="12544" width="9.140625" style="138"/>
    <col min="12545" max="12545" width="66.85546875" style="138" customWidth="1"/>
    <col min="12546" max="12546" width="13.7109375" style="138" bestFit="1" customWidth="1"/>
    <col min="12547" max="12547" width="12.5703125" style="138" customWidth="1"/>
    <col min="12548" max="12548" width="13.85546875" style="138" customWidth="1"/>
    <col min="12549" max="12549" width="11.5703125" style="138" customWidth="1"/>
    <col min="12550" max="12550" width="13.5703125" style="138" customWidth="1"/>
    <col min="12551" max="12551" width="9.85546875" style="138" customWidth="1"/>
    <col min="12552" max="12552" width="10.140625" style="138" customWidth="1"/>
    <col min="12553" max="12553" width="9.140625" style="138"/>
    <col min="12554" max="12554" width="9.85546875" style="138" customWidth="1"/>
    <col min="12555" max="12555" width="14.7109375" style="138" customWidth="1"/>
    <col min="12556" max="12558" width="9.85546875" style="138" bestFit="1" customWidth="1"/>
    <col min="12559" max="12559" width="10.85546875" style="138" customWidth="1"/>
    <col min="12560" max="12800" width="9.140625" style="138"/>
    <col min="12801" max="12801" width="66.85546875" style="138" customWidth="1"/>
    <col min="12802" max="12802" width="13.7109375" style="138" bestFit="1" customWidth="1"/>
    <col min="12803" max="12803" width="12.5703125" style="138" customWidth="1"/>
    <col min="12804" max="12804" width="13.85546875" style="138" customWidth="1"/>
    <col min="12805" max="12805" width="11.5703125" style="138" customWidth="1"/>
    <col min="12806" max="12806" width="13.5703125" style="138" customWidth="1"/>
    <col min="12807" max="12807" width="9.85546875" style="138" customWidth="1"/>
    <col min="12808" max="12808" width="10.140625" style="138" customWidth="1"/>
    <col min="12809" max="12809" width="9.140625" style="138"/>
    <col min="12810" max="12810" width="9.85546875" style="138" customWidth="1"/>
    <col min="12811" max="12811" width="14.7109375" style="138" customWidth="1"/>
    <col min="12812" max="12814" width="9.85546875" style="138" bestFit="1" customWidth="1"/>
    <col min="12815" max="12815" width="10.85546875" style="138" customWidth="1"/>
    <col min="12816" max="13056" width="9.140625" style="138"/>
    <col min="13057" max="13057" width="66.85546875" style="138" customWidth="1"/>
    <col min="13058" max="13058" width="13.7109375" style="138" bestFit="1" customWidth="1"/>
    <col min="13059" max="13059" width="12.5703125" style="138" customWidth="1"/>
    <col min="13060" max="13060" width="13.85546875" style="138" customWidth="1"/>
    <col min="13061" max="13061" width="11.5703125" style="138" customWidth="1"/>
    <col min="13062" max="13062" width="13.5703125" style="138" customWidth="1"/>
    <col min="13063" max="13063" width="9.85546875" style="138" customWidth="1"/>
    <col min="13064" max="13064" width="10.140625" style="138" customWidth="1"/>
    <col min="13065" max="13065" width="9.140625" style="138"/>
    <col min="13066" max="13066" width="9.85546875" style="138" customWidth="1"/>
    <col min="13067" max="13067" width="14.7109375" style="138" customWidth="1"/>
    <col min="13068" max="13070" width="9.85546875" style="138" bestFit="1" customWidth="1"/>
    <col min="13071" max="13071" width="10.85546875" style="138" customWidth="1"/>
    <col min="13072" max="13312" width="9.140625" style="138"/>
    <col min="13313" max="13313" width="66.85546875" style="138" customWidth="1"/>
    <col min="13314" max="13314" width="13.7109375" style="138" bestFit="1" customWidth="1"/>
    <col min="13315" max="13315" width="12.5703125" style="138" customWidth="1"/>
    <col min="13316" max="13316" width="13.85546875" style="138" customWidth="1"/>
    <col min="13317" max="13317" width="11.5703125" style="138" customWidth="1"/>
    <col min="13318" max="13318" width="13.5703125" style="138" customWidth="1"/>
    <col min="13319" max="13319" width="9.85546875" style="138" customWidth="1"/>
    <col min="13320" max="13320" width="10.140625" style="138" customWidth="1"/>
    <col min="13321" max="13321" width="9.140625" style="138"/>
    <col min="13322" max="13322" width="9.85546875" style="138" customWidth="1"/>
    <col min="13323" max="13323" width="14.7109375" style="138" customWidth="1"/>
    <col min="13324" max="13326" width="9.85546875" style="138" bestFit="1" customWidth="1"/>
    <col min="13327" max="13327" width="10.85546875" style="138" customWidth="1"/>
    <col min="13328" max="13568" width="9.140625" style="138"/>
    <col min="13569" max="13569" width="66.85546875" style="138" customWidth="1"/>
    <col min="13570" max="13570" width="13.7109375" style="138" bestFit="1" customWidth="1"/>
    <col min="13571" max="13571" width="12.5703125" style="138" customWidth="1"/>
    <col min="13572" max="13572" width="13.85546875" style="138" customWidth="1"/>
    <col min="13573" max="13573" width="11.5703125" style="138" customWidth="1"/>
    <col min="13574" max="13574" width="13.5703125" style="138" customWidth="1"/>
    <col min="13575" max="13575" width="9.85546875" style="138" customWidth="1"/>
    <col min="13576" max="13576" width="10.140625" style="138" customWidth="1"/>
    <col min="13577" max="13577" width="9.140625" style="138"/>
    <col min="13578" max="13578" width="9.85546875" style="138" customWidth="1"/>
    <col min="13579" max="13579" width="14.7109375" style="138" customWidth="1"/>
    <col min="13580" max="13582" width="9.85546875" style="138" bestFit="1" customWidth="1"/>
    <col min="13583" max="13583" width="10.85546875" style="138" customWidth="1"/>
    <col min="13584" max="13824" width="9.140625" style="138"/>
    <col min="13825" max="13825" width="66.85546875" style="138" customWidth="1"/>
    <col min="13826" max="13826" width="13.7109375" style="138" bestFit="1" customWidth="1"/>
    <col min="13827" max="13827" width="12.5703125" style="138" customWidth="1"/>
    <col min="13828" max="13828" width="13.85546875" style="138" customWidth="1"/>
    <col min="13829" max="13829" width="11.5703125" style="138" customWidth="1"/>
    <col min="13830" max="13830" width="13.5703125" style="138" customWidth="1"/>
    <col min="13831" max="13831" width="9.85546875" style="138" customWidth="1"/>
    <col min="13832" max="13832" width="10.140625" style="138" customWidth="1"/>
    <col min="13833" max="13833" width="9.140625" style="138"/>
    <col min="13834" max="13834" width="9.85546875" style="138" customWidth="1"/>
    <col min="13835" max="13835" width="14.7109375" style="138" customWidth="1"/>
    <col min="13836" max="13838" width="9.85546875" style="138" bestFit="1" customWidth="1"/>
    <col min="13839" max="13839" width="10.85546875" style="138" customWidth="1"/>
    <col min="13840" max="14080" width="9.140625" style="138"/>
    <col min="14081" max="14081" width="66.85546875" style="138" customWidth="1"/>
    <col min="14082" max="14082" width="13.7109375" style="138" bestFit="1" customWidth="1"/>
    <col min="14083" max="14083" width="12.5703125" style="138" customWidth="1"/>
    <col min="14084" max="14084" width="13.85546875" style="138" customWidth="1"/>
    <col min="14085" max="14085" width="11.5703125" style="138" customWidth="1"/>
    <col min="14086" max="14086" width="13.5703125" style="138" customWidth="1"/>
    <col min="14087" max="14087" width="9.85546875" style="138" customWidth="1"/>
    <col min="14088" max="14088" width="10.140625" style="138" customWidth="1"/>
    <col min="14089" max="14089" width="9.140625" style="138"/>
    <col min="14090" max="14090" width="9.85546875" style="138" customWidth="1"/>
    <col min="14091" max="14091" width="14.7109375" style="138" customWidth="1"/>
    <col min="14092" max="14094" width="9.85546875" style="138" bestFit="1" customWidth="1"/>
    <col min="14095" max="14095" width="10.85546875" style="138" customWidth="1"/>
    <col min="14096" max="14336" width="9.140625" style="138"/>
    <col min="14337" max="14337" width="66.85546875" style="138" customWidth="1"/>
    <col min="14338" max="14338" width="13.7109375" style="138" bestFit="1" customWidth="1"/>
    <col min="14339" max="14339" width="12.5703125" style="138" customWidth="1"/>
    <col min="14340" max="14340" width="13.85546875" style="138" customWidth="1"/>
    <col min="14341" max="14341" width="11.5703125" style="138" customWidth="1"/>
    <col min="14342" max="14342" width="13.5703125" style="138" customWidth="1"/>
    <col min="14343" max="14343" width="9.85546875" style="138" customWidth="1"/>
    <col min="14344" max="14344" width="10.140625" style="138" customWidth="1"/>
    <col min="14345" max="14345" width="9.140625" style="138"/>
    <col min="14346" max="14346" width="9.85546875" style="138" customWidth="1"/>
    <col min="14347" max="14347" width="14.7109375" style="138" customWidth="1"/>
    <col min="14348" max="14350" width="9.85546875" style="138" bestFit="1" customWidth="1"/>
    <col min="14351" max="14351" width="10.85546875" style="138" customWidth="1"/>
    <col min="14352" max="14592" width="9.140625" style="138"/>
    <col min="14593" max="14593" width="66.85546875" style="138" customWidth="1"/>
    <col min="14594" max="14594" width="13.7109375" style="138" bestFit="1" customWidth="1"/>
    <col min="14595" max="14595" width="12.5703125" style="138" customWidth="1"/>
    <col min="14596" max="14596" width="13.85546875" style="138" customWidth="1"/>
    <col min="14597" max="14597" width="11.5703125" style="138" customWidth="1"/>
    <col min="14598" max="14598" width="13.5703125" style="138" customWidth="1"/>
    <col min="14599" max="14599" width="9.85546875" style="138" customWidth="1"/>
    <col min="14600" max="14600" width="10.140625" style="138" customWidth="1"/>
    <col min="14601" max="14601" width="9.140625" style="138"/>
    <col min="14602" max="14602" width="9.85546875" style="138" customWidth="1"/>
    <col min="14603" max="14603" width="14.7109375" style="138" customWidth="1"/>
    <col min="14604" max="14606" width="9.85546875" style="138" bestFit="1" customWidth="1"/>
    <col min="14607" max="14607" width="10.85546875" style="138" customWidth="1"/>
    <col min="14608" max="14848" width="9.140625" style="138"/>
    <col min="14849" max="14849" width="66.85546875" style="138" customWidth="1"/>
    <col min="14850" max="14850" width="13.7109375" style="138" bestFit="1" customWidth="1"/>
    <col min="14851" max="14851" width="12.5703125" style="138" customWidth="1"/>
    <col min="14852" max="14852" width="13.85546875" style="138" customWidth="1"/>
    <col min="14853" max="14853" width="11.5703125" style="138" customWidth="1"/>
    <col min="14854" max="14854" width="13.5703125" style="138" customWidth="1"/>
    <col min="14855" max="14855" width="9.85546875" style="138" customWidth="1"/>
    <col min="14856" max="14856" width="10.140625" style="138" customWidth="1"/>
    <col min="14857" max="14857" width="9.140625" style="138"/>
    <col min="14858" max="14858" width="9.85546875" style="138" customWidth="1"/>
    <col min="14859" max="14859" width="14.7109375" style="138" customWidth="1"/>
    <col min="14860" max="14862" width="9.85546875" style="138" bestFit="1" customWidth="1"/>
    <col min="14863" max="14863" width="10.85546875" style="138" customWidth="1"/>
    <col min="14864" max="15104" width="9.140625" style="138"/>
    <col min="15105" max="15105" width="66.85546875" style="138" customWidth="1"/>
    <col min="15106" max="15106" width="13.7109375" style="138" bestFit="1" customWidth="1"/>
    <col min="15107" max="15107" width="12.5703125" style="138" customWidth="1"/>
    <col min="15108" max="15108" width="13.85546875" style="138" customWidth="1"/>
    <col min="15109" max="15109" width="11.5703125" style="138" customWidth="1"/>
    <col min="15110" max="15110" width="13.5703125" style="138" customWidth="1"/>
    <col min="15111" max="15111" width="9.85546875" style="138" customWidth="1"/>
    <col min="15112" max="15112" width="10.140625" style="138" customWidth="1"/>
    <col min="15113" max="15113" width="9.140625" style="138"/>
    <col min="15114" max="15114" width="9.85546875" style="138" customWidth="1"/>
    <col min="15115" max="15115" width="14.7109375" style="138" customWidth="1"/>
    <col min="15116" max="15118" width="9.85546875" style="138" bestFit="1" customWidth="1"/>
    <col min="15119" max="15119" width="10.85546875" style="138" customWidth="1"/>
    <col min="15120" max="15360" width="9.140625" style="138"/>
    <col min="15361" max="15361" width="66.85546875" style="138" customWidth="1"/>
    <col min="15362" max="15362" width="13.7109375" style="138" bestFit="1" customWidth="1"/>
    <col min="15363" max="15363" width="12.5703125" style="138" customWidth="1"/>
    <col min="15364" max="15364" width="13.85546875" style="138" customWidth="1"/>
    <col min="15365" max="15365" width="11.5703125" style="138" customWidth="1"/>
    <col min="15366" max="15366" width="13.5703125" style="138" customWidth="1"/>
    <col min="15367" max="15367" width="9.85546875" style="138" customWidth="1"/>
    <col min="15368" max="15368" width="10.140625" style="138" customWidth="1"/>
    <col min="15369" max="15369" width="9.140625" style="138"/>
    <col min="15370" max="15370" width="9.85546875" style="138" customWidth="1"/>
    <col min="15371" max="15371" width="14.7109375" style="138" customWidth="1"/>
    <col min="15372" max="15374" width="9.85546875" style="138" bestFit="1" customWidth="1"/>
    <col min="15375" max="15375" width="10.85546875" style="138" customWidth="1"/>
    <col min="15376" max="15616" width="9.140625" style="138"/>
    <col min="15617" max="15617" width="66.85546875" style="138" customWidth="1"/>
    <col min="15618" max="15618" width="13.7109375" style="138" bestFit="1" customWidth="1"/>
    <col min="15619" max="15619" width="12.5703125" style="138" customWidth="1"/>
    <col min="15620" max="15620" width="13.85546875" style="138" customWidth="1"/>
    <col min="15621" max="15621" width="11.5703125" style="138" customWidth="1"/>
    <col min="15622" max="15622" width="13.5703125" style="138" customWidth="1"/>
    <col min="15623" max="15623" width="9.85546875" style="138" customWidth="1"/>
    <col min="15624" max="15624" width="10.140625" style="138" customWidth="1"/>
    <col min="15625" max="15625" width="9.140625" style="138"/>
    <col min="15626" max="15626" width="9.85546875" style="138" customWidth="1"/>
    <col min="15627" max="15627" width="14.7109375" style="138" customWidth="1"/>
    <col min="15628" max="15630" width="9.85546875" style="138" bestFit="1" customWidth="1"/>
    <col min="15631" max="15631" width="10.85546875" style="138" customWidth="1"/>
    <col min="15632" max="15872" width="9.140625" style="138"/>
    <col min="15873" max="15873" width="66.85546875" style="138" customWidth="1"/>
    <col min="15874" max="15874" width="13.7109375" style="138" bestFit="1" customWidth="1"/>
    <col min="15875" max="15875" width="12.5703125" style="138" customWidth="1"/>
    <col min="15876" max="15876" width="13.85546875" style="138" customWidth="1"/>
    <col min="15877" max="15877" width="11.5703125" style="138" customWidth="1"/>
    <col min="15878" max="15878" width="13.5703125" style="138" customWidth="1"/>
    <col min="15879" max="15879" width="9.85546875" style="138" customWidth="1"/>
    <col min="15880" max="15880" width="10.140625" style="138" customWidth="1"/>
    <col min="15881" max="15881" width="9.140625" style="138"/>
    <col min="15882" max="15882" width="9.85546875" style="138" customWidth="1"/>
    <col min="15883" max="15883" width="14.7109375" style="138" customWidth="1"/>
    <col min="15884" max="15886" width="9.85546875" style="138" bestFit="1" customWidth="1"/>
    <col min="15887" max="15887" width="10.85546875" style="138" customWidth="1"/>
    <col min="15888" max="16128" width="9.140625" style="138"/>
    <col min="16129" max="16129" width="66.85546875" style="138" customWidth="1"/>
    <col min="16130" max="16130" width="13.7109375" style="138" bestFit="1" customWidth="1"/>
    <col min="16131" max="16131" width="12.5703125" style="138" customWidth="1"/>
    <col min="16132" max="16132" width="13.85546875" style="138" customWidth="1"/>
    <col min="16133" max="16133" width="11.5703125" style="138" customWidth="1"/>
    <col min="16134" max="16134" width="13.5703125" style="138" customWidth="1"/>
    <col min="16135" max="16135" width="9.85546875" style="138" customWidth="1"/>
    <col min="16136" max="16136" width="10.140625" style="138" customWidth="1"/>
    <col min="16137" max="16137" width="9.140625" style="138"/>
    <col min="16138" max="16138" width="9.85546875" style="138" customWidth="1"/>
    <col min="16139" max="16139" width="14.7109375" style="138" customWidth="1"/>
    <col min="16140" max="16142" width="9.85546875" style="138" bestFit="1" customWidth="1"/>
    <col min="16143" max="16143" width="10.85546875" style="138" customWidth="1"/>
    <col min="16144" max="16384" width="9.140625" style="138"/>
  </cols>
  <sheetData>
    <row r="1" spans="1:21" x14ac:dyDescent="0.25">
      <c r="A1" s="138" t="s">
        <v>204</v>
      </c>
      <c r="O1" s="139"/>
    </row>
    <row r="2" spans="1:21" x14ac:dyDescent="0.25">
      <c r="A2" s="277" t="s">
        <v>205</v>
      </c>
      <c r="B2" s="277"/>
      <c r="C2" s="277"/>
      <c r="D2" s="277"/>
      <c r="E2" s="277"/>
      <c r="F2" s="277"/>
      <c r="G2" s="277"/>
      <c r="H2" s="277"/>
      <c r="I2" s="277"/>
      <c r="J2" s="277"/>
      <c r="K2" s="277"/>
      <c r="L2" s="277"/>
      <c r="M2" s="277"/>
      <c r="N2" s="277"/>
      <c r="O2" s="277"/>
      <c r="P2" s="277"/>
      <c r="Q2" s="277"/>
      <c r="R2" s="277"/>
      <c r="S2" s="277"/>
      <c r="T2" s="277"/>
      <c r="U2" s="277"/>
    </row>
    <row r="3" spans="1:21" x14ac:dyDescent="0.25">
      <c r="A3" s="140" t="s">
        <v>251</v>
      </c>
      <c r="O3" s="139"/>
    </row>
    <row r="4" spans="1:21" ht="19.5" customHeight="1" x14ac:dyDescent="0.25">
      <c r="A4" s="222" t="str">
        <f>'1. паспорт описание'!A9:D9</f>
        <v>О_0004500012</v>
      </c>
      <c r="C4" s="141"/>
      <c r="O4" s="139"/>
    </row>
    <row r="5" spans="1:21" ht="34.5" customHeight="1" x14ac:dyDescent="0.25">
      <c r="A5" s="278" t="str">
        <f>"Финансовая модель по проекту инвестиционной программы"</f>
        <v>Финансовая модель по проекту инвестиционной программы</v>
      </c>
      <c r="B5" s="278"/>
      <c r="C5" s="278"/>
      <c r="D5" s="278"/>
      <c r="E5" s="278"/>
      <c r="F5" s="278"/>
      <c r="G5" s="278"/>
      <c r="H5" s="278"/>
      <c r="I5" s="278"/>
      <c r="J5" s="278"/>
      <c r="K5" s="278"/>
      <c r="L5" s="278"/>
      <c r="M5" s="278"/>
      <c r="N5" s="278"/>
      <c r="O5" s="278"/>
    </row>
    <row r="6" spans="1:21" ht="24.75" customHeight="1" x14ac:dyDescent="0.25">
      <c r="A6" s="279" t="str">
        <f>'1. паспорт описание'!A12:D12</f>
        <v>Строительство и реконструкция сетей электроснабжения 0,4кВ</v>
      </c>
      <c r="B6" s="279"/>
      <c r="C6" s="279"/>
      <c r="D6" s="279"/>
      <c r="E6" s="279"/>
      <c r="F6" s="279"/>
      <c r="G6" s="279"/>
      <c r="H6" s="279"/>
      <c r="I6" s="279"/>
      <c r="J6" s="279"/>
      <c r="K6" s="279"/>
      <c r="L6" s="279"/>
      <c r="M6" s="279"/>
      <c r="N6" s="279"/>
      <c r="O6" s="279"/>
    </row>
    <row r="7" spans="1:21" ht="30.75" hidden="1" customHeight="1" x14ac:dyDescent="0.25">
      <c r="A7" s="142"/>
      <c r="B7" s="142"/>
      <c r="C7" s="142"/>
      <c r="D7" s="142"/>
      <c r="E7" s="142"/>
      <c r="F7" s="142"/>
      <c r="G7" s="142"/>
      <c r="H7" s="142"/>
      <c r="I7" s="142"/>
      <c r="J7" s="142"/>
      <c r="K7" s="142"/>
      <c r="L7" s="142"/>
      <c r="M7" s="142"/>
      <c r="N7" s="142"/>
      <c r="O7" s="142"/>
    </row>
    <row r="8" spans="1:21" x14ac:dyDescent="0.25">
      <c r="A8" s="143"/>
    </row>
    <row r="9" spans="1:21" ht="16.5" thickBot="1" x14ac:dyDescent="0.3">
      <c r="A9" s="144" t="s">
        <v>101</v>
      </c>
      <c r="B9" s="144" t="s">
        <v>0</v>
      </c>
      <c r="C9" s="144"/>
      <c r="D9" s="144"/>
      <c r="E9" s="144"/>
      <c r="F9" s="144"/>
      <c r="H9" s="145"/>
      <c r="I9" s="146"/>
      <c r="J9" s="146"/>
      <c r="K9" s="146"/>
      <c r="L9" s="146"/>
    </row>
    <row r="10" spans="1:21" ht="23.25" customHeight="1" x14ac:dyDescent="0.25">
      <c r="A10" s="147" t="s">
        <v>206</v>
      </c>
      <c r="B10" s="148">
        <v>24874.0137646</v>
      </c>
      <c r="C10" s="144"/>
      <c r="D10" s="144"/>
      <c r="E10" s="144"/>
      <c r="F10" s="144"/>
      <c r="H10" s="145"/>
      <c r="I10" s="146"/>
      <c r="J10" s="146"/>
      <c r="K10" s="146"/>
      <c r="L10" s="146"/>
    </row>
    <row r="11" spans="1:21" ht="21" customHeight="1" x14ac:dyDescent="0.25">
      <c r="A11" s="149" t="s">
        <v>207</v>
      </c>
      <c r="B11" s="150"/>
      <c r="C11" s="141"/>
      <c r="D11" s="141"/>
      <c r="E11" s="141"/>
      <c r="F11" s="141"/>
    </row>
    <row r="12" spans="1:21" ht="44.25" hidden="1" customHeight="1" x14ac:dyDescent="0.25">
      <c r="A12" s="151" t="s">
        <v>208</v>
      </c>
      <c r="B12" s="150"/>
      <c r="C12" s="141"/>
      <c r="D12" s="141"/>
      <c r="E12" s="141"/>
      <c r="F12" s="141"/>
      <c r="H12" s="152"/>
    </row>
    <row r="13" spans="1:21" ht="56.25" customHeight="1" x14ac:dyDescent="0.25">
      <c r="A13" s="151" t="s">
        <v>209</v>
      </c>
      <c r="B13" s="150">
        <v>9012.5873459942013</v>
      </c>
      <c r="C13" s="141"/>
      <c r="D13" s="153"/>
      <c r="E13" s="141"/>
      <c r="F13" s="141"/>
      <c r="H13" s="276"/>
      <c r="I13" s="276"/>
      <c r="J13" s="154"/>
      <c r="K13" s="155"/>
    </row>
    <row r="14" spans="1:21" ht="38.25" customHeight="1" x14ac:dyDescent="0.25">
      <c r="A14" s="151" t="s">
        <v>210</v>
      </c>
      <c r="B14" s="150">
        <v>15861.426418605801</v>
      </c>
      <c r="C14" s="141"/>
      <c r="D14" s="156"/>
      <c r="E14" s="157"/>
      <c r="F14" s="157"/>
      <c r="H14" s="276"/>
      <c r="I14" s="276"/>
      <c r="J14" s="154"/>
      <c r="K14" s="155"/>
    </row>
    <row r="15" spans="1:21" ht="37.5" customHeight="1" x14ac:dyDescent="0.25">
      <c r="A15" s="158" t="s">
        <v>211</v>
      </c>
      <c r="B15" s="159">
        <v>0</v>
      </c>
      <c r="C15" s="141"/>
      <c r="D15" s="141"/>
      <c r="E15" s="141"/>
      <c r="F15" s="141"/>
      <c r="H15" s="276"/>
      <c r="I15" s="276"/>
      <c r="J15" s="154"/>
      <c r="K15" s="160"/>
    </row>
    <row r="16" spans="1:21" ht="25.5" hidden="1" customHeight="1" x14ac:dyDescent="0.25">
      <c r="A16" s="158" t="s">
        <v>212</v>
      </c>
      <c r="B16" s="161"/>
      <c r="C16" s="141"/>
      <c r="D16" s="141"/>
      <c r="E16" s="141"/>
      <c r="F16" s="141"/>
      <c r="H16" s="276"/>
      <c r="I16" s="276"/>
      <c r="J16" s="154"/>
      <c r="K16" s="162"/>
    </row>
    <row r="17" spans="1:18" hidden="1" x14ac:dyDescent="0.25">
      <c r="A17" s="158" t="s">
        <v>213</v>
      </c>
      <c r="B17" s="163">
        <v>15</v>
      </c>
      <c r="C17" s="141"/>
      <c r="D17" s="141"/>
      <c r="E17" s="141"/>
      <c r="F17" s="141"/>
      <c r="H17" s="154"/>
      <c r="I17" s="154"/>
      <c r="J17" s="154"/>
      <c r="K17" s="154"/>
    </row>
    <row r="18" spans="1:18" ht="27" hidden="1" customHeight="1" x14ac:dyDescent="0.25">
      <c r="A18" s="158" t="s">
        <v>214</v>
      </c>
      <c r="B18" s="163">
        <v>15</v>
      </c>
      <c r="C18" s="141"/>
      <c r="D18" s="141"/>
      <c r="E18" s="141"/>
      <c r="F18" s="141"/>
      <c r="H18" s="164"/>
      <c r="I18" s="154"/>
      <c r="J18" s="154"/>
      <c r="K18" s="154"/>
      <c r="N18" s="154"/>
      <c r="O18" s="154"/>
      <c r="R18" s="165"/>
    </row>
    <row r="19" spans="1:18" ht="39.75" hidden="1" customHeight="1" outlineLevel="1" thickBot="1" x14ac:dyDescent="0.3">
      <c r="A19" s="166" t="s">
        <v>215</v>
      </c>
      <c r="B19" s="167"/>
      <c r="C19" s="141"/>
      <c r="D19" s="141"/>
      <c r="E19" s="141"/>
      <c r="F19" s="141"/>
      <c r="H19" s="276"/>
      <c r="I19" s="276"/>
      <c r="J19" s="154"/>
      <c r="K19" s="155"/>
      <c r="N19" s="154"/>
      <c r="O19" s="154"/>
    </row>
    <row r="20" spans="1:18" hidden="1" outlineLevel="1" x14ac:dyDescent="0.25">
      <c r="A20" s="147" t="s">
        <v>216</v>
      </c>
      <c r="B20" s="168"/>
      <c r="C20" s="141"/>
      <c r="D20" s="141"/>
      <c r="E20" s="141"/>
      <c r="F20" s="141"/>
      <c r="H20" s="276"/>
      <c r="I20" s="276"/>
      <c r="J20" s="154"/>
      <c r="K20" s="155"/>
      <c r="N20" s="154"/>
      <c r="O20" s="154"/>
    </row>
    <row r="21" spans="1:18" ht="33" hidden="1" customHeight="1" outlineLevel="1" x14ac:dyDescent="0.25">
      <c r="A21" s="158" t="s">
        <v>217</v>
      </c>
      <c r="B21" s="169">
        <v>4</v>
      </c>
      <c r="C21" s="141"/>
      <c r="D21" s="141"/>
      <c r="E21" s="141"/>
      <c r="F21" s="141"/>
      <c r="H21" s="280"/>
      <c r="I21" s="280"/>
      <c r="J21" s="154"/>
      <c r="K21" s="160"/>
      <c r="N21" s="154"/>
      <c r="O21" s="154"/>
    </row>
    <row r="22" spans="1:18" hidden="1" outlineLevel="1" x14ac:dyDescent="0.25">
      <c r="A22" s="158" t="s">
        <v>100</v>
      </c>
      <c r="B22" s="169">
        <v>4</v>
      </c>
      <c r="C22" s="141"/>
      <c r="D22" s="141"/>
      <c r="E22" s="141"/>
      <c r="F22" s="141"/>
      <c r="H22" s="276"/>
      <c r="I22" s="276"/>
      <c r="J22" s="154"/>
      <c r="K22" s="162"/>
      <c r="N22" s="154"/>
      <c r="O22" s="154"/>
    </row>
    <row r="23" spans="1:18" hidden="1" outlineLevel="1" x14ac:dyDescent="0.25">
      <c r="A23" s="170" t="s">
        <v>218</v>
      </c>
      <c r="B23" s="171"/>
      <c r="C23" s="141"/>
      <c r="D23" s="141"/>
      <c r="E23" s="141"/>
      <c r="F23" s="141"/>
      <c r="H23" s="154"/>
      <c r="I23" s="154"/>
      <c r="J23" s="154"/>
      <c r="K23" s="154"/>
      <c r="N23" s="154"/>
      <c r="O23" s="154"/>
    </row>
    <row r="24" spans="1:18" hidden="1" outlineLevel="1" x14ac:dyDescent="0.25">
      <c r="A24" s="158" t="s">
        <v>219</v>
      </c>
      <c r="B24" s="169">
        <v>12</v>
      </c>
      <c r="C24" s="141"/>
      <c r="D24" s="141"/>
      <c r="E24" s="141"/>
      <c r="F24" s="141"/>
      <c r="H24" s="154"/>
      <c r="I24" s="154"/>
      <c r="J24" s="154"/>
      <c r="K24" s="154"/>
    </row>
    <row r="25" spans="1:18" hidden="1" outlineLevel="1" x14ac:dyDescent="0.25">
      <c r="A25" s="158" t="s">
        <v>220</v>
      </c>
      <c r="B25" s="169">
        <v>12</v>
      </c>
      <c r="C25" s="141"/>
      <c r="D25" s="141"/>
      <c r="E25" s="141"/>
      <c r="F25" s="141"/>
    </row>
    <row r="26" spans="1:18" hidden="1" outlineLevel="1" x14ac:dyDescent="0.25">
      <c r="A26" s="172" t="s">
        <v>221</v>
      </c>
      <c r="B26" s="173"/>
      <c r="C26" s="141"/>
      <c r="D26" s="141"/>
      <c r="E26" s="141"/>
      <c r="F26" s="141"/>
    </row>
    <row r="27" spans="1:18" hidden="1" outlineLevel="1" x14ac:dyDescent="0.25">
      <c r="A27" s="174" t="s">
        <v>222</v>
      </c>
      <c r="B27" s="159">
        <v>10.74</v>
      </c>
      <c r="C27" s="175"/>
      <c r="D27" s="176"/>
      <c r="E27" s="141"/>
      <c r="F27" s="141"/>
    </row>
    <row r="28" spans="1:18" hidden="1" outlineLevel="1" x14ac:dyDescent="0.25">
      <c r="A28" s="172" t="s">
        <v>223</v>
      </c>
      <c r="B28" s="173"/>
      <c r="C28" s="175"/>
      <c r="D28" s="176"/>
      <c r="E28" s="141"/>
      <c r="F28" s="141"/>
    </row>
    <row r="29" spans="1:18" hidden="1" outlineLevel="1" x14ac:dyDescent="0.25">
      <c r="A29" s="172" t="s">
        <v>224</v>
      </c>
      <c r="B29" s="173"/>
      <c r="C29" s="175"/>
      <c r="D29" s="176"/>
      <c r="E29" s="141"/>
      <c r="F29" s="141"/>
    </row>
    <row r="30" spans="1:18" hidden="1" outlineLevel="1" x14ac:dyDescent="0.25">
      <c r="A30" s="174" t="s">
        <v>225</v>
      </c>
      <c r="B30" s="159">
        <v>5.23</v>
      </c>
      <c r="C30" s="177"/>
      <c r="D30" s="177"/>
      <c r="E30" s="141"/>
      <c r="F30" s="141"/>
    </row>
    <row r="31" spans="1:18" hidden="1" outlineLevel="1" x14ac:dyDescent="0.25">
      <c r="A31" s="172" t="s">
        <v>226</v>
      </c>
      <c r="B31" s="169">
        <v>12</v>
      </c>
      <c r="C31" s="175"/>
      <c r="D31" s="141"/>
      <c r="E31" s="141"/>
      <c r="F31" s="141"/>
    </row>
    <row r="32" spans="1:18" hidden="1" outlineLevel="1" x14ac:dyDescent="0.25">
      <c r="A32" s="172" t="s">
        <v>227</v>
      </c>
      <c r="B32" s="169">
        <v>12</v>
      </c>
      <c r="C32" s="175"/>
      <c r="D32" s="141"/>
      <c r="E32" s="141"/>
      <c r="F32" s="141"/>
    </row>
    <row r="33" spans="1:27" hidden="1" outlineLevel="1" x14ac:dyDescent="0.25">
      <c r="A33" s="172" t="s">
        <v>228</v>
      </c>
      <c r="B33" s="169">
        <v>4</v>
      </c>
      <c r="C33" s="153"/>
      <c r="D33" s="141"/>
      <c r="E33" s="141"/>
      <c r="F33" s="141"/>
    </row>
    <row r="34" spans="1:27" ht="16.5" collapsed="1" thickBot="1" x14ac:dyDescent="0.3">
      <c r="A34" s="172" t="s">
        <v>229</v>
      </c>
      <c r="B34" s="169">
        <v>4</v>
      </c>
      <c r="C34" s="153"/>
      <c r="D34" s="141"/>
      <c r="E34" s="141"/>
      <c r="F34" s="141"/>
    </row>
    <row r="35" spans="1:27" ht="16.5" hidden="1" outlineLevel="1" thickBot="1" x14ac:dyDescent="0.3">
      <c r="A35" s="172" t="s">
        <v>230</v>
      </c>
      <c r="B35" s="169">
        <v>25</v>
      </c>
      <c r="C35" s="178"/>
      <c r="D35" s="178"/>
      <c r="E35" s="178"/>
      <c r="F35" s="178"/>
    </row>
    <row r="36" spans="1:27" ht="16.5" hidden="1" outlineLevel="1" thickBot="1" x14ac:dyDescent="0.3">
      <c r="A36" s="172" t="s">
        <v>231</v>
      </c>
      <c r="B36" s="179">
        <v>25</v>
      </c>
      <c r="C36" s="180"/>
      <c r="D36" s="141"/>
      <c r="E36" s="181"/>
      <c r="F36" s="141"/>
    </row>
    <row r="37" spans="1:27" collapsed="1" x14ac:dyDescent="0.25">
      <c r="A37" s="147" t="str">
        <f>A50</f>
        <v>Оплата труда с отчислениями</v>
      </c>
      <c r="B37" s="182">
        <v>301.44287327162112</v>
      </c>
      <c r="C37" s="141"/>
      <c r="D37" s="153"/>
      <c r="E37" s="141"/>
      <c r="F37" s="141"/>
    </row>
    <row r="38" spans="1:27" x14ac:dyDescent="0.25">
      <c r="A38" s="158" t="str">
        <f>A51</f>
        <v>Вспомогательные материалы</v>
      </c>
      <c r="B38" s="183"/>
      <c r="C38" s="178"/>
      <c r="D38" s="178"/>
      <c r="E38" s="178"/>
      <c r="F38" s="178"/>
    </row>
    <row r="39" spans="1:27" ht="32.25" thickBot="1" x14ac:dyDescent="0.3">
      <c r="A39" s="184" t="str">
        <f>A52</f>
        <v>Прочие расходы (без амортизации, арендной платы + транспортные расходы)</v>
      </c>
      <c r="B39" s="179"/>
      <c r="C39" s="178"/>
      <c r="D39" s="178"/>
      <c r="E39" s="178"/>
      <c r="F39" s="178"/>
    </row>
    <row r="40" spans="1:27" s="143" customFormat="1" x14ac:dyDescent="0.25">
      <c r="A40" s="185" t="s">
        <v>99</v>
      </c>
      <c r="B40" s="186">
        <v>1</v>
      </c>
      <c r="C40" s="186">
        <f t="shared" ref="C40:U40" si="0">B40+1</f>
        <v>2</v>
      </c>
      <c r="D40" s="186">
        <f t="shared" si="0"/>
        <v>3</v>
      </c>
      <c r="E40" s="186">
        <f t="shared" si="0"/>
        <v>4</v>
      </c>
      <c r="F40" s="186">
        <f t="shared" si="0"/>
        <v>5</v>
      </c>
      <c r="G40" s="186">
        <f t="shared" si="0"/>
        <v>6</v>
      </c>
      <c r="H40" s="186">
        <f t="shared" si="0"/>
        <v>7</v>
      </c>
      <c r="I40" s="186">
        <f t="shared" si="0"/>
        <v>8</v>
      </c>
      <c r="J40" s="186">
        <f t="shared" si="0"/>
        <v>9</v>
      </c>
      <c r="K40" s="186">
        <f t="shared" si="0"/>
        <v>10</v>
      </c>
      <c r="L40" s="186">
        <f t="shared" si="0"/>
        <v>11</v>
      </c>
      <c r="M40" s="186">
        <f t="shared" si="0"/>
        <v>12</v>
      </c>
      <c r="N40" s="186">
        <f t="shared" si="0"/>
        <v>13</v>
      </c>
      <c r="O40" s="186">
        <f t="shared" si="0"/>
        <v>14</v>
      </c>
      <c r="P40" s="186">
        <f t="shared" si="0"/>
        <v>15</v>
      </c>
      <c r="Q40" s="186">
        <f t="shared" si="0"/>
        <v>16</v>
      </c>
      <c r="R40" s="186">
        <f t="shared" si="0"/>
        <v>17</v>
      </c>
      <c r="S40" s="186">
        <f t="shared" si="0"/>
        <v>18</v>
      </c>
      <c r="T40" s="186">
        <f t="shared" si="0"/>
        <v>19</v>
      </c>
      <c r="U40" s="187">
        <f t="shared" si="0"/>
        <v>20</v>
      </c>
    </row>
    <row r="41" spans="1:27" x14ac:dyDescent="0.25">
      <c r="A41" s="188" t="s">
        <v>98</v>
      </c>
      <c r="B41" s="189">
        <v>0.04</v>
      </c>
      <c r="C41" s="189">
        <v>0.04</v>
      </c>
      <c r="D41" s="189">
        <v>0.04</v>
      </c>
      <c r="E41" s="189">
        <v>0.04</v>
      </c>
      <c r="F41" s="189">
        <v>0.04</v>
      </c>
      <c r="G41" s="189">
        <v>0.04</v>
      </c>
      <c r="H41" s="189">
        <v>0.04</v>
      </c>
      <c r="I41" s="189">
        <v>0.04</v>
      </c>
      <c r="J41" s="189">
        <v>0.04</v>
      </c>
      <c r="K41" s="189">
        <v>0.04</v>
      </c>
      <c r="L41" s="189">
        <v>0.04</v>
      </c>
      <c r="M41" s="189">
        <v>0.04</v>
      </c>
      <c r="N41" s="189">
        <v>0.04</v>
      </c>
      <c r="O41" s="189">
        <v>0.04</v>
      </c>
      <c r="P41" s="189">
        <v>0.04</v>
      </c>
      <c r="Q41" s="189">
        <v>0.04</v>
      </c>
      <c r="R41" s="189">
        <v>0.04</v>
      </c>
      <c r="S41" s="189">
        <v>0.04</v>
      </c>
      <c r="T41" s="189">
        <v>0.04</v>
      </c>
      <c r="U41" s="190">
        <v>0.04</v>
      </c>
    </row>
    <row r="42" spans="1:27" ht="16.5" thickBot="1" x14ac:dyDescent="0.3">
      <c r="A42" s="188" t="s">
        <v>97</v>
      </c>
      <c r="B42" s="189">
        <v>0.04</v>
      </c>
      <c r="C42" s="189">
        <f t="shared" ref="C42:U42" si="1">(1+B42)*(1+C41)-1</f>
        <v>8.1600000000000117E-2</v>
      </c>
      <c r="D42" s="189">
        <f t="shared" si="1"/>
        <v>0.12486400000000009</v>
      </c>
      <c r="E42" s="189">
        <f t="shared" si="1"/>
        <v>0.16985856000000021</v>
      </c>
      <c r="F42" s="189">
        <f t="shared" si="1"/>
        <v>0.21665290240000035</v>
      </c>
      <c r="G42" s="189">
        <f t="shared" si="1"/>
        <v>0.26531901849600037</v>
      </c>
      <c r="H42" s="189">
        <f t="shared" si="1"/>
        <v>0.31593177923584048</v>
      </c>
      <c r="I42" s="189">
        <f t="shared" si="1"/>
        <v>0.3685690504052741</v>
      </c>
      <c r="J42" s="189">
        <f t="shared" si="1"/>
        <v>0.42331181242148519</v>
      </c>
      <c r="K42" s="189">
        <f t="shared" si="1"/>
        <v>0.48024428491834459</v>
      </c>
      <c r="L42" s="189">
        <f t="shared" si="1"/>
        <v>0.53945405631507848</v>
      </c>
      <c r="M42" s="189">
        <f t="shared" si="1"/>
        <v>0.60103221856768174</v>
      </c>
      <c r="N42" s="189">
        <f t="shared" si="1"/>
        <v>0.66507350731038906</v>
      </c>
      <c r="O42" s="189">
        <f t="shared" si="1"/>
        <v>0.73167644760280459</v>
      </c>
      <c r="P42" s="189">
        <f t="shared" si="1"/>
        <v>0.80094350550691673</v>
      </c>
      <c r="Q42" s="189">
        <f t="shared" si="1"/>
        <v>0.87298124572719349</v>
      </c>
      <c r="R42" s="189">
        <f t="shared" si="1"/>
        <v>0.94790049555628131</v>
      </c>
      <c r="S42" s="189">
        <f t="shared" si="1"/>
        <v>1.0258165153785326</v>
      </c>
      <c r="T42" s="189">
        <f t="shared" si="1"/>
        <v>1.1068491759936738</v>
      </c>
      <c r="U42" s="190">
        <f t="shared" si="1"/>
        <v>1.1911231430334208</v>
      </c>
      <c r="V42" s="191"/>
      <c r="W42" s="191"/>
      <c r="X42" s="191"/>
      <c r="Y42" s="191"/>
      <c r="Z42" s="191"/>
      <c r="AA42" s="191"/>
    </row>
    <row r="43" spans="1:27" x14ac:dyDescent="0.25">
      <c r="A43" s="185" t="s">
        <v>99</v>
      </c>
      <c r="B43" s="186">
        <v>1</v>
      </c>
      <c r="C43" s="186">
        <f t="shared" ref="C43:U43" si="2">B43+1</f>
        <v>2</v>
      </c>
      <c r="D43" s="186">
        <f t="shared" si="2"/>
        <v>3</v>
      </c>
      <c r="E43" s="186">
        <f t="shared" si="2"/>
        <v>4</v>
      </c>
      <c r="F43" s="186">
        <f t="shared" si="2"/>
        <v>5</v>
      </c>
      <c r="G43" s="186">
        <f t="shared" si="2"/>
        <v>6</v>
      </c>
      <c r="H43" s="186">
        <f t="shared" si="2"/>
        <v>7</v>
      </c>
      <c r="I43" s="186">
        <f t="shared" si="2"/>
        <v>8</v>
      </c>
      <c r="J43" s="186">
        <f t="shared" si="2"/>
        <v>9</v>
      </c>
      <c r="K43" s="186">
        <f t="shared" si="2"/>
        <v>10</v>
      </c>
      <c r="L43" s="186">
        <f t="shared" si="2"/>
        <v>11</v>
      </c>
      <c r="M43" s="186">
        <f t="shared" si="2"/>
        <v>12</v>
      </c>
      <c r="N43" s="186">
        <f t="shared" si="2"/>
        <v>13</v>
      </c>
      <c r="O43" s="186">
        <f t="shared" si="2"/>
        <v>14</v>
      </c>
      <c r="P43" s="186">
        <f t="shared" si="2"/>
        <v>15</v>
      </c>
      <c r="Q43" s="186">
        <f t="shared" si="2"/>
        <v>16</v>
      </c>
      <c r="R43" s="186">
        <f t="shared" si="2"/>
        <v>17</v>
      </c>
      <c r="S43" s="186">
        <f t="shared" si="2"/>
        <v>18</v>
      </c>
      <c r="T43" s="186">
        <f t="shared" si="2"/>
        <v>19</v>
      </c>
      <c r="U43" s="187">
        <f t="shared" si="2"/>
        <v>20</v>
      </c>
      <c r="V43" s="191"/>
      <c r="W43" s="191"/>
      <c r="X43" s="191"/>
      <c r="Y43" s="191"/>
      <c r="Z43" s="191"/>
      <c r="AA43" s="191"/>
    </row>
    <row r="44" spans="1:27" hidden="1" outlineLevel="1" x14ac:dyDescent="0.25">
      <c r="A44" s="192" t="s">
        <v>232</v>
      </c>
      <c r="B44" s="193">
        <f t="shared" ref="B44:U44" si="3">SUM(B45:B52)</f>
        <v>0</v>
      </c>
      <c r="C44" s="193">
        <f t="shared" si="3"/>
        <v>-301.44287327162112</v>
      </c>
      <c r="D44" s="193">
        <f t="shared" si="3"/>
        <v>-339.08223619980885</v>
      </c>
      <c r="E44" s="193">
        <f t="shared" si="3"/>
        <v>-352.64552564780126</v>
      </c>
      <c r="F44" s="193">
        <f t="shared" si="3"/>
        <v>-366.75134667371333</v>
      </c>
      <c r="G44" s="193">
        <f t="shared" si="3"/>
        <v>-381.42140054066186</v>
      </c>
      <c r="H44" s="193">
        <f t="shared" si="3"/>
        <v>-396.67825656228837</v>
      </c>
      <c r="I44" s="193">
        <f t="shared" si="3"/>
        <v>-412.54538682477988</v>
      </c>
      <c r="J44" s="193">
        <f t="shared" si="3"/>
        <v>-429.04720229777115</v>
      </c>
      <c r="K44" s="193">
        <f t="shared" si="3"/>
        <v>-446.20909038968199</v>
      </c>
      <c r="L44" s="193">
        <f t="shared" si="3"/>
        <v>-464.05745400526928</v>
      </c>
      <c r="M44" s="193">
        <f t="shared" si="3"/>
        <v>-482.61975216548012</v>
      </c>
      <c r="N44" s="193">
        <f t="shared" si="3"/>
        <v>-501.92454225209934</v>
      </c>
      <c r="O44" s="193">
        <f t="shared" si="3"/>
        <v>-522.00152394218333</v>
      </c>
      <c r="P44" s="193">
        <f t="shared" si="3"/>
        <v>-542.88158489987063</v>
      </c>
      <c r="Q44" s="193">
        <f t="shared" si="3"/>
        <v>-564.59684829586547</v>
      </c>
      <c r="R44" s="193">
        <f t="shared" si="3"/>
        <v>-587.18072222770013</v>
      </c>
      <c r="S44" s="193">
        <f t="shared" si="3"/>
        <v>-610.66795111680813</v>
      </c>
      <c r="T44" s="193">
        <f t="shared" si="3"/>
        <v>-635.0946691614804</v>
      </c>
      <c r="U44" s="193">
        <f t="shared" si="3"/>
        <v>-660.49845592793963</v>
      </c>
    </row>
    <row r="45" spans="1:27" ht="16.5" hidden="1" customHeight="1" outlineLevel="1" x14ac:dyDescent="0.25">
      <c r="A45" s="194" t="str">
        <f>A20</f>
        <v>Затраты на текущий ремонт ТП, т.руб. без НДС</v>
      </c>
      <c r="B45" s="195">
        <f t="shared" ref="B45:U45" si="4">-IF(B$40/$B$22-INT(B40/$B$22)&lt;&gt;0,0,$B$20*(1+B$42)*$B$19)</f>
        <v>0</v>
      </c>
      <c r="C45" s="195">
        <f t="shared" si="4"/>
        <v>0</v>
      </c>
      <c r="D45" s="195">
        <f t="shared" si="4"/>
        <v>0</v>
      </c>
      <c r="E45" s="195">
        <f t="shared" si="4"/>
        <v>0</v>
      </c>
      <c r="F45" s="195">
        <f t="shared" si="4"/>
        <v>0</v>
      </c>
      <c r="G45" s="195">
        <f t="shared" si="4"/>
        <v>0</v>
      </c>
      <c r="H45" s="195">
        <f t="shared" si="4"/>
        <v>0</v>
      </c>
      <c r="I45" s="195">
        <f t="shared" si="4"/>
        <v>0</v>
      </c>
      <c r="J45" s="195">
        <f t="shared" si="4"/>
        <v>0</v>
      </c>
      <c r="K45" s="195">
        <f t="shared" si="4"/>
        <v>0</v>
      </c>
      <c r="L45" s="195">
        <f t="shared" si="4"/>
        <v>0</v>
      </c>
      <c r="M45" s="195">
        <f t="shared" si="4"/>
        <v>0</v>
      </c>
      <c r="N45" s="195">
        <f t="shared" si="4"/>
        <v>0</v>
      </c>
      <c r="O45" s="195">
        <f t="shared" si="4"/>
        <v>0</v>
      </c>
      <c r="P45" s="195">
        <f t="shared" si="4"/>
        <v>0</v>
      </c>
      <c r="Q45" s="195">
        <f t="shared" si="4"/>
        <v>0</v>
      </c>
      <c r="R45" s="195">
        <f t="shared" si="4"/>
        <v>0</v>
      </c>
      <c r="S45" s="195">
        <f t="shared" si="4"/>
        <v>0</v>
      </c>
      <c r="T45" s="195">
        <f t="shared" si="4"/>
        <v>0</v>
      </c>
      <c r="U45" s="196">
        <f t="shared" si="4"/>
        <v>0</v>
      </c>
    </row>
    <row r="46" spans="1:27" ht="16.5" hidden="1" customHeight="1" outlineLevel="1" x14ac:dyDescent="0.25">
      <c r="A46" s="194" t="str">
        <f>A23</f>
        <v>Затраты на капитальный ремонт ТП, т.руб. без НДС</v>
      </c>
      <c r="B46" s="195">
        <f t="shared" ref="B46:U46" si="5">-IF(B$40/$B$25-INT(B40/$B$25)&lt;&gt;0,0,$B$23*(1+B$42)*$B$19)</f>
        <v>0</v>
      </c>
      <c r="C46" s="195">
        <f t="shared" si="5"/>
        <v>0</v>
      </c>
      <c r="D46" s="195">
        <f t="shared" si="5"/>
        <v>0</v>
      </c>
      <c r="E46" s="195">
        <f t="shared" si="5"/>
        <v>0</v>
      </c>
      <c r="F46" s="195">
        <f t="shared" si="5"/>
        <v>0</v>
      </c>
      <c r="G46" s="195">
        <f t="shared" si="5"/>
        <v>0</v>
      </c>
      <c r="H46" s="195">
        <f t="shared" si="5"/>
        <v>0</v>
      </c>
      <c r="I46" s="195">
        <f t="shared" si="5"/>
        <v>0</v>
      </c>
      <c r="J46" s="195">
        <f t="shared" si="5"/>
        <v>0</v>
      </c>
      <c r="K46" s="195">
        <f t="shared" si="5"/>
        <v>0</v>
      </c>
      <c r="L46" s="195">
        <f t="shared" si="5"/>
        <v>0</v>
      </c>
      <c r="M46" s="195">
        <f t="shared" si="5"/>
        <v>0</v>
      </c>
      <c r="N46" s="195">
        <f t="shared" si="5"/>
        <v>0</v>
      </c>
      <c r="O46" s="195">
        <f t="shared" si="5"/>
        <v>0</v>
      </c>
      <c r="P46" s="195">
        <f t="shared" si="5"/>
        <v>0</v>
      </c>
      <c r="Q46" s="195">
        <f t="shared" si="5"/>
        <v>0</v>
      </c>
      <c r="R46" s="195">
        <f t="shared" si="5"/>
        <v>0</v>
      </c>
      <c r="S46" s="195">
        <f t="shared" si="5"/>
        <v>0</v>
      </c>
      <c r="T46" s="195">
        <f t="shared" si="5"/>
        <v>0</v>
      </c>
      <c r="U46" s="196">
        <f t="shared" si="5"/>
        <v>0</v>
      </c>
    </row>
    <row r="47" spans="1:27" ht="16.5" hidden="1" customHeight="1" outlineLevel="1" x14ac:dyDescent="0.25">
      <c r="A47" s="194" t="str">
        <f>A26</f>
        <v>Затраты на капитальный ремонт 1 км КЛ т.руб. без НДС</v>
      </c>
      <c r="B47" s="195">
        <f t="shared" ref="B47:U47" si="6">-IF(B$40/$B$36-INT(B40/$B$36)&lt;&gt;0,0,$B$26*(1+B$42)*$B$27)</f>
        <v>0</v>
      </c>
      <c r="C47" s="195">
        <f t="shared" si="6"/>
        <v>0</v>
      </c>
      <c r="D47" s="195">
        <f t="shared" si="6"/>
        <v>0</v>
      </c>
      <c r="E47" s="195">
        <f t="shared" si="6"/>
        <v>0</v>
      </c>
      <c r="F47" s="195">
        <f t="shared" si="6"/>
        <v>0</v>
      </c>
      <c r="G47" s="195">
        <f t="shared" si="6"/>
        <v>0</v>
      </c>
      <c r="H47" s="195">
        <f t="shared" si="6"/>
        <v>0</v>
      </c>
      <c r="I47" s="195">
        <f t="shared" si="6"/>
        <v>0</v>
      </c>
      <c r="J47" s="195">
        <f t="shared" si="6"/>
        <v>0</v>
      </c>
      <c r="K47" s="195">
        <f t="shared" si="6"/>
        <v>0</v>
      </c>
      <c r="L47" s="195">
        <f t="shared" si="6"/>
        <v>0</v>
      </c>
      <c r="M47" s="195">
        <f t="shared" si="6"/>
        <v>0</v>
      </c>
      <c r="N47" s="195">
        <f t="shared" si="6"/>
        <v>0</v>
      </c>
      <c r="O47" s="195">
        <f t="shared" si="6"/>
        <v>0</v>
      </c>
      <c r="P47" s="195">
        <f t="shared" si="6"/>
        <v>0</v>
      </c>
      <c r="Q47" s="195">
        <f t="shared" si="6"/>
        <v>0</v>
      </c>
      <c r="R47" s="195">
        <f t="shared" si="6"/>
        <v>0</v>
      </c>
      <c r="S47" s="195">
        <f t="shared" si="6"/>
        <v>0</v>
      </c>
      <c r="T47" s="195">
        <f t="shared" si="6"/>
        <v>0</v>
      </c>
      <c r="U47" s="196">
        <f t="shared" si="6"/>
        <v>0</v>
      </c>
    </row>
    <row r="48" spans="1:27" hidden="1" outlineLevel="1" x14ac:dyDescent="0.25">
      <c r="A48" s="194" t="s">
        <v>233</v>
      </c>
      <c r="B48" s="195">
        <f t="shared" ref="B48:U48" si="7">-IF(B$40/$B$32-INT(B40/$B$32)&lt;&gt;0,0,$B$28*(1+B$42)*$B$30)</f>
        <v>0</v>
      </c>
      <c r="C48" s="195">
        <f t="shared" si="7"/>
        <v>0</v>
      </c>
      <c r="D48" s="195">
        <f t="shared" si="7"/>
        <v>0</v>
      </c>
      <c r="E48" s="195">
        <f t="shared" si="7"/>
        <v>0</v>
      </c>
      <c r="F48" s="195">
        <f t="shared" si="7"/>
        <v>0</v>
      </c>
      <c r="G48" s="195">
        <f t="shared" si="7"/>
        <v>0</v>
      </c>
      <c r="H48" s="195">
        <f t="shared" si="7"/>
        <v>0</v>
      </c>
      <c r="I48" s="195">
        <f t="shared" si="7"/>
        <v>0</v>
      </c>
      <c r="J48" s="195">
        <f t="shared" si="7"/>
        <v>0</v>
      </c>
      <c r="K48" s="195">
        <f t="shared" si="7"/>
        <v>0</v>
      </c>
      <c r="L48" s="195">
        <f t="shared" si="7"/>
        <v>0</v>
      </c>
      <c r="M48" s="195">
        <f t="shared" si="7"/>
        <v>0</v>
      </c>
      <c r="N48" s="195">
        <f t="shared" si="7"/>
        <v>0</v>
      </c>
      <c r="O48" s="195">
        <f t="shared" si="7"/>
        <v>0</v>
      </c>
      <c r="P48" s="195">
        <f t="shared" si="7"/>
        <v>0</v>
      </c>
      <c r="Q48" s="195">
        <f t="shared" si="7"/>
        <v>0</v>
      </c>
      <c r="R48" s="195">
        <f t="shared" si="7"/>
        <v>0</v>
      </c>
      <c r="S48" s="195">
        <f t="shared" si="7"/>
        <v>0</v>
      </c>
      <c r="T48" s="195">
        <f t="shared" si="7"/>
        <v>0</v>
      </c>
      <c r="U48" s="196">
        <f t="shared" si="7"/>
        <v>0</v>
      </c>
    </row>
    <row r="49" spans="1:27" hidden="1" outlineLevel="1" x14ac:dyDescent="0.25">
      <c r="A49" s="194" t="s">
        <v>234</v>
      </c>
      <c r="B49" s="195">
        <f t="shared" ref="B49:U49" si="8">-IF(B$40/$B$34-INT(B40/$B$34)&lt;&gt;0,0,$B$29*(1+B$42)*$B$30)</f>
        <v>0</v>
      </c>
      <c r="C49" s="195">
        <f t="shared" si="8"/>
        <v>0</v>
      </c>
      <c r="D49" s="195">
        <f t="shared" si="8"/>
        <v>0</v>
      </c>
      <c r="E49" s="195">
        <f t="shared" si="8"/>
        <v>0</v>
      </c>
      <c r="F49" s="195">
        <f t="shared" si="8"/>
        <v>0</v>
      </c>
      <c r="G49" s="195">
        <f t="shared" si="8"/>
        <v>0</v>
      </c>
      <c r="H49" s="195">
        <f t="shared" si="8"/>
        <v>0</v>
      </c>
      <c r="I49" s="195">
        <f t="shared" si="8"/>
        <v>0</v>
      </c>
      <c r="J49" s="195">
        <f t="shared" si="8"/>
        <v>0</v>
      </c>
      <c r="K49" s="195">
        <f t="shared" si="8"/>
        <v>0</v>
      </c>
      <c r="L49" s="195">
        <f t="shared" si="8"/>
        <v>0</v>
      </c>
      <c r="M49" s="195">
        <f t="shared" si="8"/>
        <v>0</v>
      </c>
      <c r="N49" s="195">
        <f t="shared" si="8"/>
        <v>0</v>
      </c>
      <c r="O49" s="195">
        <f t="shared" si="8"/>
        <v>0</v>
      </c>
      <c r="P49" s="195">
        <f t="shared" si="8"/>
        <v>0</v>
      </c>
      <c r="Q49" s="195">
        <f t="shared" si="8"/>
        <v>0</v>
      </c>
      <c r="R49" s="195">
        <f t="shared" si="8"/>
        <v>0</v>
      </c>
      <c r="S49" s="195">
        <f t="shared" si="8"/>
        <v>0</v>
      </c>
      <c r="T49" s="195">
        <f t="shared" si="8"/>
        <v>0</v>
      </c>
      <c r="U49" s="196">
        <f t="shared" si="8"/>
        <v>0</v>
      </c>
    </row>
    <row r="50" spans="1:27" collapsed="1" x14ac:dyDescent="0.25">
      <c r="A50" s="194" t="s">
        <v>235</v>
      </c>
      <c r="B50" s="195"/>
      <c r="C50" s="195">
        <f>-$B$37</f>
        <v>-301.44287327162112</v>
      </c>
      <c r="D50" s="195">
        <f t="shared" ref="D50:U50" si="9">-$B$37*(1+D42)</f>
        <v>-339.08223619980885</v>
      </c>
      <c r="E50" s="195">
        <f t="shared" si="9"/>
        <v>-352.64552564780126</v>
      </c>
      <c r="F50" s="195">
        <f t="shared" si="9"/>
        <v>-366.75134667371333</v>
      </c>
      <c r="G50" s="195">
        <f t="shared" si="9"/>
        <v>-381.42140054066186</v>
      </c>
      <c r="H50" s="195">
        <f t="shared" si="9"/>
        <v>-396.67825656228837</v>
      </c>
      <c r="I50" s="195">
        <f t="shared" si="9"/>
        <v>-412.54538682477988</v>
      </c>
      <c r="J50" s="195">
        <f t="shared" si="9"/>
        <v>-429.04720229777115</v>
      </c>
      <c r="K50" s="195">
        <f t="shared" si="9"/>
        <v>-446.20909038968199</v>
      </c>
      <c r="L50" s="195">
        <f t="shared" si="9"/>
        <v>-464.05745400526928</v>
      </c>
      <c r="M50" s="195">
        <f t="shared" si="9"/>
        <v>-482.61975216548012</v>
      </c>
      <c r="N50" s="195">
        <f t="shared" si="9"/>
        <v>-501.92454225209934</v>
      </c>
      <c r="O50" s="195">
        <f t="shared" si="9"/>
        <v>-522.00152394218333</v>
      </c>
      <c r="P50" s="195">
        <f t="shared" si="9"/>
        <v>-542.88158489987063</v>
      </c>
      <c r="Q50" s="195">
        <f t="shared" si="9"/>
        <v>-564.59684829586547</v>
      </c>
      <c r="R50" s="195">
        <f t="shared" si="9"/>
        <v>-587.18072222770013</v>
      </c>
      <c r="S50" s="195">
        <f t="shared" si="9"/>
        <v>-610.66795111680813</v>
      </c>
      <c r="T50" s="195">
        <f t="shared" si="9"/>
        <v>-635.0946691614804</v>
      </c>
      <c r="U50" s="196">
        <f t="shared" si="9"/>
        <v>-660.49845592793963</v>
      </c>
    </row>
    <row r="51" spans="1:27" s="143" customFormat="1" x14ac:dyDescent="0.25">
      <c r="A51" s="194" t="s">
        <v>236</v>
      </c>
      <c r="B51" s="195"/>
      <c r="C51" s="195">
        <f t="shared" ref="C51:U51" si="10">-$B$38*(1+C42)*$B$19</f>
        <v>0</v>
      </c>
      <c r="D51" s="195">
        <f t="shared" si="10"/>
        <v>0</v>
      </c>
      <c r="E51" s="195">
        <f t="shared" si="10"/>
        <v>0</v>
      </c>
      <c r="F51" s="195">
        <f t="shared" si="10"/>
        <v>0</v>
      </c>
      <c r="G51" s="195">
        <f t="shared" si="10"/>
        <v>0</v>
      </c>
      <c r="H51" s="195">
        <f t="shared" si="10"/>
        <v>0</v>
      </c>
      <c r="I51" s="195">
        <f t="shared" si="10"/>
        <v>0</v>
      </c>
      <c r="J51" s="195">
        <f t="shared" si="10"/>
        <v>0</v>
      </c>
      <c r="K51" s="195">
        <f t="shared" si="10"/>
        <v>0</v>
      </c>
      <c r="L51" s="195">
        <f t="shared" si="10"/>
        <v>0</v>
      </c>
      <c r="M51" s="195">
        <f t="shared" si="10"/>
        <v>0</v>
      </c>
      <c r="N51" s="195">
        <f t="shared" si="10"/>
        <v>0</v>
      </c>
      <c r="O51" s="195">
        <f t="shared" si="10"/>
        <v>0</v>
      </c>
      <c r="P51" s="195">
        <f t="shared" si="10"/>
        <v>0</v>
      </c>
      <c r="Q51" s="195">
        <f t="shared" si="10"/>
        <v>0</v>
      </c>
      <c r="R51" s="195">
        <f t="shared" si="10"/>
        <v>0</v>
      </c>
      <c r="S51" s="195">
        <f t="shared" si="10"/>
        <v>0</v>
      </c>
      <c r="T51" s="195">
        <f t="shared" si="10"/>
        <v>0</v>
      </c>
      <c r="U51" s="196">
        <f t="shared" si="10"/>
        <v>0</v>
      </c>
    </row>
    <row r="52" spans="1:27" ht="31.5" x14ac:dyDescent="0.25">
      <c r="A52" s="197" t="s">
        <v>237</v>
      </c>
      <c r="B52" s="195"/>
      <c r="C52" s="195">
        <f t="shared" ref="C52:U52" si="11">-$B$39*(1+C42)*$B$19</f>
        <v>0</v>
      </c>
      <c r="D52" s="195">
        <f t="shared" si="11"/>
        <v>0</v>
      </c>
      <c r="E52" s="195">
        <f t="shared" si="11"/>
        <v>0</v>
      </c>
      <c r="F52" s="195">
        <f t="shared" si="11"/>
        <v>0</v>
      </c>
      <c r="G52" s="195">
        <f t="shared" si="11"/>
        <v>0</v>
      </c>
      <c r="H52" s="195">
        <f t="shared" si="11"/>
        <v>0</v>
      </c>
      <c r="I52" s="195">
        <f t="shared" si="11"/>
        <v>0</v>
      </c>
      <c r="J52" s="195">
        <f t="shared" si="11"/>
        <v>0</v>
      </c>
      <c r="K52" s="195">
        <f t="shared" si="11"/>
        <v>0</v>
      </c>
      <c r="L52" s="195">
        <f t="shared" si="11"/>
        <v>0</v>
      </c>
      <c r="M52" s="195">
        <f t="shared" si="11"/>
        <v>0</v>
      </c>
      <c r="N52" s="195">
        <f t="shared" si="11"/>
        <v>0</v>
      </c>
      <c r="O52" s="195">
        <f t="shared" si="11"/>
        <v>0</v>
      </c>
      <c r="P52" s="195">
        <f t="shared" si="11"/>
        <v>0</v>
      </c>
      <c r="Q52" s="195">
        <f t="shared" si="11"/>
        <v>0</v>
      </c>
      <c r="R52" s="195">
        <f t="shared" si="11"/>
        <v>0</v>
      </c>
      <c r="S52" s="195">
        <f t="shared" si="11"/>
        <v>0</v>
      </c>
      <c r="T52" s="195">
        <f t="shared" si="11"/>
        <v>0</v>
      </c>
      <c r="U52" s="196">
        <f t="shared" si="11"/>
        <v>0</v>
      </c>
    </row>
    <row r="53" spans="1:27" x14ac:dyDescent="0.25">
      <c r="A53" s="192" t="s">
        <v>238</v>
      </c>
      <c r="B53" s="193">
        <f>SUM(B54:B61)</f>
        <v>0</v>
      </c>
      <c r="C53" s="193">
        <f t="shared" ref="C53:U53" si="12">SUM(C54:C56)</f>
        <v>-1658.2675843066668</v>
      </c>
      <c r="D53" s="193">
        <f t="shared" si="12"/>
        <v>-1658.2675843066668</v>
      </c>
      <c r="E53" s="193">
        <f t="shared" si="12"/>
        <v>-1658.2675843066668</v>
      </c>
      <c r="F53" s="193">
        <f t="shared" si="12"/>
        <v>-1658.2675843066668</v>
      </c>
      <c r="G53" s="193">
        <f t="shared" si="12"/>
        <v>-1658.2675843066668</v>
      </c>
      <c r="H53" s="193">
        <f t="shared" si="12"/>
        <v>-1658.2675843066668</v>
      </c>
      <c r="I53" s="193">
        <f t="shared" si="12"/>
        <v>-1658.2675843066668</v>
      </c>
      <c r="J53" s="193">
        <f t="shared" si="12"/>
        <v>-1658.2675843066668</v>
      </c>
      <c r="K53" s="193">
        <f t="shared" si="12"/>
        <v>-1658.2675843066668</v>
      </c>
      <c r="L53" s="193">
        <f t="shared" si="12"/>
        <v>-1658.2675843066668</v>
      </c>
      <c r="M53" s="193">
        <f t="shared" si="12"/>
        <v>-1658.2675843066668</v>
      </c>
      <c r="N53" s="193">
        <f t="shared" si="12"/>
        <v>-1658.2675843066668</v>
      </c>
      <c r="O53" s="193">
        <f t="shared" si="12"/>
        <v>-1658.2675843066668</v>
      </c>
      <c r="P53" s="193">
        <f t="shared" si="12"/>
        <v>-1658.2675843066668</v>
      </c>
      <c r="Q53" s="193">
        <f t="shared" si="12"/>
        <v>-1658.2675843066668</v>
      </c>
      <c r="R53" s="193">
        <f t="shared" si="12"/>
        <v>0</v>
      </c>
      <c r="S53" s="193">
        <f t="shared" si="12"/>
        <v>0</v>
      </c>
      <c r="T53" s="193">
        <f t="shared" si="12"/>
        <v>0</v>
      </c>
      <c r="U53" s="193">
        <f t="shared" si="12"/>
        <v>0</v>
      </c>
    </row>
    <row r="54" spans="1:27" s="143" customFormat="1" ht="15" customHeight="1" x14ac:dyDescent="0.25">
      <c r="A54" s="194" t="s">
        <v>96</v>
      </c>
      <c r="B54" s="195"/>
      <c r="C54" s="195"/>
      <c r="D54" s="195"/>
      <c r="E54" s="195"/>
      <c r="F54" s="195"/>
      <c r="G54" s="195"/>
      <c r="H54" s="195"/>
      <c r="I54" s="195"/>
      <c r="J54" s="195"/>
      <c r="K54" s="195"/>
      <c r="L54" s="195"/>
      <c r="M54" s="195"/>
      <c r="N54" s="195"/>
      <c r="O54" s="195"/>
      <c r="P54" s="195"/>
      <c r="Q54" s="195"/>
      <c r="R54" s="195"/>
      <c r="S54" s="195"/>
      <c r="T54" s="195"/>
      <c r="U54" s="196"/>
    </row>
    <row r="55" spans="1:27" x14ac:dyDescent="0.25">
      <c r="A55" s="194" t="s">
        <v>239</v>
      </c>
      <c r="B55" s="195"/>
      <c r="C55" s="195">
        <f t="shared" ref="C55:U55" si="13">IF(C43&lt;$B$16+2,-($B$12+$B$15)/$B$16,0)</f>
        <v>0</v>
      </c>
      <c r="D55" s="195">
        <f t="shared" si="13"/>
        <v>0</v>
      </c>
      <c r="E55" s="195">
        <f t="shared" si="13"/>
        <v>0</v>
      </c>
      <c r="F55" s="195">
        <f t="shared" si="13"/>
        <v>0</v>
      </c>
      <c r="G55" s="195">
        <f t="shared" si="13"/>
        <v>0</v>
      </c>
      <c r="H55" s="195">
        <f t="shared" si="13"/>
        <v>0</v>
      </c>
      <c r="I55" s="195">
        <f t="shared" si="13"/>
        <v>0</v>
      </c>
      <c r="J55" s="195">
        <f t="shared" si="13"/>
        <v>0</v>
      </c>
      <c r="K55" s="195">
        <f t="shared" si="13"/>
        <v>0</v>
      </c>
      <c r="L55" s="195">
        <f t="shared" si="13"/>
        <v>0</v>
      </c>
      <c r="M55" s="195">
        <f t="shared" si="13"/>
        <v>0</v>
      </c>
      <c r="N55" s="195">
        <f t="shared" si="13"/>
        <v>0</v>
      </c>
      <c r="O55" s="195">
        <f t="shared" si="13"/>
        <v>0</v>
      </c>
      <c r="P55" s="195">
        <f t="shared" si="13"/>
        <v>0</v>
      </c>
      <c r="Q55" s="195">
        <f t="shared" si="13"/>
        <v>0</v>
      </c>
      <c r="R55" s="195">
        <f t="shared" si="13"/>
        <v>0</v>
      </c>
      <c r="S55" s="195">
        <f t="shared" si="13"/>
        <v>0</v>
      </c>
      <c r="T55" s="195">
        <f t="shared" si="13"/>
        <v>0</v>
      </c>
      <c r="U55" s="195">
        <f t="shared" si="13"/>
        <v>0</v>
      </c>
    </row>
    <row r="56" spans="1:27" s="143" customFormat="1" x14ac:dyDescent="0.25">
      <c r="A56" s="194" t="s">
        <v>240</v>
      </c>
      <c r="B56" s="195"/>
      <c r="C56" s="195">
        <f t="shared" ref="C56:U56" si="14">IF(C43&lt;$B$17+2,-($B$13)/$B$17-($B$14)/$B$18,0)</f>
        <v>-1658.2675843066668</v>
      </c>
      <c r="D56" s="195">
        <f t="shared" si="14"/>
        <v>-1658.2675843066668</v>
      </c>
      <c r="E56" s="195">
        <f t="shared" si="14"/>
        <v>-1658.2675843066668</v>
      </c>
      <c r="F56" s="195">
        <f t="shared" si="14"/>
        <v>-1658.2675843066668</v>
      </c>
      <c r="G56" s="195">
        <f t="shared" si="14"/>
        <v>-1658.2675843066668</v>
      </c>
      <c r="H56" s="195">
        <f t="shared" si="14"/>
        <v>-1658.2675843066668</v>
      </c>
      <c r="I56" s="195">
        <f t="shared" si="14"/>
        <v>-1658.2675843066668</v>
      </c>
      <c r="J56" s="195">
        <f t="shared" si="14"/>
        <v>-1658.2675843066668</v>
      </c>
      <c r="K56" s="195">
        <f t="shared" si="14"/>
        <v>-1658.2675843066668</v>
      </c>
      <c r="L56" s="195">
        <f t="shared" si="14"/>
        <v>-1658.2675843066668</v>
      </c>
      <c r="M56" s="195">
        <f t="shared" si="14"/>
        <v>-1658.2675843066668</v>
      </c>
      <c r="N56" s="195">
        <f t="shared" si="14"/>
        <v>-1658.2675843066668</v>
      </c>
      <c r="O56" s="195">
        <f t="shared" si="14"/>
        <v>-1658.2675843066668</v>
      </c>
      <c r="P56" s="195">
        <f t="shared" si="14"/>
        <v>-1658.2675843066668</v>
      </c>
      <c r="Q56" s="195">
        <f t="shared" si="14"/>
        <v>-1658.2675843066668</v>
      </c>
      <c r="R56" s="195">
        <f t="shared" si="14"/>
        <v>0</v>
      </c>
      <c r="S56" s="195">
        <f t="shared" si="14"/>
        <v>0</v>
      </c>
      <c r="T56" s="195">
        <f t="shared" si="14"/>
        <v>0</v>
      </c>
      <c r="U56" s="195">
        <f t="shared" si="14"/>
        <v>0</v>
      </c>
    </row>
    <row r="57" spans="1:27" s="143" customFormat="1" ht="15" thickBot="1" x14ac:dyDescent="0.3">
      <c r="A57" s="198"/>
      <c r="B57" s="199"/>
      <c r="C57" s="199"/>
      <c r="D57" s="199"/>
      <c r="E57" s="199"/>
      <c r="F57" s="199"/>
      <c r="G57" s="199"/>
      <c r="H57" s="199"/>
      <c r="I57" s="199"/>
      <c r="J57" s="199"/>
      <c r="K57" s="199"/>
      <c r="L57" s="199"/>
      <c r="M57" s="199"/>
      <c r="N57" s="199"/>
      <c r="O57" s="199"/>
      <c r="P57" s="199"/>
      <c r="Q57" s="199"/>
      <c r="R57" s="199"/>
      <c r="S57" s="199"/>
      <c r="T57" s="199"/>
      <c r="U57" s="199"/>
      <c r="V57" s="200"/>
      <c r="W57" s="200"/>
      <c r="X57" s="200"/>
      <c r="Y57" s="200"/>
      <c r="Z57" s="200"/>
      <c r="AA57" s="200"/>
    </row>
    <row r="58" spans="1:27" ht="16.5" thickBot="1" x14ac:dyDescent="0.3">
      <c r="A58" s="201" t="s">
        <v>241</v>
      </c>
      <c r="B58" s="202"/>
      <c r="C58" s="203">
        <v>2</v>
      </c>
      <c r="D58" s="203">
        <f t="shared" ref="D58:U58" si="15">C58+1</f>
        <v>3</v>
      </c>
      <c r="E58" s="203">
        <f t="shared" si="15"/>
        <v>4</v>
      </c>
      <c r="F58" s="203">
        <f t="shared" si="15"/>
        <v>5</v>
      </c>
      <c r="G58" s="203">
        <f t="shared" si="15"/>
        <v>6</v>
      </c>
      <c r="H58" s="203">
        <f t="shared" si="15"/>
        <v>7</v>
      </c>
      <c r="I58" s="203">
        <f t="shared" si="15"/>
        <v>8</v>
      </c>
      <c r="J58" s="203">
        <f t="shared" si="15"/>
        <v>9</v>
      </c>
      <c r="K58" s="203">
        <f t="shared" si="15"/>
        <v>10</v>
      </c>
      <c r="L58" s="203">
        <f t="shared" si="15"/>
        <v>11</v>
      </c>
      <c r="M58" s="203">
        <f t="shared" si="15"/>
        <v>12</v>
      </c>
      <c r="N58" s="203">
        <f t="shared" si="15"/>
        <v>13</v>
      </c>
      <c r="O58" s="203">
        <f t="shared" si="15"/>
        <v>14</v>
      </c>
      <c r="P58" s="203">
        <f t="shared" si="15"/>
        <v>15</v>
      </c>
      <c r="Q58" s="203">
        <f t="shared" si="15"/>
        <v>16</v>
      </c>
      <c r="R58" s="203">
        <f t="shared" si="15"/>
        <v>17</v>
      </c>
      <c r="S58" s="203">
        <f t="shared" si="15"/>
        <v>18</v>
      </c>
      <c r="T58" s="203">
        <f t="shared" si="15"/>
        <v>19</v>
      </c>
      <c r="U58" s="204">
        <f t="shared" si="15"/>
        <v>20</v>
      </c>
    </row>
    <row r="59" spans="1:27" x14ac:dyDescent="0.25">
      <c r="A59" s="205" t="s">
        <v>95</v>
      </c>
      <c r="B59" s="206" t="s">
        <v>242</v>
      </c>
      <c r="C59" s="207">
        <f t="shared" ref="C59:U59" si="16">-(C55+C56)</f>
        <v>1658.2675843066668</v>
      </c>
      <c r="D59" s="207">
        <f t="shared" si="16"/>
        <v>1658.2675843066668</v>
      </c>
      <c r="E59" s="207">
        <f t="shared" si="16"/>
        <v>1658.2675843066668</v>
      </c>
      <c r="F59" s="207">
        <f t="shared" si="16"/>
        <v>1658.2675843066668</v>
      </c>
      <c r="G59" s="207">
        <f t="shared" si="16"/>
        <v>1658.2675843066668</v>
      </c>
      <c r="H59" s="207">
        <f t="shared" si="16"/>
        <v>1658.2675843066668</v>
      </c>
      <c r="I59" s="207">
        <f t="shared" si="16"/>
        <v>1658.2675843066668</v>
      </c>
      <c r="J59" s="207">
        <f t="shared" si="16"/>
        <v>1658.2675843066668</v>
      </c>
      <c r="K59" s="207">
        <f t="shared" si="16"/>
        <v>1658.2675843066668</v>
      </c>
      <c r="L59" s="207">
        <f t="shared" si="16"/>
        <v>1658.2675843066668</v>
      </c>
      <c r="M59" s="207">
        <f t="shared" si="16"/>
        <v>1658.2675843066668</v>
      </c>
      <c r="N59" s="207">
        <f t="shared" si="16"/>
        <v>1658.2675843066668</v>
      </c>
      <c r="O59" s="207">
        <f t="shared" si="16"/>
        <v>1658.2675843066668</v>
      </c>
      <c r="P59" s="207">
        <f t="shared" si="16"/>
        <v>1658.2675843066668</v>
      </c>
      <c r="Q59" s="207">
        <f t="shared" si="16"/>
        <v>1658.2675843066668</v>
      </c>
      <c r="R59" s="207">
        <f t="shared" si="16"/>
        <v>0</v>
      </c>
      <c r="S59" s="207">
        <f t="shared" si="16"/>
        <v>0</v>
      </c>
      <c r="T59" s="207">
        <f t="shared" si="16"/>
        <v>0</v>
      </c>
      <c r="U59" s="207">
        <f t="shared" si="16"/>
        <v>0</v>
      </c>
    </row>
    <row r="60" spans="1:27" x14ac:dyDescent="0.25">
      <c r="A60" s="188" t="s">
        <v>96</v>
      </c>
      <c r="B60" s="123" t="s">
        <v>242</v>
      </c>
      <c r="C60" s="208">
        <f t="shared" ref="C60:U60" si="17">-C54</f>
        <v>0</v>
      </c>
      <c r="D60" s="208">
        <f t="shared" si="17"/>
        <v>0</v>
      </c>
      <c r="E60" s="208">
        <f t="shared" si="17"/>
        <v>0</v>
      </c>
      <c r="F60" s="208">
        <f t="shared" si="17"/>
        <v>0</v>
      </c>
      <c r="G60" s="208">
        <f t="shared" si="17"/>
        <v>0</v>
      </c>
      <c r="H60" s="208">
        <f t="shared" si="17"/>
        <v>0</v>
      </c>
      <c r="I60" s="208">
        <f t="shared" si="17"/>
        <v>0</v>
      </c>
      <c r="J60" s="208">
        <f t="shared" si="17"/>
        <v>0</v>
      </c>
      <c r="K60" s="208">
        <f t="shared" si="17"/>
        <v>0</v>
      </c>
      <c r="L60" s="208">
        <f t="shared" si="17"/>
        <v>0</v>
      </c>
      <c r="M60" s="208">
        <f t="shared" si="17"/>
        <v>0</v>
      </c>
      <c r="N60" s="208">
        <f t="shared" si="17"/>
        <v>0</v>
      </c>
      <c r="O60" s="208">
        <f t="shared" si="17"/>
        <v>0</v>
      </c>
      <c r="P60" s="208">
        <f t="shared" si="17"/>
        <v>0</v>
      </c>
      <c r="Q60" s="208">
        <f t="shared" si="17"/>
        <v>0</v>
      </c>
      <c r="R60" s="208">
        <f t="shared" si="17"/>
        <v>0</v>
      </c>
      <c r="S60" s="208">
        <f t="shared" si="17"/>
        <v>0</v>
      </c>
      <c r="T60" s="208">
        <f t="shared" si="17"/>
        <v>0</v>
      </c>
      <c r="U60" s="209">
        <f t="shared" si="17"/>
        <v>0</v>
      </c>
    </row>
    <row r="61" spans="1:27" x14ac:dyDescent="0.25">
      <c r="A61" s="188" t="s">
        <v>243</v>
      </c>
      <c r="B61" s="123" t="s">
        <v>242</v>
      </c>
      <c r="C61" s="208">
        <f t="shared" ref="C61:U63" si="18">-C45</f>
        <v>0</v>
      </c>
      <c r="D61" s="208">
        <f t="shared" si="18"/>
        <v>0</v>
      </c>
      <c r="E61" s="208">
        <f t="shared" si="18"/>
        <v>0</v>
      </c>
      <c r="F61" s="208">
        <f t="shared" si="18"/>
        <v>0</v>
      </c>
      <c r="G61" s="208">
        <f t="shared" si="18"/>
        <v>0</v>
      </c>
      <c r="H61" s="208">
        <f t="shared" si="18"/>
        <v>0</v>
      </c>
      <c r="I61" s="208">
        <f t="shared" si="18"/>
        <v>0</v>
      </c>
      <c r="J61" s="208">
        <f t="shared" si="18"/>
        <v>0</v>
      </c>
      <c r="K61" s="208">
        <f t="shared" si="18"/>
        <v>0</v>
      </c>
      <c r="L61" s="208">
        <f t="shared" si="18"/>
        <v>0</v>
      </c>
      <c r="M61" s="208">
        <f t="shared" si="18"/>
        <v>0</v>
      </c>
      <c r="N61" s="208">
        <f t="shared" si="18"/>
        <v>0</v>
      </c>
      <c r="O61" s="208">
        <f t="shared" si="18"/>
        <v>0</v>
      </c>
      <c r="P61" s="208">
        <f t="shared" si="18"/>
        <v>0</v>
      </c>
      <c r="Q61" s="208">
        <f t="shared" si="18"/>
        <v>0</v>
      </c>
      <c r="R61" s="208">
        <f t="shared" si="18"/>
        <v>0</v>
      </c>
      <c r="S61" s="208">
        <f t="shared" si="18"/>
        <v>0</v>
      </c>
      <c r="T61" s="208">
        <f t="shared" si="18"/>
        <v>0</v>
      </c>
      <c r="U61" s="209">
        <f t="shared" si="18"/>
        <v>0</v>
      </c>
    </row>
    <row r="62" spans="1:27" x14ac:dyDescent="0.25">
      <c r="A62" s="188" t="s">
        <v>244</v>
      </c>
      <c r="B62" s="123" t="s">
        <v>242</v>
      </c>
      <c r="C62" s="208">
        <f t="shared" si="18"/>
        <v>0</v>
      </c>
      <c r="D62" s="208">
        <f t="shared" si="18"/>
        <v>0</v>
      </c>
      <c r="E62" s="208">
        <f t="shared" si="18"/>
        <v>0</v>
      </c>
      <c r="F62" s="208">
        <f t="shared" si="18"/>
        <v>0</v>
      </c>
      <c r="G62" s="208">
        <f t="shared" si="18"/>
        <v>0</v>
      </c>
      <c r="H62" s="208">
        <f t="shared" si="18"/>
        <v>0</v>
      </c>
      <c r="I62" s="208">
        <f t="shared" si="18"/>
        <v>0</v>
      </c>
      <c r="J62" s="208">
        <f t="shared" si="18"/>
        <v>0</v>
      </c>
      <c r="K62" s="208">
        <f t="shared" si="18"/>
        <v>0</v>
      </c>
      <c r="L62" s="208">
        <f t="shared" si="18"/>
        <v>0</v>
      </c>
      <c r="M62" s="208">
        <f t="shared" si="18"/>
        <v>0</v>
      </c>
      <c r="N62" s="208">
        <f t="shared" si="18"/>
        <v>0</v>
      </c>
      <c r="O62" s="208">
        <f t="shared" si="18"/>
        <v>0</v>
      </c>
      <c r="P62" s="208">
        <f t="shared" si="18"/>
        <v>0</v>
      </c>
      <c r="Q62" s="208">
        <f t="shared" si="18"/>
        <v>0</v>
      </c>
      <c r="R62" s="208">
        <f t="shared" si="18"/>
        <v>0</v>
      </c>
      <c r="S62" s="208">
        <f t="shared" si="18"/>
        <v>0</v>
      </c>
      <c r="T62" s="208">
        <f t="shared" si="18"/>
        <v>0</v>
      </c>
      <c r="U62" s="209">
        <f t="shared" si="18"/>
        <v>0</v>
      </c>
    </row>
    <row r="63" spans="1:27" x14ac:dyDescent="0.25">
      <c r="A63" s="188" t="s">
        <v>245</v>
      </c>
      <c r="B63" s="123" t="s">
        <v>242</v>
      </c>
      <c r="C63" s="208">
        <f t="shared" si="18"/>
        <v>0</v>
      </c>
      <c r="D63" s="208">
        <f t="shared" si="18"/>
        <v>0</v>
      </c>
      <c r="E63" s="208">
        <f t="shared" si="18"/>
        <v>0</v>
      </c>
      <c r="F63" s="208">
        <f t="shared" si="18"/>
        <v>0</v>
      </c>
      <c r="G63" s="208">
        <f t="shared" si="18"/>
        <v>0</v>
      </c>
      <c r="H63" s="208">
        <f t="shared" si="18"/>
        <v>0</v>
      </c>
      <c r="I63" s="208">
        <f t="shared" si="18"/>
        <v>0</v>
      </c>
      <c r="J63" s="208">
        <f t="shared" si="18"/>
        <v>0</v>
      </c>
      <c r="K63" s="208">
        <f t="shared" si="18"/>
        <v>0</v>
      </c>
      <c r="L63" s="208">
        <f t="shared" si="18"/>
        <v>0</v>
      </c>
      <c r="M63" s="208">
        <f t="shared" si="18"/>
        <v>0</v>
      </c>
      <c r="N63" s="208">
        <f t="shared" si="18"/>
        <v>0</v>
      </c>
      <c r="O63" s="208">
        <f t="shared" si="18"/>
        <v>0</v>
      </c>
      <c r="P63" s="208">
        <f t="shared" si="18"/>
        <v>0</v>
      </c>
      <c r="Q63" s="208">
        <f t="shared" si="18"/>
        <v>0</v>
      </c>
      <c r="R63" s="208">
        <f t="shared" si="18"/>
        <v>0</v>
      </c>
      <c r="S63" s="208">
        <f t="shared" si="18"/>
        <v>0</v>
      </c>
      <c r="T63" s="208">
        <f t="shared" si="18"/>
        <v>0</v>
      </c>
      <c r="U63" s="209">
        <f t="shared" si="18"/>
        <v>0</v>
      </c>
    </row>
    <row r="64" spans="1:27" x14ac:dyDescent="0.25">
      <c r="A64" s="188" t="s">
        <v>246</v>
      </c>
      <c r="B64" s="123" t="s">
        <v>242</v>
      </c>
      <c r="C64" s="208"/>
      <c r="D64" s="208"/>
      <c r="E64" s="208"/>
      <c r="F64" s="208"/>
      <c r="G64" s="208"/>
      <c r="H64" s="208"/>
      <c r="I64" s="208"/>
      <c r="J64" s="208"/>
      <c r="K64" s="208"/>
      <c r="L64" s="208"/>
      <c r="M64" s="208"/>
      <c r="N64" s="208"/>
      <c r="O64" s="208"/>
      <c r="P64" s="208"/>
      <c r="Q64" s="208"/>
      <c r="R64" s="208"/>
      <c r="S64" s="208"/>
      <c r="T64" s="208"/>
      <c r="U64" s="209"/>
    </row>
    <row r="65" spans="1:21" x14ac:dyDescent="0.25">
      <c r="A65" s="188" t="s">
        <v>247</v>
      </c>
      <c r="B65" s="123" t="s">
        <v>242</v>
      </c>
      <c r="C65" s="208"/>
      <c r="D65" s="208"/>
      <c r="E65" s="208"/>
      <c r="F65" s="208"/>
      <c r="G65" s="208"/>
      <c r="H65" s="208"/>
      <c r="I65" s="208"/>
      <c r="J65" s="208"/>
      <c r="K65" s="208"/>
      <c r="L65" s="208"/>
      <c r="M65" s="208"/>
      <c r="N65" s="208"/>
      <c r="O65" s="208"/>
      <c r="P65" s="208"/>
      <c r="Q65" s="208"/>
      <c r="R65" s="208"/>
      <c r="S65" s="208"/>
      <c r="T65" s="208"/>
      <c r="U65" s="209"/>
    </row>
    <row r="66" spans="1:21" x14ac:dyDescent="0.25">
      <c r="A66" s="188" t="s">
        <v>248</v>
      </c>
      <c r="B66" s="123" t="s">
        <v>242</v>
      </c>
      <c r="C66" s="208">
        <f t="shared" ref="C66:U68" si="19">-C48</f>
        <v>0</v>
      </c>
      <c r="D66" s="208">
        <f t="shared" si="19"/>
        <v>0</v>
      </c>
      <c r="E66" s="208">
        <f t="shared" si="19"/>
        <v>0</v>
      </c>
      <c r="F66" s="208">
        <f t="shared" si="19"/>
        <v>0</v>
      </c>
      <c r="G66" s="208">
        <f t="shared" si="19"/>
        <v>0</v>
      </c>
      <c r="H66" s="208">
        <f t="shared" si="19"/>
        <v>0</v>
      </c>
      <c r="I66" s="208">
        <f t="shared" si="19"/>
        <v>0</v>
      </c>
      <c r="J66" s="208">
        <f t="shared" si="19"/>
        <v>0</v>
      </c>
      <c r="K66" s="208">
        <f t="shared" si="19"/>
        <v>0</v>
      </c>
      <c r="L66" s="208">
        <f t="shared" si="19"/>
        <v>0</v>
      </c>
      <c r="M66" s="208">
        <f t="shared" si="19"/>
        <v>0</v>
      </c>
      <c r="N66" s="208">
        <f t="shared" si="19"/>
        <v>0</v>
      </c>
      <c r="O66" s="208">
        <f t="shared" si="19"/>
        <v>0</v>
      </c>
      <c r="P66" s="208">
        <f t="shared" si="19"/>
        <v>0</v>
      </c>
      <c r="Q66" s="208">
        <f t="shared" si="19"/>
        <v>0</v>
      </c>
      <c r="R66" s="208">
        <f t="shared" si="19"/>
        <v>0</v>
      </c>
      <c r="S66" s="208">
        <f t="shared" si="19"/>
        <v>0</v>
      </c>
      <c r="T66" s="208">
        <f t="shared" si="19"/>
        <v>0</v>
      </c>
      <c r="U66" s="209">
        <f t="shared" si="19"/>
        <v>0</v>
      </c>
    </row>
    <row r="67" spans="1:21" x14ac:dyDescent="0.25">
      <c r="A67" s="188" t="s">
        <v>249</v>
      </c>
      <c r="B67" s="123" t="s">
        <v>242</v>
      </c>
      <c r="C67" s="208">
        <f t="shared" si="19"/>
        <v>0</v>
      </c>
      <c r="D67" s="208">
        <f t="shared" si="19"/>
        <v>0</v>
      </c>
      <c r="E67" s="208">
        <f t="shared" si="19"/>
        <v>0</v>
      </c>
      <c r="F67" s="208">
        <f t="shared" si="19"/>
        <v>0</v>
      </c>
      <c r="G67" s="208">
        <f t="shared" si="19"/>
        <v>0</v>
      </c>
      <c r="H67" s="208">
        <f t="shared" si="19"/>
        <v>0</v>
      </c>
      <c r="I67" s="208">
        <f t="shared" si="19"/>
        <v>0</v>
      </c>
      <c r="J67" s="208">
        <f t="shared" si="19"/>
        <v>0</v>
      </c>
      <c r="K67" s="208">
        <f t="shared" si="19"/>
        <v>0</v>
      </c>
      <c r="L67" s="208">
        <f t="shared" si="19"/>
        <v>0</v>
      </c>
      <c r="M67" s="208">
        <f t="shared" si="19"/>
        <v>0</v>
      </c>
      <c r="N67" s="208">
        <f t="shared" si="19"/>
        <v>0</v>
      </c>
      <c r="O67" s="208">
        <f t="shared" si="19"/>
        <v>0</v>
      </c>
      <c r="P67" s="208">
        <f t="shared" si="19"/>
        <v>0</v>
      </c>
      <c r="Q67" s="208">
        <f t="shared" si="19"/>
        <v>0</v>
      </c>
      <c r="R67" s="208">
        <f t="shared" si="19"/>
        <v>0</v>
      </c>
      <c r="S67" s="208">
        <f t="shared" si="19"/>
        <v>0</v>
      </c>
      <c r="T67" s="208">
        <f t="shared" si="19"/>
        <v>0</v>
      </c>
      <c r="U67" s="209">
        <f t="shared" si="19"/>
        <v>0</v>
      </c>
    </row>
    <row r="68" spans="1:21" ht="16.5" thickBot="1" x14ac:dyDescent="0.3">
      <c r="A68" s="210" t="s">
        <v>235</v>
      </c>
      <c r="B68" s="211" t="s">
        <v>242</v>
      </c>
      <c r="C68" s="212">
        <f t="shared" si="19"/>
        <v>301.44287327162112</v>
      </c>
      <c r="D68" s="212">
        <f t="shared" si="19"/>
        <v>339.08223619980885</v>
      </c>
      <c r="E68" s="212">
        <f t="shared" si="19"/>
        <v>352.64552564780126</v>
      </c>
      <c r="F68" s="212">
        <f t="shared" si="19"/>
        <v>366.75134667371333</v>
      </c>
      <c r="G68" s="212">
        <f t="shared" si="19"/>
        <v>381.42140054066186</v>
      </c>
      <c r="H68" s="212">
        <f t="shared" si="19"/>
        <v>396.67825656228837</v>
      </c>
      <c r="I68" s="212">
        <f t="shared" si="19"/>
        <v>412.54538682477988</v>
      </c>
      <c r="J68" s="212">
        <f t="shared" si="19"/>
        <v>429.04720229777115</v>
      </c>
      <c r="K68" s="212">
        <f t="shared" si="19"/>
        <v>446.20909038968199</v>
      </c>
      <c r="L68" s="212">
        <f t="shared" si="19"/>
        <v>464.05745400526928</v>
      </c>
      <c r="M68" s="212">
        <f t="shared" si="19"/>
        <v>482.61975216548012</v>
      </c>
      <c r="N68" s="212">
        <f t="shared" si="19"/>
        <v>501.92454225209934</v>
      </c>
      <c r="O68" s="212">
        <f t="shared" si="19"/>
        <v>522.00152394218333</v>
      </c>
      <c r="P68" s="212">
        <f t="shared" si="19"/>
        <v>542.88158489987063</v>
      </c>
      <c r="Q68" s="212">
        <f t="shared" si="19"/>
        <v>564.59684829586547</v>
      </c>
      <c r="R68" s="212">
        <f t="shared" si="19"/>
        <v>587.18072222770013</v>
      </c>
      <c r="S68" s="212">
        <f t="shared" si="19"/>
        <v>610.66795111680813</v>
      </c>
      <c r="T68" s="212">
        <f t="shared" si="19"/>
        <v>635.0946691614804</v>
      </c>
      <c r="U68" s="213">
        <f t="shared" si="19"/>
        <v>660.49845592793963</v>
      </c>
    </row>
    <row r="69" spans="1:21" ht="16.5" thickBot="1" x14ac:dyDescent="0.3">
      <c r="A69" s="214" t="s">
        <v>250</v>
      </c>
      <c r="B69" s="215" t="s">
        <v>242</v>
      </c>
      <c r="C69" s="216">
        <f t="shared" ref="C69:U69" si="20">SUM(C59:C68)</f>
        <v>1959.7104575782878</v>
      </c>
      <c r="D69" s="216">
        <f t="shared" si="20"/>
        <v>1997.3498205064757</v>
      </c>
      <c r="E69" s="216">
        <f t="shared" si="20"/>
        <v>2010.9131099544679</v>
      </c>
      <c r="F69" s="216">
        <f t="shared" si="20"/>
        <v>2025.01893098038</v>
      </c>
      <c r="G69" s="216">
        <f t="shared" si="20"/>
        <v>2039.6889848473286</v>
      </c>
      <c r="H69" s="216">
        <f t="shared" si="20"/>
        <v>2054.9458408689552</v>
      </c>
      <c r="I69" s="216">
        <f t="shared" si="20"/>
        <v>2070.8129711314468</v>
      </c>
      <c r="J69" s="216">
        <f t="shared" si="20"/>
        <v>2087.3147866044378</v>
      </c>
      <c r="K69" s="216">
        <f t="shared" si="20"/>
        <v>2104.4766746963487</v>
      </c>
      <c r="L69" s="216">
        <f t="shared" si="20"/>
        <v>2122.3250383119362</v>
      </c>
      <c r="M69" s="216">
        <f t="shared" si="20"/>
        <v>2140.8873364721467</v>
      </c>
      <c r="N69" s="216">
        <f t="shared" si="20"/>
        <v>2160.1921265587662</v>
      </c>
      <c r="O69" s="216">
        <f t="shared" si="20"/>
        <v>2180.26910824885</v>
      </c>
      <c r="P69" s="216">
        <f t="shared" si="20"/>
        <v>2201.1491692065374</v>
      </c>
      <c r="Q69" s="216">
        <f t="shared" si="20"/>
        <v>2222.8644326025324</v>
      </c>
      <c r="R69" s="216">
        <f t="shared" si="20"/>
        <v>587.18072222770013</v>
      </c>
      <c r="S69" s="216">
        <f t="shared" si="20"/>
        <v>610.66795111680813</v>
      </c>
      <c r="T69" s="216">
        <f t="shared" si="20"/>
        <v>635.0946691614804</v>
      </c>
      <c r="U69" s="217">
        <f t="shared" si="20"/>
        <v>660.49845592793963</v>
      </c>
    </row>
    <row r="71" spans="1:21" x14ac:dyDescent="0.25">
      <c r="C71" s="218">
        <f t="shared" ref="C71:U71" si="21">C44+C53</f>
        <v>-1959.7104575782878</v>
      </c>
      <c r="D71" s="218">
        <f t="shared" si="21"/>
        <v>-1997.3498205064757</v>
      </c>
      <c r="E71" s="218">
        <f t="shared" si="21"/>
        <v>-2010.9131099544679</v>
      </c>
      <c r="F71" s="218">
        <f t="shared" si="21"/>
        <v>-2025.01893098038</v>
      </c>
      <c r="G71" s="218">
        <f t="shared" si="21"/>
        <v>-2039.6889848473286</v>
      </c>
      <c r="H71" s="218">
        <f t="shared" si="21"/>
        <v>-2054.9458408689552</v>
      </c>
      <c r="I71" s="218">
        <f t="shared" si="21"/>
        <v>-2070.8129711314468</v>
      </c>
      <c r="J71" s="218">
        <f t="shared" si="21"/>
        <v>-2087.3147866044378</v>
      </c>
      <c r="K71" s="218">
        <f t="shared" si="21"/>
        <v>-2104.4766746963487</v>
      </c>
      <c r="L71" s="218">
        <f t="shared" si="21"/>
        <v>-2122.3250383119362</v>
      </c>
      <c r="M71" s="218">
        <f t="shared" si="21"/>
        <v>-2140.8873364721467</v>
      </c>
      <c r="N71" s="218">
        <f t="shared" si="21"/>
        <v>-2160.1921265587662</v>
      </c>
      <c r="O71" s="218">
        <f t="shared" si="21"/>
        <v>-2180.26910824885</v>
      </c>
      <c r="P71" s="218">
        <f t="shared" si="21"/>
        <v>-2201.1491692065374</v>
      </c>
      <c r="Q71" s="218">
        <f t="shared" si="21"/>
        <v>-2222.8644326025324</v>
      </c>
      <c r="R71" s="218">
        <f t="shared" si="21"/>
        <v>-587.18072222770013</v>
      </c>
      <c r="S71" s="218">
        <f t="shared" si="21"/>
        <v>-610.66795111680813</v>
      </c>
      <c r="T71" s="218">
        <f t="shared" si="21"/>
        <v>-635.0946691614804</v>
      </c>
      <c r="U71" s="218">
        <f t="shared" si="21"/>
        <v>-660.49845592793963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19</vt:i4>
      </vt:variant>
    </vt:vector>
  </HeadingPairs>
  <TitlesOfParts>
    <vt:vector size="35"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2024-10-08T10:44:45Z</dcterms:modified>
</cp:coreProperties>
</file>