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Спецтехника и оборудование\"/>
    </mc:Choice>
  </mc:AlternateContent>
  <bookViews>
    <workbookView xWindow="28680" yWindow="-120" windowWidth="29040" windowHeight="15840" tabRatio="859" firstSheet="5"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8" sheetId="26"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25'!a</definedName>
    <definedName name="a" localSheetId="7">'5 анализ экон эффект 28'!a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25'!asd</definedName>
    <definedName name="asd" localSheetId="7">'5 анализ экон эффект 28'!asd</definedName>
    <definedName name="asd">[0]!asd</definedName>
    <definedName name="b" localSheetId="6">'5 анализ экон эффект 25'!b</definedName>
    <definedName name="b" localSheetId="7">'5 анализ экон эффект 28'!b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28'!CompOt</definedName>
    <definedName name="CompOt">[0]!CompOt</definedName>
    <definedName name="CompRas" localSheetId="6">'5 анализ экон эффект 25'!CompRas</definedName>
    <definedName name="CompRas" localSheetId="7">'5 анализ экон эффект 28'!CompRas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25'!dfg</definedName>
    <definedName name="dfg" localSheetId="7">'5 анализ экон эффект 28'!dfg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25'!ew</definedName>
    <definedName name="ew" localSheetId="7">'5 анализ экон эффект 28'!ew</definedName>
    <definedName name="ew">[0]!ew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28'!fg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28'!gfjfg</definedName>
    <definedName name="gfjfg">[0]!gfjfg</definedName>
    <definedName name="gg">#REF!</definedName>
    <definedName name="gggg" localSheetId="6">'5 анализ экон эффект 25'!gggg</definedName>
    <definedName name="gggg" localSheetId="7">'5 анализ экон эффект 28'!gggg</definedName>
    <definedName name="gggg">[0]!gggg</definedName>
    <definedName name="Go" localSheetId="6">'5 анализ экон эффект 25'!Go</definedName>
    <definedName name="Go" localSheetId="7">'5 анализ экон эффект 28'!Go</definedName>
    <definedName name="Go">[0]!Go</definedName>
    <definedName name="GoAssetChart" localSheetId="6">'5 анализ экон эффект 25'!GoAssetChart</definedName>
    <definedName name="GoAssetChart" localSheetId="7">'5 анализ экон эффект 28'!GoAssetChart</definedName>
    <definedName name="GoAssetChart">[0]!GoAssetChart</definedName>
    <definedName name="GoBack" localSheetId="6">'5 анализ экон эффект 25'!GoBack</definedName>
    <definedName name="GoBack" localSheetId="7">'5 анализ экон эффект 28'!GoBack</definedName>
    <definedName name="GoBack">[0]!GoBack</definedName>
    <definedName name="GoBalanceSheet" localSheetId="6">'5 анализ экон эффект 25'!GoBalanceSheet</definedName>
    <definedName name="GoBalanceSheet" localSheetId="7">'5 анализ экон эффект 28'!GoBalanceSheet</definedName>
    <definedName name="GoBalanceSheet">[0]!GoBalanceSheet</definedName>
    <definedName name="GoCashFlow" localSheetId="6">'5 анализ экон эффект 25'!GoCashFlow</definedName>
    <definedName name="GoCashFlow" localSheetId="7">'5 анализ экон эффект 28'!GoCashFlow</definedName>
    <definedName name="GoCashFlow">[0]!GoCashFlow</definedName>
    <definedName name="GoData" localSheetId="6">'5 анализ экон эффект 25'!GoData</definedName>
    <definedName name="GoData" localSheetId="7">'5 анализ экон эффект 28'!GoData</definedName>
    <definedName name="GoData">[0]!GoData</definedName>
    <definedName name="GoIncomeChart" localSheetId="6">'5 анализ экон эффект 25'!GoIncomeChart</definedName>
    <definedName name="GoIncomeChart" localSheetId="7">'5 анализ экон эффект 28'!GoIncomeChart</definedName>
    <definedName name="GoIncomeChart">[0]!GoIncomeChart</definedName>
    <definedName name="GoIncomeChart1" localSheetId="6">'5 анализ экон эффект 25'!GoIncomeChart1</definedName>
    <definedName name="GoIncomeChart1" localSheetId="7">'5 анализ экон эффект 28'!GoIncomeChart1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25'!hhhh</definedName>
    <definedName name="hhhh" localSheetId="7">'5 анализ экон эффект 28'!hhhh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28'!jjjjjj</definedName>
    <definedName name="jjjjjj">[0]!jjjjjj</definedName>
    <definedName name="k" localSheetId="6">'5 анализ экон эффект 25'!k</definedName>
    <definedName name="k" localSheetId="7">'5 анализ экон эффект 28'!k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25'!Values_Entered,[0]!Header_Row+'5 анализ экон эффект 25'!Number_of_Payments,[0]!Header_Row)</definedName>
    <definedName name="Last_Row" localSheetId="7">IF('5 анализ экон эффект 28'!Values_Entered,'5 анализ экон эффект 28'!Header_Row+'5 анализ экон эффект 28'!Number_of_Payments,'5 анализ экон эффект 28'!Header_Row)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28'!mm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25'!Last_Row)</definedName>
    <definedName name="Print_Area_Reset" localSheetId="7">OFFSET([0]!Full_Print,0,0,'5 анализ экон эффект 28'!Last_Row)</definedName>
    <definedName name="Print_Area_Reset">OFFSET(Full_Print,0,0,Last_Row)</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28'!qaz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28'!P1_SCOPE_CORR,'5 анализ экон эффект 28'!P2_SCOPE_CORR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28'!P8_SCOPE_PER_PRT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28'!P1_SET_PROT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28'!shit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28'!P18_T1_Protect,'5 анализ экон эффект 28'!P19_T1_Protect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28'!P6_T17_Protection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28'!P6_T2.1?Protection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28'!P3_T21_Protection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28'!P12_T28_Protection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28'!www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25'!$A$5:$P$135</definedName>
    <definedName name="Z_AC8EA1BC_643F_4AE6_AE21_F651307F6DCB_.wvu.PrintArea" localSheetId="7" hidden="1">'5 анализ экон эффект 28'!$A$5:$P$139</definedName>
    <definedName name="Z_AC8EA1BC_643F_4AE6_AE21_F651307F6DCB_.wvu.Rows" localSheetId="6" hidden="1">'5 анализ экон эффект 25'!$129:$130</definedName>
    <definedName name="Z_AC8EA1BC_643F_4AE6_AE21_F651307F6DCB_.wvu.Rows" localSheetId="7" hidden="1">'5 анализ экон эффект 28'!$133:$134</definedName>
    <definedName name="Z_D71A4BE8_6F70_47D4_8446_083D76F26E47_.wvu.PrintArea" localSheetId="6" hidden="1">'5 анализ экон эффект 25'!$A$1:$P$129</definedName>
    <definedName name="Z_D71A4BE8_6F70_47D4_8446_083D76F26E47_.wvu.PrintArea" localSheetId="7" hidden="1">'5 анализ экон эффект 28'!$A$1:$P$133</definedName>
    <definedName name="Z_F991F392_09E7_498E_81FF_BD247503D93B_.wvu.PrintArea" localSheetId="6" hidden="1">'5 анализ экон эффект 25'!$A$1:$P$129</definedName>
    <definedName name="Z_F991F392_09E7_498E_81FF_BD247503D93B_.wvu.PrintArea" localSheetId="7" hidden="1">'5 анализ экон эффект 28'!$A$1:$P$133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25'!аа</definedName>
    <definedName name="аа" localSheetId="7">'5 анализ экон эффект 28'!аа</definedName>
    <definedName name="аа">[0]!аа</definedName>
    <definedName name="АААААААА" localSheetId="6">'5 анализ экон эффект 25'!АААААААА</definedName>
    <definedName name="АААААААА" localSheetId="7">'5 анализ экон эффект 28'!АААААААА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25'!б</definedName>
    <definedName name="б" localSheetId="7">'5 анализ экон эффект 28'!б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25'!бб</definedName>
    <definedName name="бб" localSheetId="7">'5 анализ экон эффект 28'!бб</definedName>
    <definedName name="бб">[0]!бб</definedName>
    <definedName name="ббббб" localSheetId="6">'5 анализ экон эффект 25'!ббббб</definedName>
    <definedName name="ббббб" localSheetId="7">'5 анализ экон эффект 28'!ббббб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28'!в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25'!в23ё</definedName>
    <definedName name="в23ё" localSheetId="7">'5 анализ экон эффект 28'!в23ё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25'!вв</definedName>
    <definedName name="вв" localSheetId="7">'5 анализ экон эффект 28'!вв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28'!г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25'!график</definedName>
    <definedName name="график" localSheetId="7">'5 анализ экон эффект 28'!график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28'!д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28'!Дв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28'!е</definedName>
    <definedName name="е">[0]!е</definedName>
    <definedName name="ЕСН">[44]Макро!$B$4</definedName>
    <definedName name="ж" localSheetId="6">'5 анализ экон эффект 25'!ж</definedName>
    <definedName name="ж" localSheetId="7">'5 анализ экон эффект 28'!ж</definedName>
    <definedName name="ж">[0]!ж</definedName>
    <definedName name="жжжжжжж" localSheetId="6">'5 анализ экон эффект 25'!жжжжжжж</definedName>
    <definedName name="жжжжжжж" localSheetId="7">'5 анализ экон эффект 28'!жжжжжжж</definedName>
    <definedName name="жжжжжжж">[0]!жжжжжжж</definedName>
    <definedName name="ЖИДКИЙ" localSheetId="7">#REF!</definedName>
    <definedName name="ЖИДКИЙ">#REF!</definedName>
    <definedName name="з" localSheetId="6">'5 анализ экон эффект 25'!з</definedName>
    <definedName name="з" localSheetId="7">'5 анализ экон эффект 28'!з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28'!ззззззззззззззззззззз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28'!и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25'!й</definedName>
    <definedName name="й" localSheetId="7">'5 анализ экон эффект 28'!й</definedName>
    <definedName name="й">[0]!й</definedName>
    <definedName name="йй" localSheetId="6">'5 анализ экон эффект 25'!йй</definedName>
    <definedName name="йй" localSheetId="7">'5 анализ экон эффект 28'!йй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28'!ййййййййййййй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25'!к</definedName>
    <definedName name="к" localSheetId="7">'5 анализ экон эффект 28'!к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25'!ке</definedName>
    <definedName name="ке" localSheetId="7">'5 анализ экон эффект 28'!ке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25'!л</definedName>
    <definedName name="л" localSheetId="7">'5 анализ экон эффект 28'!л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28'!м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25'!мым</definedName>
    <definedName name="мым" localSheetId="7">'5 анализ экон эффект 28'!мым</definedName>
    <definedName name="мым">[0]!мым</definedName>
    <definedName name="н" localSheetId="6">'5 анализ экон эффект 25'!н</definedName>
    <definedName name="н" localSheetId="7">'5 анализ экон эффект 28'!н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25'!нов</definedName>
    <definedName name="нов" localSheetId="7">'5 анализ экон эффект 28'!нов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25'!о</definedName>
    <definedName name="о" localSheetId="7">'5 анализ экон эффект 28'!о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25'!$A$1:$U$166</definedName>
    <definedName name="_xlnm.Print_Area" localSheetId="7">'5 анализ экон эффект 28'!$A$1:$U$170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28'!п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28'!привет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25'!р</definedName>
    <definedName name="р" localSheetId="7">'5 анализ экон эффект 28'!р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28'!ремонты2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28'!с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28'!сс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28'!сссс</definedName>
    <definedName name="сссс">[0]!сссс</definedName>
    <definedName name="ссы" localSheetId="6">'5 анализ экон эффект 25'!ссы</definedName>
    <definedName name="ссы" localSheetId="7">'5 анализ экон эффект 28'!ссы</definedName>
    <definedName name="ссы">[0]!ссы</definedName>
    <definedName name="ссы2" localSheetId="6">'5 анализ экон эффект 25'!ссы2</definedName>
    <definedName name="ссы2" localSheetId="7">'5 анализ экон эффект 28'!ссы2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25'!т</definedName>
    <definedName name="т" localSheetId="7">'5 анализ экон эффект 28'!т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28'!у</definedName>
    <definedName name="у">[0]!у</definedName>
    <definedName name="УГОЛЬ">[43]Справочники!$A$19:$A$21</definedName>
    <definedName name="ук" localSheetId="6">'5 анализ экон эффект 25'!ук</definedName>
    <definedName name="ук" localSheetId="7">'5 анализ экон эффект 28'!ук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28'!УП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25'!уфе</definedName>
    <definedName name="уфе" localSheetId="7">'5 анализ экон эффект 28'!уфе</definedName>
    <definedName name="уфе">[0]!уфе</definedName>
    <definedName name="уфэ" localSheetId="6">'5 анализ экон эффект 25'!уфэ</definedName>
    <definedName name="уфэ" localSheetId="7">'5 анализ экон эффект 28'!уфэ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25'!Формат_ширина</definedName>
    <definedName name="Формат_ширина" localSheetId="7">'5 анализ экон эффект 28'!Формат_ширина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25'!фыв</definedName>
    <definedName name="фыв" localSheetId="7">'5 анализ экон эффект 28'!фыв</definedName>
    <definedName name="фыв">[0]!фыв</definedName>
    <definedName name="х" localSheetId="6">'5 анализ экон эффект 25'!х</definedName>
    <definedName name="х" localSheetId="7">'5 анализ экон эффект 28'!х</definedName>
    <definedName name="х">[0]!х</definedName>
    <definedName name="ХЛ_Н" localSheetId="7">#REF!</definedName>
    <definedName name="ХЛ_Н">#REF!</definedName>
    <definedName name="хоз.работы">'[30]цены цехов'!$D$31</definedName>
    <definedName name="ц" localSheetId="6">'5 анализ экон эффект 25'!ц</definedName>
    <definedName name="ц" localSheetId="7">'5 анализ экон эффект 28'!ц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25'!цу</definedName>
    <definedName name="цу" localSheetId="7">'5 анализ экон эффект 28'!цу</definedName>
    <definedName name="цу">[0]!цу</definedName>
    <definedName name="ч" localSheetId="6">'5 анализ экон эффект 25'!ч</definedName>
    <definedName name="ч" localSheetId="7">'5 анализ экон эффект 28'!ч</definedName>
    <definedName name="ч">[0]!ч</definedName>
    <definedName name="четвертый">#REF!</definedName>
    <definedName name="ш" localSheetId="6">'5 анализ экон эффект 25'!ш</definedName>
    <definedName name="ш" localSheetId="7">'5 анализ экон эффект 28'!ш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25'!щ</definedName>
    <definedName name="щ" localSheetId="7">'5 анализ экон эффект 28'!щ</definedName>
    <definedName name="щ">[0]!щ</definedName>
    <definedName name="ъ" localSheetId="6">#REF!</definedName>
    <definedName name="ъ" localSheetId="7">#REF!</definedName>
    <definedName name="ъ">#REF!</definedName>
    <definedName name="ы" localSheetId="6">'5 анализ экон эффект 25'!ы</definedName>
    <definedName name="ы" localSheetId="7">'5 анализ экон эффект 28'!ы</definedName>
    <definedName name="ы">[0]!ы</definedName>
    <definedName name="ыв" localSheetId="6">'5 анализ экон эффект 25'!ыв</definedName>
    <definedName name="ыв" localSheetId="7">'5 анализ экон эффект 28'!ыв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28'!ыыыы</definedName>
    <definedName name="ыыыы">[0]!ыыыы</definedName>
    <definedName name="ыыыыы" localSheetId="6">'5 анализ экон эффект 25'!ыыыыы</definedName>
    <definedName name="ыыыыы" localSheetId="7">'5 анализ экон эффект 28'!ыыыыы</definedName>
    <definedName name="ыыыыы">[0]!ыыыыы</definedName>
    <definedName name="ыыыыыы" localSheetId="6">'5 анализ экон эффект 25'!ыыыыыы</definedName>
    <definedName name="ыыыыыы" localSheetId="7">'5 анализ экон эффект 28'!ыыыыыы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28'!ыыыыыыыыыыыыыыы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28'!ь</definedName>
    <definedName name="ь">[0]!ь</definedName>
    <definedName name="ьь">#REF!</definedName>
    <definedName name="ььььь" localSheetId="6">'5 анализ экон эффект 25'!ььььь</definedName>
    <definedName name="ььььь" localSheetId="7">'5 анализ экон эффект 28'!ььььь</definedName>
    <definedName name="ььььь">[0]!ььььь</definedName>
    <definedName name="э" localSheetId="6">'5 анализ экон эффект 25'!э</definedName>
    <definedName name="э" localSheetId="7">'5 анализ экон эффект 28'!э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28'!эээээээээээээээээээээ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28'!ю</definedName>
    <definedName name="ю">[0]!ю</definedName>
    <definedName name="юр_тариф">#REF!</definedName>
    <definedName name="я" localSheetId="6">'5 анализ экон эффект 25'!я</definedName>
    <definedName name="я" localSheetId="7">'5 анализ экон эффект 28'!я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 эффект 28'!яячячыя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116" i="26" l="1"/>
  <c r="C85" i="26"/>
  <c r="C83" i="26"/>
  <c r="C81" i="26"/>
  <c r="D88" i="26"/>
  <c r="D86" i="26"/>
  <c r="D70" i="26"/>
  <c r="D79" i="26" s="1"/>
  <c r="C72" i="26"/>
  <c r="C82" i="26"/>
  <c r="D87" i="26"/>
  <c r="G133" i="26"/>
  <c r="H132" i="26"/>
  <c r="D67" i="26"/>
  <c r="E69" i="26"/>
  <c r="B74" i="26"/>
  <c r="C78" i="26"/>
  <c r="C84" i="26"/>
  <c r="C88" i="26"/>
  <c r="B90" i="26"/>
  <c r="B94" i="26" s="1"/>
  <c r="B115" i="26"/>
  <c r="C80" i="25"/>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B111" i="26" l="1"/>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D112" i="25"/>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34" i="26" l="1"/>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C107" i="25"/>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E110" i="26" l="1"/>
  <c r="E93" i="26"/>
  <c r="E91" i="26"/>
  <c r="E112" i="26" s="1"/>
  <c r="E160" i="26" s="1"/>
  <c r="E170" i="26" s="1"/>
  <c r="E92" i="26"/>
  <c r="F84" i="26"/>
  <c r="F82" i="26"/>
  <c r="F78" i="26"/>
  <c r="F72" i="26"/>
  <c r="F83" i="26"/>
  <c r="F85" i="26"/>
  <c r="F81" i="26"/>
  <c r="F80" i="26" s="1"/>
  <c r="G67" i="26"/>
  <c r="C160" i="26"/>
  <c r="C170" i="26" s="1"/>
  <c r="C124" i="26"/>
  <c r="C147" i="26" s="1"/>
  <c r="C120" i="26"/>
  <c r="G87" i="26"/>
  <c r="G88" i="26"/>
  <c r="G86" i="26"/>
  <c r="H69" i="26"/>
  <c r="G70" i="26"/>
  <c r="G79" i="26" s="1"/>
  <c r="B98" i="26"/>
  <c r="B97" i="26"/>
  <c r="E109" i="26"/>
  <c r="E121" i="26" s="1"/>
  <c r="J133" i="26"/>
  <c r="K132" i="26"/>
  <c r="C111" i="26"/>
  <c r="C75" i="26"/>
  <c r="D73" i="26"/>
  <c r="D134" i="26"/>
  <c r="D90" i="26"/>
  <c r="D94" i="26" s="1"/>
  <c r="E80" i="26"/>
  <c r="F116" i="26"/>
  <c r="D112" i="26"/>
  <c r="D160" i="26" s="1"/>
  <c r="D170" i="26" s="1"/>
  <c r="F81" i="25"/>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D111" i="26" l="1"/>
  <c r="D75" i="26"/>
  <c r="E73" i="26" s="1"/>
  <c r="K133" i="26"/>
  <c r="L132" i="26"/>
  <c r="H88" i="26"/>
  <c r="H86" i="26"/>
  <c r="I69" i="26"/>
  <c r="H87" i="26"/>
  <c r="H70" i="26"/>
  <c r="H79" i="26" s="1"/>
  <c r="E124" i="26"/>
  <c r="E147" i="26" s="1"/>
  <c r="E120" i="26"/>
  <c r="F92" i="26"/>
  <c r="F93" i="26"/>
  <c r="F110" i="26"/>
  <c r="F91" i="26"/>
  <c r="F112" i="26" s="1"/>
  <c r="F160" i="26" s="1"/>
  <c r="F170" i="26" s="1"/>
  <c r="F109" i="26"/>
  <c r="F121" i="26" s="1"/>
  <c r="F90" i="26"/>
  <c r="F94" i="26" s="1"/>
  <c r="E134" i="26"/>
  <c r="E90" i="26"/>
  <c r="E94" i="26" s="1"/>
  <c r="C118" i="26"/>
  <c r="C76" i="26"/>
  <c r="C95" i="26" s="1"/>
  <c r="C115" i="26"/>
  <c r="B114" i="26"/>
  <c r="G116" i="26"/>
  <c r="D120" i="26"/>
  <c r="D125" i="26" s="1"/>
  <c r="D124" i="26"/>
  <c r="D147" i="26" s="1"/>
  <c r="G85" i="26"/>
  <c r="G83" i="26"/>
  <c r="G81" i="26"/>
  <c r="G84" i="26"/>
  <c r="G78" i="26"/>
  <c r="H67" i="26"/>
  <c r="G82" i="26"/>
  <c r="G72" i="26"/>
  <c r="B94" i="25"/>
  <c r="B93" i="25"/>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E75" i="26" l="1"/>
  <c r="F73" i="26" s="1"/>
  <c r="M132" i="26"/>
  <c r="L133" i="26"/>
  <c r="G110" i="26"/>
  <c r="G93" i="26"/>
  <c r="G91" i="26"/>
  <c r="G112" i="26" s="1"/>
  <c r="G92" i="26"/>
  <c r="G80" i="26"/>
  <c r="C114" i="26"/>
  <c r="B119" i="26"/>
  <c r="C123" i="26"/>
  <c r="C113" i="26"/>
  <c r="C119" i="26" s="1"/>
  <c r="C122" i="26" s="1"/>
  <c r="C96" i="26"/>
  <c r="E111" i="26"/>
  <c r="F111" i="26"/>
  <c r="E125" i="26"/>
  <c r="H84" i="26"/>
  <c r="H82" i="26"/>
  <c r="H78" i="26"/>
  <c r="H72" i="26"/>
  <c r="H85" i="26"/>
  <c r="H81" i="26"/>
  <c r="H83" i="26"/>
  <c r="I67" i="26"/>
  <c r="G124" i="26"/>
  <c r="G147" i="26" s="1"/>
  <c r="F120" i="26"/>
  <c r="F125" i="26" s="1"/>
  <c r="G109" i="26"/>
  <c r="G121" i="26" s="1"/>
  <c r="F134" i="26"/>
  <c r="G120" i="26"/>
  <c r="G125" i="26" s="1"/>
  <c r="F124" i="26"/>
  <c r="F147" i="26" s="1"/>
  <c r="H116" i="26"/>
  <c r="I87" i="26"/>
  <c r="I86" i="26"/>
  <c r="I88" i="26"/>
  <c r="I70" i="26"/>
  <c r="I79" i="26" s="1"/>
  <c r="J69" i="26"/>
  <c r="D118" i="26"/>
  <c r="D76" i="26"/>
  <c r="D95" i="26" s="1"/>
  <c r="C119" i="25"/>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75" i="26" l="1"/>
  <c r="G73" i="26" s="1"/>
  <c r="I116" i="26"/>
  <c r="D113" i="26"/>
  <c r="D96" i="26"/>
  <c r="J88" i="26"/>
  <c r="J86" i="26"/>
  <c r="J87" i="26"/>
  <c r="K69" i="26"/>
  <c r="J70" i="26"/>
  <c r="J79" i="26" s="1"/>
  <c r="H92" i="26"/>
  <c r="H110" i="26"/>
  <c r="H91" i="26"/>
  <c r="H93" i="26"/>
  <c r="C98" i="26"/>
  <c r="D115" i="26" s="1"/>
  <c r="C97" i="26"/>
  <c r="M133" i="26"/>
  <c r="N132" i="26"/>
  <c r="I85" i="26"/>
  <c r="I83" i="26"/>
  <c r="I81" i="26"/>
  <c r="I82" i="26"/>
  <c r="I72" i="26"/>
  <c r="J67" i="26"/>
  <c r="I84" i="26"/>
  <c r="I78" i="26"/>
  <c r="I109" i="26" s="1"/>
  <c r="I121" i="26" s="1"/>
  <c r="H80" i="26"/>
  <c r="B124" i="26"/>
  <c r="B147" i="26" s="1"/>
  <c r="B122" i="26"/>
  <c r="B123" i="26" s="1"/>
  <c r="B126" i="26" s="1"/>
  <c r="B120" i="26"/>
  <c r="G134" i="26"/>
  <c r="G90" i="26"/>
  <c r="G94" i="26" s="1"/>
  <c r="G160" i="26"/>
  <c r="G170" i="26" s="1"/>
  <c r="H109" i="26"/>
  <c r="H121" i="26" s="1"/>
  <c r="E76" i="26"/>
  <c r="E95" i="26" s="1"/>
  <c r="E118" i="26"/>
  <c r="F107" i="25"/>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23" i="26" l="1"/>
  <c r="D126" i="26" s="1"/>
  <c r="G75" i="26"/>
  <c r="H73" i="26" s="1"/>
  <c r="E113" i="26"/>
  <c r="E96" i="26"/>
  <c r="H134" i="26"/>
  <c r="H90" i="26"/>
  <c r="H94" i="26" s="1"/>
  <c r="I80" i="26"/>
  <c r="D114" i="26"/>
  <c r="K87" i="26"/>
  <c r="K88" i="26"/>
  <c r="K86" i="26"/>
  <c r="L69" i="26"/>
  <c r="K70" i="26"/>
  <c r="K79" i="26" s="1"/>
  <c r="D98" i="26"/>
  <c r="E115" i="26" s="1"/>
  <c r="D97" i="26"/>
  <c r="G111" i="26"/>
  <c r="B125" i="26"/>
  <c r="C125" i="26"/>
  <c r="I110" i="26"/>
  <c r="I93" i="26"/>
  <c r="I91" i="26"/>
  <c r="I92" i="26"/>
  <c r="J84" i="26"/>
  <c r="J82" i="26"/>
  <c r="J78" i="26"/>
  <c r="J72" i="26"/>
  <c r="J83" i="26"/>
  <c r="J85" i="26"/>
  <c r="J81" i="26"/>
  <c r="K67" i="26"/>
  <c r="N133" i="26"/>
  <c r="O132" i="26"/>
  <c r="C126" i="26"/>
  <c r="H112" i="26"/>
  <c r="J116" i="26"/>
  <c r="D119" i="26"/>
  <c r="D122" i="26" s="1"/>
  <c r="F118" i="26"/>
  <c r="F76" i="26"/>
  <c r="D119" i="25"/>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H75" i="26" l="1"/>
  <c r="I73" i="26"/>
  <c r="F95" i="26"/>
  <c r="J80" i="26"/>
  <c r="J92" i="26"/>
  <c r="J93" i="26"/>
  <c r="J110" i="26"/>
  <c r="J91" i="26"/>
  <c r="J112" i="26" s="1"/>
  <c r="J160" i="26" s="1"/>
  <c r="J170" i="26" s="1"/>
  <c r="I112" i="26"/>
  <c r="I160" i="26" s="1"/>
  <c r="I170" i="26" s="1"/>
  <c r="J109" i="26"/>
  <c r="J121" i="26" s="1"/>
  <c r="K116" i="26"/>
  <c r="D102" i="26"/>
  <c r="E114" i="26"/>
  <c r="H111" i="26"/>
  <c r="E97" i="26"/>
  <c r="H160" i="26"/>
  <c r="H170" i="26" s="1"/>
  <c r="J120" i="26"/>
  <c r="H124" i="26"/>
  <c r="H147" i="26" s="1"/>
  <c r="H120" i="26"/>
  <c r="H125" i="26" s="1"/>
  <c r="J124" i="26"/>
  <c r="J147" i="26" s="1"/>
  <c r="I124" i="26"/>
  <c r="I147" i="26" s="1"/>
  <c r="I120" i="26"/>
  <c r="I125" i="26" s="1"/>
  <c r="O133" i="26"/>
  <c r="P132" i="26"/>
  <c r="P133" i="26" s="1"/>
  <c r="K85" i="26"/>
  <c r="K83" i="26"/>
  <c r="K81" i="26"/>
  <c r="K84" i="26"/>
  <c r="K78" i="26"/>
  <c r="L67" i="26"/>
  <c r="K82" i="26"/>
  <c r="K72" i="26"/>
  <c r="L88" i="26"/>
  <c r="L86" i="26"/>
  <c r="M69" i="26"/>
  <c r="L87" i="26"/>
  <c r="L70" i="26"/>
  <c r="L79" i="26" s="1"/>
  <c r="I134" i="26"/>
  <c r="I90" i="26"/>
  <c r="I94" i="26" s="1"/>
  <c r="E119" i="26"/>
  <c r="E122" i="26" s="1"/>
  <c r="G118" i="26"/>
  <c r="G76" i="26"/>
  <c r="G95" i="26" s="1"/>
  <c r="E123" i="26"/>
  <c r="E126" i="26" s="1"/>
  <c r="K80" i="25"/>
  <c r="K78" i="25"/>
  <c r="K74" i="25"/>
  <c r="K79" i="25"/>
  <c r="L63" i="25"/>
  <c r="K81" i="25"/>
  <c r="K77" i="25"/>
  <c r="K76" i="25" s="1"/>
  <c r="K68" i="25"/>
  <c r="E91" i="25"/>
  <c r="E111" i="25"/>
  <c r="L83" i="25"/>
  <c r="L82" i="25"/>
  <c r="M65" i="25"/>
  <c r="L84" i="25"/>
  <c r="L66" i="25"/>
  <c r="L75" i="25" s="1"/>
  <c r="B122" i="25"/>
  <c r="C122" i="25"/>
  <c r="G71" i="25"/>
  <c r="H69" i="25"/>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J125" i="26" l="1"/>
  <c r="H118" i="26"/>
  <c r="H76" i="26"/>
  <c r="G113" i="26"/>
  <c r="G96" i="26"/>
  <c r="L116" i="26"/>
  <c r="M87" i="26"/>
  <c r="M86" i="26"/>
  <c r="M88" i="26"/>
  <c r="M70" i="26"/>
  <c r="M79" i="26" s="1"/>
  <c r="N69" i="26"/>
  <c r="K110" i="26"/>
  <c r="K93" i="26"/>
  <c r="K91" i="26"/>
  <c r="K112" i="26" s="1"/>
  <c r="K92" i="26"/>
  <c r="K80" i="26"/>
  <c r="I111" i="26"/>
  <c r="L84" i="26"/>
  <c r="L82" i="26"/>
  <c r="L78" i="26"/>
  <c r="L72" i="26"/>
  <c r="L85" i="26"/>
  <c r="L81" i="26"/>
  <c r="L83" i="26"/>
  <c r="M67" i="26"/>
  <c r="E98" i="26"/>
  <c r="F115" i="26" s="1"/>
  <c r="F114" i="26"/>
  <c r="K109" i="26"/>
  <c r="K121" i="26" s="1"/>
  <c r="J134" i="26"/>
  <c r="J90" i="26"/>
  <c r="J94" i="26" s="1"/>
  <c r="F113" i="26"/>
  <c r="F96" i="26"/>
  <c r="I75" i="26"/>
  <c r="J73" i="26"/>
  <c r="F91" i="25"/>
  <c r="D99" i="25"/>
  <c r="K90"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75" i="26" l="1"/>
  <c r="K73" i="26" s="1"/>
  <c r="F98" i="26"/>
  <c r="G115" i="26" s="1"/>
  <c r="F97" i="26"/>
  <c r="J111" i="26"/>
  <c r="I118" i="26"/>
  <c r="I76" i="26"/>
  <c r="F119" i="26"/>
  <c r="F122" i="26" s="1"/>
  <c r="M85" i="26"/>
  <c r="M83" i="26"/>
  <c r="M81" i="26"/>
  <c r="M82" i="26"/>
  <c r="M72" i="26"/>
  <c r="N67" i="26"/>
  <c r="M84" i="26"/>
  <c r="M78" i="26"/>
  <c r="L80" i="26"/>
  <c r="M116" i="26"/>
  <c r="G97" i="26"/>
  <c r="G98" i="26" s="1"/>
  <c r="H115" i="26" s="1"/>
  <c r="H123" i="26" s="1"/>
  <c r="H126" i="26" s="1"/>
  <c r="H95" i="26"/>
  <c r="F123" i="26"/>
  <c r="F126" i="26" s="1"/>
  <c r="G123" i="26"/>
  <c r="G126" i="26" s="1"/>
  <c r="L92" i="26"/>
  <c r="L110" i="26"/>
  <c r="L91" i="26"/>
  <c r="M109" i="26"/>
  <c r="M121" i="26" s="1"/>
  <c r="L93" i="26"/>
  <c r="K134" i="26"/>
  <c r="D101" i="26"/>
  <c r="K90" i="26"/>
  <c r="K160" i="26"/>
  <c r="K170" i="26" s="1"/>
  <c r="K124" i="26"/>
  <c r="K120" i="26"/>
  <c r="K125" i="26" s="1"/>
  <c r="D151" i="26" s="1"/>
  <c r="L109" i="26"/>
  <c r="L121" i="26" s="1"/>
  <c r="N88" i="26"/>
  <c r="N86" i="26"/>
  <c r="N87" i="26"/>
  <c r="O69" i="26"/>
  <c r="N70" i="26"/>
  <c r="N79" i="26" s="1"/>
  <c r="J156" i="25"/>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108" i="25" s="1"/>
  <c r="L88" i="25"/>
  <c r="L76" i="25"/>
  <c r="K130" i="25"/>
  <c r="M112" i="25"/>
  <c r="I69" i="25"/>
  <c r="F109" i="25"/>
  <c r="F92" i="25"/>
  <c r="K75" i="26" l="1"/>
  <c r="L73" i="26" s="1"/>
  <c r="D150" i="26"/>
  <c r="K147" i="26"/>
  <c r="K94" i="26"/>
  <c r="D103" i="26"/>
  <c r="H113" i="26"/>
  <c r="H96" i="26"/>
  <c r="L134" i="26"/>
  <c r="L90" i="26"/>
  <c r="L94" i="26" s="1"/>
  <c r="M80" i="26"/>
  <c r="I95" i="26"/>
  <c r="G114" i="26"/>
  <c r="G119" i="26" s="1"/>
  <c r="G122" i="26" s="1"/>
  <c r="H114" i="26"/>
  <c r="N116" i="26"/>
  <c r="O87" i="26"/>
  <c r="O88" i="26"/>
  <c r="O86" i="26"/>
  <c r="P69" i="26"/>
  <c r="O70" i="26"/>
  <c r="O79" i="26" s="1"/>
  <c r="L112" i="26"/>
  <c r="M110" i="26"/>
  <c r="M93" i="26"/>
  <c r="M91" i="26"/>
  <c r="M92" i="26"/>
  <c r="N84" i="26"/>
  <c r="N82" i="26"/>
  <c r="N78" i="26"/>
  <c r="N72" i="26"/>
  <c r="N83" i="26"/>
  <c r="N85" i="26"/>
  <c r="N81" i="26"/>
  <c r="O67" i="26"/>
  <c r="J118" i="26"/>
  <c r="J76" i="26"/>
  <c r="F93" i="25"/>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M108" i="25" s="1"/>
  <c r="I71" i="25"/>
  <c r="L130" i="25"/>
  <c r="L86" i="25"/>
  <c r="L90" i="25" s="1"/>
  <c r="F110" i="25"/>
  <c r="F115" i="25" s="1"/>
  <c r="F118" i="25" s="1"/>
  <c r="N81" i="25"/>
  <c r="N79" i="25"/>
  <c r="N77" i="25"/>
  <c r="N78" i="25"/>
  <c r="N74" i="25"/>
  <c r="N68" i="25"/>
  <c r="N80" i="25"/>
  <c r="O63" i="25"/>
  <c r="L75" i="26" l="1"/>
  <c r="M73" i="26" s="1"/>
  <c r="J95" i="26"/>
  <c r="N80" i="26"/>
  <c r="N110" i="26"/>
  <c r="N92" i="26"/>
  <c r="N93" i="26"/>
  <c r="N91" i="26"/>
  <c r="N112" i="26" s="1"/>
  <c r="M112" i="26"/>
  <c r="N109" i="26"/>
  <c r="N121" i="26" s="1"/>
  <c r="L160" i="26"/>
  <c r="L170" i="26" s="1"/>
  <c r="L124" i="26"/>
  <c r="L147" i="26" s="1"/>
  <c r="L120" i="26"/>
  <c r="L125" i="26" s="1"/>
  <c r="P88" i="26"/>
  <c r="P86" i="26"/>
  <c r="Q69" i="26"/>
  <c r="P87" i="26"/>
  <c r="P70" i="26"/>
  <c r="M134" i="26"/>
  <c r="M90" i="26"/>
  <c r="M94" i="26" s="1"/>
  <c r="L111" i="26"/>
  <c r="H97" i="26"/>
  <c r="O85" i="26"/>
  <c r="O83" i="26"/>
  <c r="O81" i="26"/>
  <c r="O84" i="26"/>
  <c r="O78" i="26"/>
  <c r="O109" i="26" s="1"/>
  <c r="O121" i="26" s="1"/>
  <c r="P67" i="26"/>
  <c r="O82" i="26"/>
  <c r="O72" i="26"/>
  <c r="O116" i="26"/>
  <c r="P116" i="26"/>
  <c r="I113" i="26"/>
  <c r="I96" i="26"/>
  <c r="H119" i="26"/>
  <c r="H122" i="26" s="1"/>
  <c r="K111" i="26"/>
  <c r="D104" i="26"/>
  <c r="K118" i="26"/>
  <c r="K76" i="26"/>
  <c r="K95" i="26" s="1"/>
  <c r="K113" i="26" s="1"/>
  <c r="G111" i="25"/>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G115" i="25" s="1"/>
  <c r="G118" i="25" s="1"/>
  <c r="L107" i="25"/>
  <c r="J69" i="25"/>
  <c r="N105" i="25"/>
  <c r="N117" i="25" s="1"/>
  <c r="M130" i="25"/>
  <c r="M86" i="25"/>
  <c r="M90" i="25" s="1"/>
  <c r="P112" i="25"/>
  <c r="O112" i="25"/>
  <c r="G93" i="25"/>
  <c r="M75" i="26" l="1"/>
  <c r="N73" i="26" s="1"/>
  <c r="N160" i="26"/>
  <c r="N170" i="26" s="1"/>
  <c r="N124" i="26"/>
  <c r="N147" i="26" s="1"/>
  <c r="N120" i="26"/>
  <c r="I97" i="26"/>
  <c r="I98" i="26" s="1"/>
  <c r="P84" i="26"/>
  <c r="P82" i="26"/>
  <c r="P78" i="26"/>
  <c r="P72" i="26"/>
  <c r="P85" i="26"/>
  <c r="P81" i="26"/>
  <c r="P83" i="26"/>
  <c r="Q67" i="26"/>
  <c r="I114" i="26"/>
  <c r="M111" i="26"/>
  <c r="Q87" i="26"/>
  <c r="Q86" i="26"/>
  <c r="R69" i="26"/>
  <c r="Q88" i="26"/>
  <c r="Q70" i="26"/>
  <c r="K96" i="26"/>
  <c r="O110" i="26"/>
  <c r="O93" i="26"/>
  <c r="O91" i="26"/>
  <c r="O92" i="26"/>
  <c r="O80" i="26"/>
  <c r="H98" i="26"/>
  <c r="M160" i="26"/>
  <c r="M170" i="26" s="1"/>
  <c r="M124" i="26"/>
  <c r="M147" i="26" s="1"/>
  <c r="M120" i="26"/>
  <c r="M125" i="26" s="1"/>
  <c r="N134" i="26"/>
  <c r="N90" i="26"/>
  <c r="N94" i="26" s="1"/>
  <c r="J113" i="26"/>
  <c r="J96" i="26"/>
  <c r="L118" i="26"/>
  <c r="L76" i="26"/>
  <c r="L95" i="26" s="1"/>
  <c r="H110" i="25"/>
  <c r="J71" i="25"/>
  <c r="K69" i="25"/>
  <c r="H94" i="25"/>
  <c r="H93" i="25"/>
  <c r="I110" i="25" s="1"/>
  <c r="Q84" i="25"/>
  <c r="Q82" i="25"/>
  <c r="Q83" i="25"/>
  <c r="Q66" i="25"/>
  <c r="R65" i="25"/>
  <c r="G94" i="25"/>
  <c r="H111" i="25" s="1"/>
  <c r="H119" i="25" s="1"/>
  <c r="H122" i="25" s="1"/>
  <c r="M107" i="25"/>
  <c r="N130" i="25"/>
  <c r="N86" i="25"/>
  <c r="N90" i="25" s="1"/>
  <c r="N108" i="25"/>
  <c r="H115" i="25"/>
  <c r="H118" i="25" s="1"/>
  <c r="I91" i="25"/>
  <c r="I111" i="25"/>
  <c r="I119" i="25" s="1"/>
  <c r="I122" i="25" s="1"/>
  <c r="O76" i="25"/>
  <c r="P81" i="25"/>
  <c r="P79" i="25"/>
  <c r="P77" i="25"/>
  <c r="P76" i="25" s="1"/>
  <c r="P80" i="25"/>
  <c r="P68" i="25"/>
  <c r="P78" i="25"/>
  <c r="P74" i="25"/>
  <c r="Q63" i="25"/>
  <c r="O88" i="25"/>
  <c r="O87" i="25"/>
  <c r="O106" i="25"/>
  <c r="O89" i="25"/>
  <c r="N75" i="26" l="1"/>
  <c r="O73" i="26"/>
  <c r="L113" i="26"/>
  <c r="L96" i="26"/>
  <c r="N111" i="26"/>
  <c r="I115" i="26"/>
  <c r="I123" i="26" s="1"/>
  <c r="I126" i="26" s="1"/>
  <c r="J115" i="26"/>
  <c r="J123" i="26" s="1"/>
  <c r="J126" i="26" s="1"/>
  <c r="R88" i="26"/>
  <c r="R86" i="26"/>
  <c r="S69" i="26"/>
  <c r="R87" i="26"/>
  <c r="R70" i="26"/>
  <c r="P92" i="26"/>
  <c r="P91" i="26"/>
  <c r="P110" i="26"/>
  <c r="P93" i="26"/>
  <c r="Q78" i="26"/>
  <c r="J98" i="26"/>
  <c r="K115" i="26" s="1"/>
  <c r="K123" i="26" s="1"/>
  <c r="J97" i="26"/>
  <c r="K114" i="26" s="1"/>
  <c r="K98" i="26"/>
  <c r="D105" i="26" s="1"/>
  <c r="K97" i="26"/>
  <c r="L114" i="26" s="1"/>
  <c r="O134" i="26"/>
  <c r="O90" i="26"/>
  <c r="O94" i="26" s="1"/>
  <c r="O112" i="26"/>
  <c r="P109" i="26"/>
  <c r="P121" i="26" s="1"/>
  <c r="L115" i="26"/>
  <c r="J114" i="26"/>
  <c r="J119" i="26" s="1"/>
  <c r="J122" i="26" s="1"/>
  <c r="Q85" i="26"/>
  <c r="Q83" i="26"/>
  <c r="Q81" i="26"/>
  <c r="Q80" i="26" s="1"/>
  <c r="Q90" i="26" s="1"/>
  <c r="Q82" i="26"/>
  <c r="R67" i="26"/>
  <c r="Q84" i="26"/>
  <c r="P80" i="26"/>
  <c r="Q72" i="26"/>
  <c r="N125" i="26"/>
  <c r="M76" i="26"/>
  <c r="M95" i="26" s="1"/>
  <c r="M118" i="26"/>
  <c r="O108" i="25"/>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115" i="25" s="1"/>
  <c r="I118" i="25" s="1"/>
  <c r="I92" i="25"/>
  <c r="N156" i="25"/>
  <c r="N166" i="25" s="1"/>
  <c r="N120" i="25"/>
  <c r="N143" i="25" s="1"/>
  <c r="N116" i="25"/>
  <c r="N121" i="25" s="1"/>
  <c r="J114" i="25"/>
  <c r="J72" i="25"/>
  <c r="J91" i="25" s="1"/>
  <c r="K126" i="26" l="1"/>
  <c r="D152" i="26" s="1"/>
  <c r="D149" i="26"/>
  <c r="M113" i="26"/>
  <c r="M96" i="26"/>
  <c r="P134" i="26"/>
  <c r="P90" i="26"/>
  <c r="P94" i="26" s="1"/>
  <c r="R84" i="26"/>
  <c r="R82" i="26"/>
  <c r="R83" i="26"/>
  <c r="R85" i="26"/>
  <c r="R81" i="26"/>
  <c r="R80" i="26" s="1"/>
  <c r="R90" i="26" s="1"/>
  <c r="S67" i="26"/>
  <c r="L123" i="26"/>
  <c r="L126" i="26" s="1"/>
  <c r="O160" i="26"/>
  <c r="O170" i="26" s="1"/>
  <c r="O120" i="26"/>
  <c r="O125" i="26" s="1"/>
  <c r="O124" i="26"/>
  <c r="O147" i="26" s="1"/>
  <c r="P112" i="26"/>
  <c r="L119" i="26"/>
  <c r="L122" i="26" s="1"/>
  <c r="N118" i="26"/>
  <c r="N76" i="26"/>
  <c r="R72" i="26"/>
  <c r="O111" i="26"/>
  <c r="K119" i="26"/>
  <c r="K122" i="26" s="1"/>
  <c r="Q110" i="26"/>
  <c r="Q93" i="26"/>
  <c r="Q91" i="26"/>
  <c r="R78" i="26"/>
  <c r="Q92" i="26"/>
  <c r="S87" i="26"/>
  <c r="S88" i="26"/>
  <c r="S86" i="26"/>
  <c r="T69" i="26"/>
  <c r="S70" i="26"/>
  <c r="L97" i="26"/>
  <c r="M114" i="26" s="1"/>
  <c r="O75" i="26"/>
  <c r="P73" i="26"/>
  <c r="I119" i="26"/>
  <c r="I122" i="26" s="1"/>
  <c r="J109" i="25"/>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P75" i="26" l="1"/>
  <c r="Q73" i="26" s="1"/>
  <c r="R110" i="26"/>
  <c r="R92" i="26"/>
  <c r="R93" i="26"/>
  <c r="S78" i="26"/>
  <c r="R91" i="26"/>
  <c r="R112" i="26" s="1"/>
  <c r="S72" i="26"/>
  <c r="N95" i="26"/>
  <c r="P160" i="26"/>
  <c r="P170" i="26" s="1"/>
  <c r="P120" i="26"/>
  <c r="P125" i="26" s="1"/>
  <c r="E151" i="26" s="1"/>
  <c r="P124" i="26"/>
  <c r="O118" i="26"/>
  <c r="O76" i="26"/>
  <c r="O95" i="26" s="1"/>
  <c r="L98" i="26"/>
  <c r="M115" i="26" s="1"/>
  <c r="M123" i="26" s="1"/>
  <c r="M126" i="26" s="1"/>
  <c r="T88" i="26"/>
  <c r="T86" i="26"/>
  <c r="U69" i="26"/>
  <c r="T87" i="26"/>
  <c r="T70" i="26"/>
  <c r="Q112" i="26"/>
  <c r="S85" i="26"/>
  <c r="S83" i="26"/>
  <c r="S81" i="26"/>
  <c r="S84" i="26"/>
  <c r="T67" i="26"/>
  <c r="S82" i="26"/>
  <c r="P111" i="26"/>
  <c r="M97" i="26"/>
  <c r="N114" i="26" s="1"/>
  <c r="Q94" i="26"/>
  <c r="R94" i="26"/>
  <c r="R106" i="25"/>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115" i="25" s="1"/>
  <c r="J118" i="25" s="1"/>
  <c r="J93" i="25"/>
  <c r="J94" i="25" s="1"/>
  <c r="Q156" i="25"/>
  <c r="Q166" i="25" s="1"/>
  <c r="Q116" i="25"/>
  <c r="Q121" i="25" s="1"/>
  <c r="Q120" i="25"/>
  <c r="S68" i="25"/>
  <c r="L71" i="25"/>
  <c r="R76" i="25"/>
  <c r="R86" i="25" s="1"/>
  <c r="R90" i="25" s="1"/>
  <c r="K91" i="25"/>
  <c r="Q90" i="25"/>
  <c r="I94" i="25"/>
  <c r="J111" i="25" s="1"/>
  <c r="J119" i="25" s="1"/>
  <c r="J122" i="25" s="1"/>
  <c r="Q75" i="26" l="1"/>
  <c r="R73" i="26" s="1"/>
  <c r="R111" i="26"/>
  <c r="Q160" i="26"/>
  <c r="Q170" i="26" s="1"/>
  <c r="Q124" i="26"/>
  <c r="Q120" i="26"/>
  <c r="Q125" i="26" s="1"/>
  <c r="O113" i="26"/>
  <c r="O96" i="26"/>
  <c r="M119" i="26"/>
  <c r="M122" i="26" s="1"/>
  <c r="Q111" i="26"/>
  <c r="M98" i="26"/>
  <c r="T84" i="26"/>
  <c r="T82" i="26"/>
  <c r="T85" i="26"/>
  <c r="T81" i="26"/>
  <c r="T80" i="26" s="1"/>
  <c r="T90" i="26" s="1"/>
  <c r="T83" i="26"/>
  <c r="U67" i="26"/>
  <c r="S80" i="26"/>
  <c r="S90" i="26" s="1"/>
  <c r="U87" i="26"/>
  <c r="U86" i="26"/>
  <c r="U88" i="26"/>
  <c r="U70" i="26"/>
  <c r="N115" i="26"/>
  <c r="N123" i="26" s="1"/>
  <c r="N126" i="26" s="1"/>
  <c r="S110" i="26"/>
  <c r="S93" i="26"/>
  <c r="S91" i="26"/>
  <c r="T78" i="26"/>
  <c r="S92" i="26"/>
  <c r="E150" i="26"/>
  <c r="P147" i="26"/>
  <c r="N113" i="26"/>
  <c r="N119" i="26" s="1"/>
  <c r="N122" i="26" s="1"/>
  <c r="N96" i="26"/>
  <c r="T72" i="26"/>
  <c r="R160" i="26"/>
  <c r="R170" i="26" s="1"/>
  <c r="R124" i="26"/>
  <c r="R120" i="26"/>
  <c r="R125" i="26" s="1"/>
  <c r="P118" i="26"/>
  <c r="P76" i="26"/>
  <c r="P95" i="26" s="1"/>
  <c r="Q107" i="25"/>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75" i="26" l="1"/>
  <c r="S73" i="26" s="1"/>
  <c r="N98" i="26"/>
  <c r="N97" i="26"/>
  <c r="O114" i="26" s="1"/>
  <c r="S112" i="26"/>
  <c r="U85" i="26"/>
  <c r="U83" i="26"/>
  <c r="U81" i="26"/>
  <c r="U82" i="26"/>
  <c r="U84" i="26"/>
  <c r="P113" i="26"/>
  <c r="P96" i="26"/>
  <c r="U72" i="26"/>
  <c r="T92" i="26"/>
  <c r="T110" i="26"/>
  <c r="T91" i="26"/>
  <c r="T112" i="26" s="1"/>
  <c r="T93" i="26"/>
  <c r="U78" i="26"/>
  <c r="S94" i="26"/>
  <c r="O115" i="26"/>
  <c r="O123" i="26" s="1"/>
  <c r="O126" i="26" s="1"/>
  <c r="O98" i="26"/>
  <c r="O97" i="26"/>
  <c r="P114" i="26" s="1"/>
  <c r="Q118" i="26"/>
  <c r="Q76" i="26"/>
  <c r="Q95" i="26" s="1"/>
  <c r="R156" i="25"/>
  <c r="R166" i="25" s="1"/>
  <c r="R120" i="25"/>
  <c r="R116" i="25"/>
  <c r="R121" i="25" s="1"/>
  <c r="M71" i="25"/>
  <c r="T106" i="25"/>
  <c r="T89" i="25"/>
  <c r="T87" i="25"/>
  <c r="U74" i="25"/>
  <c r="T88" i="25"/>
  <c r="T76" i="25"/>
  <c r="T86" i="25" s="1"/>
  <c r="U68" i="25"/>
  <c r="L91" i="25"/>
  <c r="K94" i="25"/>
  <c r="D101" i="25" s="1"/>
  <c r="K93" i="25"/>
  <c r="L110" i="25" s="1"/>
  <c r="K122" i="25"/>
  <c r="D148" i="25" s="1"/>
  <c r="D145" i="25"/>
  <c r="S108" i="25"/>
  <c r="U80" i="25"/>
  <c r="U78" i="25"/>
  <c r="U81" i="25"/>
  <c r="U77" i="25"/>
  <c r="U76" i="25" s="1"/>
  <c r="U79" i="25"/>
  <c r="S90" i="25"/>
  <c r="K115" i="25"/>
  <c r="K118" i="25" s="1"/>
  <c r="S75" i="26" l="1"/>
  <c r="T73" i="26" s="1"/>
  <c r="S111" i="26"/>
  <c r="P97" i="26"/>
  <c r="Q114" i="26" s="1"/>
  <c r="O119" i="26"/>
  <c r="O122" i="26" s="1"/>
  <c r="U80" i="26"/>
  <c r="Q113" i="26"/>
  <c r="Q96" i="26"/>
  <c r="U110" i="26"/>
  <c r="U93" i="26"/>
  <c r="U91" i="26"/>
  <c r="U92" i="26"/>
  <c r="T160" i="26"/>
  <c r="T170" i="26" s="1"/>
  <c r="T120" i="26"/>
  <c r="T124" i="26"/>
  <c r="P119" i="26"/>
  <c r="P122" i="26" s="1"/>
  <c r="T94" i="26"/>
  <c r="S160" i="26"/>
  <c r="S170" i="26" s="1"/>
  <c r="S120" i="26"/>
  <c r="S125" i="26" s="1"/>
  <c r="S124" i="26"/>
  <c r="P115" i="26"/>
  <c r="P123" i="26" s="1"/>
  <c r="R118" i="26"/>
  <c r="R76" i="26"/>
  <c r="R95" i="26" s="1"/>
  <c r="S107" i="25"/>
  <c r="U86" i="25"/>
  <c r="E97" i="25"/>
  <c r="S156" i="25"/>
  <c r="S166" i="25" s="1"/>
  <c r="S120" i="25"/>
  <c r="S116" i="25"/>
  <c r="S121" i="25" s="1"/>
  <c r="L109" i="25"/>
  <c r="L92" i="25"/>
  <c r="T108" i="25"/>
  <c r="M114" i="25"/>
  <c r="M72" i="25"/>
  <c r="L111" i="25"/>
  <c r="L119" i="25" s="1"/>
  <c r="L122" i="25" s="1"/>
  <c r="T90" i="25"/>
  <c r="U88" i="25"/>
  <c r="U106" i="25"/>
  <c r="U89" i="25"/>
  <c r="U87" i="25"/>
  <c r="U108" i="25" s="1"/>
  <c r="N69" i="25"/>
  <c r="T75" i="26" l="1"/>
  <c r="U73" i="26" s="1"/>
  <c r="U75" i="26" s="1"/>
  <c r="U112" i="26"/>
  <c r="P98" i="26"/>
  <c r="Q115" i="26" s="1"/>
  <c r="Q123" i="26" s="1"/>
  <c r="Q126" i="26" s="1"/>
  <c r="R113" i="26"/>
  <c r="R96" i="26"/>
  <c r="E149" i="26"/>
  <c r="P126" i="26"/>
  <c r="E152" i="26" s="1"/>
  <c r="T111" i="26"/>
  <c r="T125" i="26"/>
  <c r="Q97" i="26"/>
  <c r="R114" i="26" s="1"/>
  <c r="E101" i="26"/>
  <c r="U90" i="26"/>
  <c r="S118" i="26"/>
  <c r="S76" i="26"/>
  <c r="U156" i="25"/>
  <c r="U166" i="25" s="1"/>
  <c r="U116" i="25"/>
  <c r="U120" i="25"/>
  <c r="T107" i="25"/>
  <c r="L115" i="25"/>
  <c r="L118" i="25" s="1"/>
  <c r="N71" i="25"/>
  <c r="O69" i="25"/>
  <c r="M91" i="25"/>
  <c r="T156" i="25"/>
  <c r="T166" i="25" s="1"/>
  <c r="T116" i="25"/>
  <c r="T121" i="25" s="1"/>
  <c r="T120" i="25"/>
  <c r="L94" i="25"/>
  <c r="M111" i="25" s="1"/>
  <c r="M119" i="25" s="1"/>
  <c r="M122" i="25" s="1"/>
  <c r="L93" i="25"/>
  <c r="M110" i="25" s="1"/>
  <c r="U90" i="25"/>
  <c r="E99" i="25"/>
  <c r="U76" i="26" l="1"/>
  <c r="U95" i="26" s="1"/>
  <c r="U113" i="26" s="1"/>
  <c r="U118" i="26"/>
  <c r="S95" i="26"/>
  <c r="Q98" i="26"/>
  <c r="R115" i="26" s="1"/>
  <c r="R123" i="26" s="1"/>
  <c r="R126" i="26" s="1"/>
  <c r="R97" i="26"/>
  <c r="S114" i="26" s="1"/>
  <c r="Q119" i="26"/>
  <c r="Q122" i="26" s="1"/>
  <c r="E103" i="26"/>
  <c r="U94" i="26"/>
  <c r="U160" i="26"/>
  <c r="U170" i="26" s="1"/>
  <c r="U124" i="26"/>
  <c r="U120" i="26"/>
  <c r="U125" i="26" s="1"/>
  <c r="T118" i="26"/>
  <c r="T76" i="26"/>
  <c r="U107" i="25"/>
  <c r="E100" i="25"/>
  <c r="O71" i="25"/>
  <c r="U121" i="25"/>
  <c r="M109" i="25"/>
  <c r="M115" i="25" s="1"/>
  <c r="M118" i="25" s="1"/>
  <c r="M92" i="25"/>
  <c r="N72" i="25"/>
  <c r="N114" i="25"/>
  <c r="R119" i="26" l="1"/>
  <c r="R122" i="26" s="1"/>
  <c r="U111" i="26"/>
  <c r="E104" i="26"/>
  <c r="U96" i="26"/>
  <c r="R98" i="26"/>
  <c r="T95" i="26"/>
  <c r="S113" i="26"/>
  <c r="S96" i="26"/>
  <c r="N91" i="25"/>
  <c r="O114" i="25"/>
  <c r="O72" i="25"/>
  <c r="M93" i="25"/>
  <c r="N110" i="25" s="1"/>
  <c r="P69" i="25"/>
  <c r="S97" i="26" l="1"/>
  <c r="T114" i="26" s="1"/>
  <c r="T113" i="26"/>
  <c r="T96" i="26"/>
  <c r="U98" i="26"/>
  <c r="E105" i="26" s="1"/>
  <c r="U97" i="26"/>
  <c r="S115" i="26"/>
  <c r="S123" i="26" s="1"/>
  <c r="S126" i="26" s="1"/>
  <c r="O91" i="25"/>
  <c r="P71" i="25"/>
  <c r="Q69" i="25"/>
  <c r="M94" i="25"/>
  <c r="N111" i="25" s="1"/>
  <c r="N119" i="25" s="1"/>
  <c r="N122" i="25" s="1"/>
  <c r="N109" i="25"/>
  <c r="N115" i="25" s="1"/>
  <c r="N118" i="25" s="1"/>
  <c r="N92" i="25"/>
  <c r="T97" i="26" l="1"/>
  <c r="U114" i="26" s="1"/>
  <c r="S119" i="26"/>
  <c r="S122" i="26" s="1"/>
  <c r="S98" i="26"/>
  <c r="Q71" i="25"/>
  <c r="R69" i="25"/>
  <c r="N93" i="25"/>
  <c r="O110" i="25" s="1"/>
  <c r="P114" i="25"/>
  <c r="P72" i="25"/>
  <c r="O109" i="25"/>
  <c r="O92" i="25"/>
  <c r="T98" i="26" l="1"/>
  <c r="T115" i="26"/>
  <c r="U115" i="26"/>
  <c r="U123" i="26" s="1"/>
  <c r="O93" i="25"/>
  <c r="P110" i="25" s="1"/>
  <c r="P91" i="25"/>
  <c r="R71" i="25"/>
  <c r="S69" i="25"/>
  <c r="N94" i="25"/>
  <c r="O111" i="25" s="1"/>
  <c r="O119" i="25" s="1"/>
  <c r="O122" i="25" s="1"/>
  <c r="Q114" i="25"/>
  <c r="Q72" i="25"/>
  <c r="U119" i="26" l="1"/>
  <c r="U122" i="26" s="1"/>
  <c r="T123" i="26"/>
  <c r="T126" i="26" s="1"/>
  <c r="T119" i="26"/>
  <c r="T122" i="26" s="1"/>
  <c r="U126" i="26"/>
  <c r="Q91" i="25"/>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4" i="25"/>
  <c r="Q93" i="25"/>
  <c r="R110" i="25" s="1"/>
  <c r="S91" i="25"/>
  <c r="T114" i="25"/>
  <c r="T72" i="25"/>
  <c r="R109" i="25"/>
  <c r="R92" i="25"/>
  <c r="P94" i="25"/>
  <c r="Q111" i="25" l="1"/>
  <c r="R111" i="25"/>
  <c r="R119" i="25" s="1"/>
  <c r="S109" i="25"/>
  <c r="S92" i="25"/>
  <c r="R94" i="25"/>
  <c r="R93" i="25"/>
  <c r="S110" i="25" s="1"/>
  <c r="T91" i="25"/>
  <c r="S111" i="25"/>
  <c r="S119" i="25" s="1"/>
  <c r="S122" i="25" s="1"/>
  <c r="U91" i="25"/>
  <c r="T109" i="25" l="1"/>
  <c r="T92" i="25"/>
  <c r="S115" i="25"/>
  <c r="S118" i="25" s="1"/>
  <c r="U109" i="25"/>
  <c r="U92" i="25"/>
  <c r="S94" i="25"/>
  <c r="S93" i="25"/>
  <c r="T110" i="25" s="1"/>
  <c r="R115" i="25"/>
  <c r="R118" i="25" s="1"/>
  <c r="Q119" i="25"/>
  <c r="Q122" i="25" s="1"/>
  <c r="Q115" i="25"/>
  <c r="Q118" i="25" s="1"/>
  <c r="U94" i="25" l="1"/>
  <c r="E101" i="25" s="1"/>
  <c r="U93" i="25"/>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<sst xmlns="http://schemas.openxmlformats.org/spreadsheetml/2006/main" count="942" uniqueCount="324">
  <si>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</si>
  <si>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</si>
  <si>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</si>
  <si>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</si>
  <si>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</si>
  <si>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</si>
  <si>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</si>
  <si>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</si>
  <si>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</si>
  <si>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</si>
  <si>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</si>
  <si>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</si>
  <si>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</si>
  <si>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</si>
  <si>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</si>
  <si>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</si>
  <si>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</si>
  <si>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</si>
  <si>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</si>
  <si>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</si>
  <si>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</si>
  <si>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</si>
  <si>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</si>
  <si>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</si>
  <si>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</si>
  <si>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</si>
  <si>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</si>
  <si>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</si>
  <si>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</si>
  <si>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</si>
  <si>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</si>
  <si>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</si>
  <si>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</si>
  <si>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</si>
  <si>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</si>
  <si>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</si>
  <si>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</si>
  <si>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</si>
  <si>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</si>
  <si>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</si>
  <si>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</si>
  <si>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</si>
  <si>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</si>
  <si>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</si>
  <si>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</si>
  <si>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</si>
  <si>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</si>
  <si>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</si>
  <si>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</si>
  <si>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</si>
  <si>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</si>
  <si>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</si>
  <si>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</si>
  <si>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</si>
  <si>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</si>
  <si>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</si>
  <si>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</si>
  <si>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</si>
  <si>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</si>
  <si>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</si>
  <si>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</si>
  <si>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</si>
  <si>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</si>
  <si>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</si>
  <si>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</si>
  <si>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</si>
  <si>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</si>
  <si>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</si>
  <si>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</si>
  <si>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</si>
  <si>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</si>
  <si>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</si>
  <si>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</si>
  <si>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</si>
  <si>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</si>
  <si>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</si>
  <si>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</si>
  <si>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</si>
  <si>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</si>
  <si>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</si>
  <si>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</si>
  <si>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</si>
  <si>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</si>
  <si>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</si>
  <si>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</si>
  <si>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</si>
  <si>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</si>
  <si>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</si>
  <si>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</si>
  <si>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</si>
  <si>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</si>
  <si>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</si>
  <si>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</si>
  <si>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</si>
  <si>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</si>
  <si>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</si>
  <si>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</si>
  <si>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</si>
  <si>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</si>
  <si>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</si>
  <si>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</si>
  <si>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</si>
  <si>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</si>
  <si>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</si>
  <si>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</si>
  <si>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</si>
  <si>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</si>
  <si>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</si>
  <si>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</si>
  <si>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</si>
  <si>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</si>
  <si>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</si>
  <si>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</si>
  <si>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</si>
  <si>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</si>
  <si>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</si>
  <si>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</si>
  <si>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</si>
  <si>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</si>
  <si>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</si>
  <si>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</si>
  <si>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</si>
  <si>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</si>
  <si>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</si>
  <si>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</si>
  <si>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</si>
  <si>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</si>
  <si>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</si>
  <si>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</si>
  <si>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</si>
  <si>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</si>
  <si>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</si>
  <si>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</si>
  <si>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</si>
  <si>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</si>
  <si>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</si>
  <si>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</si>
  <si>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</si>
  <si>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</si>
  <si>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</si>
  <si>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</si>
  <si>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</si>
  <si>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</si>
  <si>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</si>
  <si>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</si>
  <si>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</si>
  <si>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</si>
  <si>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</si>
  <si>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</si>
  <si>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</si>
  <si>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</si>
  <si>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</si>
  <si>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</si>
  <si>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</si>
  <si>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</si>
  <si>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</si>
  <si>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</si>
  <si>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</si>
  <si>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</si>
  <si>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</si>
  <si>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</si>
  <si>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</si>
  <si>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</si>
  <si>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</si>
  <si>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</si>
  <si>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</si>
  <si>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</si>
  <si>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</si>
  <si>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</si>
  <si>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</si>
  <si>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</si>
  <si>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</si>
  <si>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</si>
  <si>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</si>
  <si>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</si>
  <si>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</si>
  <si>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</si>
  <si>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</si>
  <si>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</si>
  <si>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</si>
  <si>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</si>
  <si>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</si>
  <si>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</si>
  <si>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</si>
  <si>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</si>
  <si>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</si>
  <si>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</si>
  <si>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</si>
  <si>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</si>
  <si>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</si>
  <si>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</si>
  <si>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</si>
  <si>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</si>
  <si>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</si>
  <si>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</si>
  <si>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</si>
  <si>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</si>
  <si>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</si>
  <si>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</si>
  <si>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</si>
  <si>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</si>
  <si>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</si>
  <si>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</si>
  <si>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</si>
  <si>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</si>
  <si>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</si>
  <si>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</si>
  <si>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</si>
  <si>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</si>
  <si>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</si>
  <si>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</si>
  <si>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</si>
  <si>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</si>
  <si>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</si>
  <si>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</si>
  <si>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</si>
  <si>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</si>
  <si>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</si>
  <si>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О_0000000824</t>
  </si>
  <si>
    <t>приобретение 3-х единиц спецтехники</t>
  </si>
  <si>
    <t>Приобретение гидромолота</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</si>
  <si>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</si>
  <si>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</si>
  <si>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</si>
  <si>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</si>
  <si>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</si>
  <si>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</si>
  <si>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</si>
  <si>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</si>
  <si>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</si>
  <si>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</si>
  <si>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</si>
  <si>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</si>
  <si>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</si>
  <si>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</si>
  <si>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</si>
  <si>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</si>
  <si>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</si>
  <si>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</si>
  <si>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</si>
  <si>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</si>
  <si>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</si>
  <si>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</si>
  <si>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</si>
  <si>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</si>
  <si>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</si>
  <si>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</si>
  <si>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</si>
  <si>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</si>
  <si>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</si>
  <si>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</si>
  <si>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</si>
  <si>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</si>
  <si>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</si>
  <si>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</si>
  <si>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</si>
  <si>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</si>
  <si>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</si>
  <si>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</si>
  <si>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</si>
  <si>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</si>
  <si>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</si>
  <si>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</si>
  <si>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</si>
  <si>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</si>
  <si>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</si>
  <si>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</si>
  <si>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</si>
  <si>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</si>
  <si>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</si>
  <si>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</si>
  <si>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</si>
  <si>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</si>
  <si>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</si>
  <si>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</si>
  <si>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</si>
  <si>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</si>
  <si>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</si>
  <si>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</si>
  <si>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</si>
  <si>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</si>
  <si>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</si>
  <si>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</si>
  <si>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</si>
  <si>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</si>
  <si>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</si>
  <si>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</si>
  <si>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</si>
  <si>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</si>
  <si>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</si>
  <si>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</si>
  <si>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</si>
  <si>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</si>
  <si>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</si>
  <si>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</si>
  <si>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</si>
  <si>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</si>
  <si>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</si>
  <si>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</si>
  <si>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</si>
  <si>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</si>
  <si>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</si>
  <si>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</si>
  <si>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</si>
  <si>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</si>
  <si>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</si>
  <si>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</si>
  <si>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</si>
  <si>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</si>
  <si>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</si>
  <si>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</si>
  <si>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</si>
  <si>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</si>
  <si>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</si>
  <si>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</si>
  <si>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</si>
  <si>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</si>
  <si>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</si>
  <si>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</si>
  <si>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</si>
  <si>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</si>
  <si>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Амортизация (бригадного автомобиля)</t>
  </si>
  <si>
    <t>Амортизация (спецтехника)</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</si>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</sst>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49" fontId="11" fillId="0" borderId="1" xfId="69" applyNumberFormat="1" applyFont="1" applyFill="1" applyBorder="1" applyAlignment="1">
      <alignment horizontal="left" vertical="center" wrapText="1"/>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refreshError="1"/>
      <sheetData sheetId="260" refreshError="1"/>
      <sheetData sheetId="261" refreshError="1"/>
      <sheetData sheetId="262" refreshError="1"/>
      <sheetData sheetId="263" refreshError="1"/>
      <sheetData sheetId="264"/>
      <sheetData sheetId="265"/>
      <sheetData sheetId="266" refreshError="1"/>
      <sheetData sheetId="267" refreshError="1"/>
      <sheetData sheetId="268" refreshError="1"/>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19" sqref="D1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7" t="s">
        <v>173</v>
      </c>
      <c r="B5" s="297"/>
      <c r="C5" s="297"/>
      <c r="D5" s="297"/>
      <c r="E5" s="96"/>
      <c r="F5" s="96"/>
      <c r="G5" s="96"/>
      <c r="H5" s="96"/>
      <c r="I5" s="96"/>
      <c r="J5" s="96"/>
      <c r="K5" s="96"/>
    </row>
    <row r="6" spans="1:23" s="11" customFormat="1" ht="18.75" x14ac:dyDescent="0.3">
      <c r="A6" s="16"/>
      <c r="B6" s="16"/>
      <c r="G6" s="15"/>
      <c r="H6" s="15"/>
      <c r="I6" s="14"/>
    </row>
    <row r="7" spans="1:23" s="11" customFormat="1" ht="18.75" x14ac:dyDescent="0.2">
      <c r="A7" s="301" t="s">
        <v>8</v>
      </c>
      <c r="B7" s="301"/>
      <c r="C7" s="301"/>
      <c r="D7" s="301"/>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300" t="s">
        <v>218</v>
      </c>
      <c r="B9" s="300"/>
      <c r="C9" s="300"/>
      <c r="D9" s="300"/>
      <c r="E9" s="7"/>
      <c r="F9" s="7"/>
      <c r="G9" s="7"/>
      <c r="H9" s="7"/>
      <c r="I9" s="7"/>
      <c r="J9" s="12"/>
      <c r="K9" s="12"/>
      <c r="L9" s="12"/>
      <c r="M9" s="12"/>
      <c r="N9" s="12"/>
      <c r="O9" s="12"/>
      <c r="P9" s="12"/>
      <c r="Q9" s="12"/>
      <c r="R9" s="12"/>
      <c r="S9" s="12"/>
      <c r="T9" s="12"/>
      <c r="U9" s="12"/>
      <c r="V9" s="12"/>
      <c r="W9" s="12"/>
    </row>
    <row r="10" spans="1:23" s="11" customFormat="1" ht="18.75" x14ac:dyDescent="0.2">
      <c r="A10" s="298" t="s">
        <v>7</v>
      </c>
      <c r="B10" s="298"/>
      <c r="C10" s="298"/>
      <c r="D10" s="298"/>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300" t="s">
        <v>220</v>
      </c>
      <c r="B12" s="300"/>
      <c r="C12" s="300"/>
      <c r="D12" s="300"/>
      <c r="E12" s="7"/>
      <c r="F12" s="7"/>
      <c r="G12" s="7"/>
      <c r="H12" s="7"/>
      <c r="I12" s="7"/>
      <c r="J12" s="7"/>
      <c r="K12" s="7"/>
      <c r="L12" s="7"/>
      <c r="M12" s="7"/>
      <c r="N12" s="7"/>
      <c r="O12" s="7"/>
      <c r="P12" s="7"/>
      <c r="Q12" s="7"/>
      <c r="R12" s="7"/>
      <c r="S12" s="7"/>
      <c r="T12" s="7"/>
      <c r="U12" s="7"/>
      <c r="V12" s="7"/>
      <c r="W12" s="7"/>
    </row>
    <row r="13" spans="1:23" s="2" customFormat="1" ht="15" customHeight="1" x14ac:dyDescent="0.2">
      <c r="A13" s="298" t="s">
        <v>6</v>
      </c>
      <c r="B13" s="298"/>
      <c r="C13" s="298"/>
      <c r="D13" s="298"/>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9" t="s">
        <v>154</v>
      </c>
      <c r="B15" s="299"/>
      <c r="C15" s="300"/>
      <c r="D15" s="300"/>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163</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170</v>
      </c>
      <c r="C19" s="28" t="s">
        <v>192</v>
      </c>
      <c r="D19" s="29" t="s">
        <v>215</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170</v>
      </c>
      <c r="C20" s="28" t="s">
        <v>150</v>
      </c>
      <c r="D20" s="29" t="s">
        <v>217</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170</v>
      </c>
      <c r="C21" s="28" t="s">
        <v>78</v>
      </c>
      <c r="D21" s="29" t="s">
        <v>203</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170</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170</v>
      </c>
      <c r="C23" s="28" t="s">
        <v>10</v>
      </c>
      <c r="D23" s="29">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167</v>
      </c>
      <c r="C24" s="32" t="s">
        <v>174</v>
      </c>
      <c r="D24" s="29" t="s">
        <v>219</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168</v>
      </c>
      <c r="C25" s="32" t="s">
        <v>194</v>
      </c>
      <c r="D25" s="29" t="s">
        <v>193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168</v>
      </c>
      <c r="C26" s="32" t="s">
        <v>160</v>
      </c>
      <c r="D26" s="29" t="s">
        <v>195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164</v>
      </c>
      <c r="C27" s="32" t="s">
        <v>143</v>
      </c>
      <c r="D27" s="29" t="s">
        <v>175</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165</v>
      </c>
      <c r="C28" s="32" t="s">
        <v>155</v>
      </c>
      <c r="D28" s="29" t="s">
        <v>205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166</v>
      </c>
      <c r="C29" s="32" t="s">
        <v>156</v>
      </c>
      <c r="D29" s="135" t="s">
        <v>204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141</v>
      </c>
      <c r="B30" s="130" t="s">
        <v>169</v>
      </c>
      <c r="C30" s="32" t="s">
        <v>157</v>
      </c>
      <c r="D30" s="29" t="s">
        <v>196</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138</v>
      </c>
      <c r="B31" s="130" t="s">
        <v>187</v>
      </c>
      <c r="C31" s="32" t="s">
        <v>190</v>
      </c>
      <c r="D31" s="29" t="s">
        <v>196</v>
      </c>
      <c r="E31" s="20"/>
      <c r="F31" s="20"/>
      <c r="G31" s="20"/>
      <c r="H31" s="20"/>
      <c r="I31" s="20"/>
      <c r="J31" s="20"/>
      <c r="K31" s="20"/>
      <c r="L31" s="20"/>
      <c r="M31" s="20"/>
      <c r="N31" s="20"/>
      <c r="O31" s="20"/>
      <c r="P31" s="20"/>
      <c r="Q31" s="20"/>
      <c r="R31" s="20"/>
      <c r="S31" s="20"/>
      <c r="T31" s="20"/>
      <c r="U31" s="20"/>
      <c r="V31" s="20"/>
      <c r="W31" s="20"/>
    </row>
    <row r="32" spans="1:23" ht="189" x14ac:dyDescent="0.25">
      <c r="A32" s="21" t="s">
        <v>186</v>
      </c>
      <c r="B32" s="130" t="s">
        <v>188</v>
      </c>
      <c r="C32" s="32" t="s">
        <v>189</v>
      </c>
      <c r="D32" s="29" t="s">
        <v>196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L23" sqref="L23"/>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7" t="s">
        <v>173</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row>
    <row r="5" spans="1:27" ht="18.75" x14ac:dyDescent="0.3">
      <c r="A5" s="52"/>
      <c r="B5" s="52"/>
      <c r="C5" s="52"/>
      <c r="D5" s="52"/>
      <c r="E5" s="52"/>
      <c r="F5" s="52"/>
      <c r="G5" s="52"/>
      <c r="J5" s="52"/>
      <c r="K5" s="52"/>
      <c r="N5" s="52"/>
      <c r="O5" s="52"/>
      <c r="R5" s="52"/>
      <c r="S5" s="52"/>
      <c r="V5" s="52"/>
      <c r="W5" s="52"/>
      <c r="AA5" s="14"/>
    </row>
    <row r="6" spans="1:27" ht="18.75" x14ac:dyDescent="0.25">
      <c r="A6" s="301" t="s">
        <v>8</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300" t="str">
        <f>'1. паспорт описание'!A9:D9</f>
        <v>О_0000000824</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x14ac:dyDescent="0.25">
      <c r="A9" s="298" t="s">
        <v>7</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300" t="str">
        <f>'1. паспорт описание'!A12:D12</f>
        <v>Приобретение гидромолота</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ht="15.75" customHeight="1" x14ac:dyDescent="0.25">
      <c r="A12" s="298" t="s">
        <v>6</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row>
    <row r="13" spans="1:27"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9" t="s">
        <v>149</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9" t="s">
        <v>69</v>
      </c>
      <c r="B17" s="359" t="s">
        <v>163</v>
      </c>
      <c r="C17" s="359" t="s">
        <v>68</v>
      </c>
      <c r="D17" s="358" t="s">
        <v>209</v>
      </c>
      <c r="E17" s="358"/>
      <c r="F17" s="363" t="s">
        <v>206</v>
      </c>
      <c r="G17" s="364"/>
      <c r="H17" s="364"/>
      <c r="I17" s="364"/>
      <c r="J17" s="363" t="s">
        <v>211</v>
      </c>
      <c r="K17" s="364"/>
      <c r="L17" s="364"/>
      <c r="M17" s="364"/>
      <c r="N17" s="363" t="s">
        <v>212</v>
      </c>
      <c r="O17" s="364"/>
      <c r="P17" s="364"/>
      <c r="Q17" s="364"/>
      <c r="R17" s="363" t="s">
        <v>213</v>
      </c>
      <c r="S17" s="364"/>
      <c r="T17" s="364"/>
      <c r="U17" s="364"/>
      <c r="V17" s="363" t="s">
        <v>210</v>
      </c>
      <c r="W17" s="364"/>
      <c r="X17" s="364"/>
      <c r="Y17" s="364"/>
      <c r="Z17" s="370" t="s">
        <v>207</v>
      </c>
      <c r="AA17" s="371"/>
      <c r="AB17" s="66"/>
      <c r="AC17" s="66"/>
      <c r="AD17" s="66"/>
    </row>
    <row r="18" spans="1:30" ht="99.75" customHeight="1" x14ac:dyDescent="0.25">
      <c r="A18" s="360"/>
      <c r="B18" s="360"/>
      <c r="C18" s="360"/>
      <c r="D18" s="358"/>
      <c r="E18" s="358"/>
      <c r="F18" s="358" t="s">
        <v>2</v>
      </c>
      <c r="G18" s="358"/>
      <c r="H18" s="358" t="s">
        <v>67</v>
      </c>
      <c r="I18" s="358"/>
      <c r="J18" s="358" t="s">
        <v>2</v>
      </c>
      <c r="K18" s="358"/>
      <c r="L18" s="358" t="s">
        <v>67</v>
      </c>
      <c r="M18" s="358"/>
      <c r="N18" s="358" t="s">
        <v>2</v>
      </c>
      <c r="O18" s="358"/>
      <c r="P18" s="358" t="s">
        <v>67</v>
      </c>
      <c r="Q18" s="358"/>
      <c r="R18" s="358" t="s">
        <v>2</v>
      </c>
      <c r="S18" s="358"/>
      <c r="T18" s="358" t="s">
        <v>67</v>
      </c>
      <c r="U18" s="358"/>
      <c r="V18" s="358" t="s">
        <v>2</v>
      </c>
      <c r="W18" s="358"/>
      <c r="X18" s="358" t="s">
        <v>67</v>
      </c>
      <c r="Y18" s="358"/>
      <c r="Z18" s="372"/>
      <c r="AA18" s="373"/>
    </row>
    <row r="19" spans="1:30" ht="89.25" customHeight="1" x14ac:dyDescent="0.25">
      <c r="A19" s="351"/>
      <c r="B19" s="351"/>
      <c r="C19" s="351"/>
      <c r="D19" s="64" t="s">
        <v>2</v>
      </c>
      <c r="E19" s="64" t="s">
        <v>65</v>
      </c>
      <c r="F19" s="65" t="s">
        <v>139</v>
      </c>
      <c r="G19" s="65" t="s">
        <v>140</v>
      </c>
      <c r="H19" s="65" t="s">
        <v>139</v>
      </c>
      <c r="I19" s="65" t="s">
        <v>140</v>
      </c>
      <c r="J19" s="65" t="s">
        <v>139</v>
      </c>
      <c r="K19" s="65" t="s">
        <v>140</v>
      </c>
      <c r="L19" s="65" t="s">
        <v>139</v>
      </c>
      <c r="M19" s="65" t="s">
        <v>140</v>
      </c>
      <c r="N19" s="65" t="s">
        <v>139</v>
      </c>
      <c r="O19" s="65" t="s">
        <v>140</v>
      </c>
      <c r="P19" s="65" t="s">
        <v>139</v>
      </c>
      <c r="Q19" s="65" t="s">
        <v>140</v>
      </c>
      <c r="R19" s="65" t="s">
        <v>139</v>
      </c>
      <c r="S19" s="65" t="s">
        <v>140</v>
      </c>
      <c r="T19" s="65" t="s">
        <v>139</v>
      </c>
      <c r="U19" s="65" t="s">
        <v>140</v>
      </c>
      <c r="V19" s="65" t="s">
        <v>139</v>
      </c>
      <c r="W19" s="65" t="s">
        <v>140</v>
      </c>
      <c r="X19" s="65" t="s">
        <v>139</v>
      </c>
      <c r="Y19" s="65" t="s">
        <v>140</v>
      </c>
      <c r="Z19" s="64" t="s">
        <v>66</v>
      </c>
      <c r="AA19" s="64" t="s">
        <v>65</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5" t="s">
        <v>172</v>
      </c>
      <c r="C21" s="62" t="s">
        <v>183</v>
      </c>
      <c r="D21" s="123">
        <v>4.3639480040000045</v>
      </c>
      <c r="E21" s="123" t="s">
        <v>131</v>
      </c>
      <c r="F21" s="123">
        <v>1.337834000000004</v>
      </c>
      <c r="G21" s="63" t="s">
        <v>15</v>
      </c>
      <c r="H21" s="123" t="s">
        <v>131</v>
      </c>
      <c r="I21" s="63" t="s">
        <v>131</v>
      </c>
      <c r="J21" s="123" t="s">
        <v>131</v>
      </c>
      <c r="K21" s="63" t="s">
        <v>131</v>
      </c>
      <c r="L21" s="123" t="s">
        <v>131</v>
      </c>
      <c r="M21" s="63" t="s">
        <v>131</v>
      </c>
      <c r="N21" s="123" t="s">
        <v>131</v>
      </c>
      <c r="O21" s="63" t="s">
        <v>131</v>
      </c>
      <c r="P21" s="123" t="s">
        <v>131</v>
      </c>
      <c r="Q21" s="63" t="s">
        <v>131</v>
      </c>
      <c r="R21" s="123">
        <v>3.0261140040000001</v>
      </c>
      <c r="S21" s="63" t="s">
        <v>15</v>
      </c>
      <c r="T21" s="123" t="s">
        <v>131</v>
      </c>
      <c r="U21" s="63" t="s">
        <v>131</v>
      </c>
      <c r="V21" s="123" t="s">
        <v>131</v>
      </c>
      <c r="W21" s="63" t="s">
        <v>131</v>
      </c>
      <c r="X21" s="123" t="s">
        <v>131</v>
      </c>
      <c r="Y21" s="63" t="s">
        <v>131</v>
      </c>
      <c r="Z21" s="123">
        <v>4.3639480040000045</v>
      </c>
      <c r="AA21" s="123" t="s">
        <v>131</v>
      </c>
    </row>
    <row r="22" spans="1:30" ht="47.25" x14ac:dyDescent="0.25">
      <c r="A22" s="63" t="s">
        <v>17</v>
      </c>
      <c r="B22" s="366"/>
      <c r="C22" s="62" t="s">
        <v>216</v>
      </c>
      <c r="D22" s="123">
        <v>4.3639480040000045</v>
      </c>
      <c r="E22" s="123" t="s">
        <v>131</v>
      </c>
      <c r="F22" s="123">
        <v>1.337834000000004</v>
      </c>
      <c r="G22" s="63" t="s">
        <v>15</v>
      </c>
      <c r="H22" s="123" t="s">
        <v>131</v>
      </c>
      <c r="I22" s="63" t="s">
        <v>131</v>
      </c>
      <c r="J22" s="123" t="s">
        <v>131</v>
      </c>
      <c r="K22" s="63" t="s">
        <v>131</v>
      </c>
      <c r="L22" s="123" t="s">
        <v>131</v>
      </c>
      <c r="M22" s="63" t="s">
        <v>131</v>
      </c>
      <c r="N22" s="123" t="s">
        <v>131</v>
      </c>
      <c r="O22" s="63" t="s">
        <v>131</v>
      </c>
      <c r="P22" s="123" t="s">
        <v>131</v>
      </c>
      <c r="Q22" s="63" t="s">
        <v>131</v>
      </c>
      <c r="R22" s="123">
        <v>3.0261140040000001</v>
      </c>
      <c r="S22" s="63" t="s">
        <v>15</v>
      </c>
      <c r="T22" s="123" t="s">
        <v>131</v>
      </c>
      <c r="U22" s="63" t="s">
        <v>131</v>
      </c>
      <c r="V22" s="123" t="s">
        <v>131</v>
      </c>
      <c r="W22" s="63" t="s">
        <v>131</v>
      </c>
      <c r="X22" s="123" t="s">
        <v>131</v>
      </c>
      <c r="Y22" s="63" t="s">
        <v>131</v>
      </c>
      <c r="Z22" s="123">
        <v>4.3639480040000045</v>
      </c>
      <c r="AA22" s="123" t="s">
        <v>131</v>
      </c>
    </row>
    <row r="23" spans="1:30" ht="31.5" x14ac:dyDescent="0.25">
      <c r="A23" s="63" t="s">
        <v>16</v>
      </c>
      <c r="B23" s="366"/>
      <c r="C23" s="62" t="s">
        <v>64</v>
      </c>
      <c r="D23" s="112" t="s">
        <v>131</v>
      </c>
      <c r="E23" s="112" t="s">
        <v>131</v>
      </c>
      <c r="F23" s="60" t="s">
        <v>131</v>
      </c>
      <c r="G23" s="60" t="s">
        <v>131</v>
      </c>
      <c r="H23" s="60" t="s">
        <v>131</v>
      </c>
      <c r="I23" s="60" t="s">
        <v>131</v>
      </c>
      <c r="J23" s="60" t="s">
        <v>131</v>
      </c>
      <c r="K23" s="60" t="s">
        <v>131</v>
      </c>
      <c r="L23" s="60" t="s">
        <v>131</v>
      </c>
      <c r="M23" s="60" t="s">
        <v>131</v>
      </c>
      <c r="N23" s="60" t="s">
        <v>131</v>
      </c>
      <c r="O23" s="60" t="s">
        <v>131</v>
      </c>
      <c r="P23" s="60" t="s">
        <v>131</v>
      </c>
      <c r="Q23" s="60" t="s">
        <v>131</v>
      </c>
      <c r="R23" s="60" t="s">
        <v>131</v>
      </c>
      <c r="S23" s="60" t="s">
        <v>131</v>
      </c>
      <c r="T23" s="60" t="s">
        <v>131</v>
      </c>
      <c r="U23" s="60" t="s">
        <v>131</v>
      </c>
      <c r="V23" s="60" t="s">
        <v>131</v>
      </c>
      <c r="W23" s="60" t="s">
        <v>131</v>
      </c>
      <c r="X23" s="60" t="s">
        <v>131</v>
      </c>
      <c r="Y23" s="60" t="s">
        <v>131</v>
      </c>
      <c r="Z23" s="60" t="s">
        <v>131</v>
      </c>
      <c r="AA23" s="122" t="s">
        <v>131</v>
      </c>
    </row>
    <row r="24" spans="1:30" x14ac:dyDescent="0.25">
      <c r="A24" s="63" t="s">
        <v>15</v>
      </c>
      <c r="B24" s="366"/>
      <c r="C24" s="62" t="s">
        <v>214</v>
      </c>
      <c r="D24" s="112">
        <v>3</v>
      </c>
      <c r="E24" s="132" t="s">
        <v>131</v>
      </c>
      <c r="F24" s="137">
        <v>1</v>
      </c>
      <c r="G24" s="60" t="s">
        <v>131</v>
      </c>
      <c r="H24" s="60" t="s">
        <v>131</v>
      </c>
      <c r="I24" s="60" t="s">
        <v>131</v>
      </c>
      <c r="J24" s="60" t="s">
        <v>131</v>
      </c>
      <c r="K24" s="60" t="s">
        <v>131</v>
      </c>
      <c r="L24" s="60" t="s">
        <v>131</v>
      </c>
      <c r="M24" s="60" t="s">
        <v>131</v>
      </c>
      <c r="N24" s="139" t="s">
        <v>131</v>
      </c>
      <c r="O24" s="60" t="s">
        <v>131</v>
      </c>
      <c r="P24" s="60" t="s">
        <v>131</v>
      </c>
      <c r="Q24" s="60" t="s">
        <v>131</v>
      </c>
      <c r="R24" s="139">
        <v>2</v>
      </c>
      <c r="S24" s="60" t="s">
        <v>131</v>
      </c>
      <c r="T24" s="60" t="s">
        <v>131</v>
      </c>
      <c r="U24" s="60" t="s">
        <v>131</v>
      </c>
      <c r="V24" s="140" t="s">
        <v>131</v>
      </c>
      <c r="W24" s="60" t="s">
        <v>131</v>
      </c>
      <c r="X24" s="60" t="s">
        <v>131</v>
      </c>
      <c r="Y24" s="60" t="s">
        <v>131</v>
      </c>
      <c r="Z24" s="138">
        <v>3</v>
      </c>
      <c r="AA24" s="122" t="s">
        <v>131</v>
      </c>
    </row>
    <row r="25" spans="1:30" ht="35.25" customHeight="1" x14ac:dyDescent="0.25">
      <c r="A25" s="63" t="s">
        <v>14</v>
      </c>
      <c r="B25" s="366"/>
      <c r="C25" s="62" t="s">
        <v>63</v>
      </c>
      <c r="D25" s="123">
        <v>4.3639480040000045</v>
      </c>
      <c r="E25" s="133" t="s">
        <v>131</v>
      </c>
      <c r="F25" s="123">
        <v>1.337834000000004</v>
      </c>
      <c r="G25" s="134">
        <v>4</v>
      </c>
      <c r="H25" s="123" t="s">
        <v>131</v>
      </c>
      <c r="I25" s="131" t="s">
        <v>131</v>
      </c>
      <c r="J25" s="123" t="s">
        <v>131</v>
      </c>
      <c r="K25" s="136" t="s">
        <v>131</v>
      </c>
      <c r="L25" s="123" t="s">
        <v>131</v>
      </c>
      <c r="M25" s="136" t="s">
        <v>131</v>
      </c>
      <c r="N25" s="123" t="s">
        <v>131</v>
      </c>
      <c r="O25" s="63" t="s">
        <v>131</v>
      </c>
      <c r="P25" s="123" t="s">
        <v>131</v>
      </c>
      <c r="Q25" s="136" t="s">
        <v>131</v>
      </c>
      <c r="R25" s="123">
        <v>3.0261140040000001</v>
      </c>
      <c r="S25" s="63" t="s">
        <v>15</v>
      </c>
      <c r="T25" s="123" t="s">
        <v>131</v>
      </c>
      <c r="U25" s="136" t="s">
        <v>131</v>
      </c>
      <c r="V25" s="123" t="s">
        <v>131</v>
      </c>
      <c r="W25" s="63" t="s">
        <v>131</v>
      </c>
      <c r="X25" s="123" t="s">
        <v>131</v>
      </c>
      <c r="Y25" s="136" t="s">
        <v>131</v>
      </c>
      <c r="Z25" s="123">
        <v>4.3639480040000045</v>
      </c>
      <c r="AA25" s="124" t="s">
        <v>131</v>
      </c>
    </row>
    <row r="26" spans="1:30" ht="36.75" customHeight="1" x14ac:dyDescent="0.25">
      <c r="A26" s="63" t="s">
        <v>13</v>
      </c>
      <c r="B26" s="366"/>
      <c r="C26" s="75" t="s">
        <v>77</v>
      </c>
      <c r="D26" s="123" t="s">
        <v>131</v>
      </c>
      <c r="E26" s="123" t="s">
        <v>131</v>
      </c>
      <c r="F26" s="123" t="s">
        <v>131</v>
      </c>
      <c r="G26" s="63" t="s">
        <v>131</v>
      </c>
      <c r="H26" s="123" t="s">
        <v>131</v>
      </c>
      <c r="I26" s="63" t="s">
        <v>131</v>
      </c>
      <c r="J26" s="123" t="s">
        <v>131</v>
      </c>
      <c r="K26" s="63" t="s">
        <v>131</v>
      </c>
      <c r="L26" s="123" t="s">
        <v>131</v>
      </c>
      <c r="M26" s="63" t="s">
        <v>131</v>
      </c>
      <c r="N26" s="123" t="s">
        <v>131</v>
      </c>
      <c r="O26" s="63" t="s">
        <v>131</v>
      </c>
      <c r="P26" s="123" t="s">
        <v>131</v>
      </c>
      <c r="Q26" s="63" t="s">
        <v>131</v>
      </c>
      <c r="R26" s="123" t="s">
        <v>131</v>
      </c>
      <c r="S26" s="63" t="s">
        <v>131</v>
      </c>
      <c r="T26" s="123" t="s">
        <v>131</v>
      </c>
      <c r="U26" s="63" t="s">
        <v>131</v>
      </c>
      <c r="V26" s="123" t="s">
        <v>131</v>
      </c>
      <c r="W26" s="63" t="s">
        <v>131</v>
      </c>
      <c r="X26" s="123" t="s">
        <v>131</v>
      </c>
      <c r="Y26" s="63" t="s">
        <v>131</v>
      </c>
      <c r="Z26" s="123" t="s">
        <v>131</v>
      </c>
      <c r="AA26" s="124" t="s">
        <v>131</v>
      </c>
    </row>
    <row r="27" spans="1:30" ht="60.75" customHeight="1" x14ac:dyDescent="0.25">
      <c r="A27" s="63" t="s">
        <v>11</v>
      </c>
      <c r="B27" s="367"/>
      <c r="C27" s="62" t="s">
        <v>62</v>
      </c>
      <c r="D27" s="112" t="s">
        <v>131</v>
      </c>
      <c r="E27" s="112" t="s">
        <v>131</v>
      </c>
      <c r="F27" s="60" t="s">
        <v>131</v>
      </c>
      <c r="G27" s="60" t="s">
        <v>131</v>
      </c>
      <c r="H27" s="60" t="s">
        <v>131</v>
      </c>
      <c r="I27" s="60" t="s">
        <v>131</v>
      </c>
      <c r="J27" s="60" t="s">
        <v>131</v>
      </c>
      <c r="K27" s="60" t="s">
        <v>131</v>
      </c>
      <c r="L27" s="60" t="s">
        <v>131</v>
      </c>
      <c r="M27" s="60" t="s">
        <v>131</v>
      </c>
      <c r="N27" s="60" t="s">
        <v>131</v>
      </c>
      <c r="O27" s="60" t="s">
        <v>131</v>
      </c>
      <c r="P27" s="60" t="s">
        <v>131</v>
      </c>
      <c r="Q27" s="60" t="s">
        <v>131</v>
      </c>
      <c r="R27" s="60" t="s">
        <v>131</v>
      </c>
      <c r="S27" s="60" t="s">
        <v>131</v>
      </c>
      <c r="T27" s="60" t="s">
        <v>131</v>
      </c>
      <c r="U27" s="60" t="s">
        <v>131</v>
      </c>
      <c r="V27" s="60" t="s">
        <v>131</v>
      </c>
      <c r="W27" s="60" t="s">
        <v>131</v>
      </c>
      <c r="X27" s="60" t="s">
        <v>131</v>
      </c>
      <c r="Y27" s="60" t="s">
        <v>131</v>
      </c>
      <c r="Z27" s="60" t="s">
        <v>131</v>
      </c>
      <c r="AA27" s="122" t="s">
        <v>131</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5"/>
      <c r="D29" s="375"/>
      <c r="E29" s="375"/>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6"/>
      <c r="D31" s="376"/>
      <c r="E31" s="376"/>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5"/>
      <c r="D33" s="375"/>
      <c r="E33" s="375"/>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5"/>
      <c r="D35" s="375"/>
      <c r="E35" s="375"/>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6"/>
      <c r="D36" s="376"/>
      <c r="E36" s="376"/>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5"/>
      <c r="D37" s="375"/>
      <c r="E37" s="375"/>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7"/>
      <c r="D38" s="377"/>
      <c r="E38" s="377"/>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4"/>
      <c r="D40" s="374"/>
      <c r="E40" s="374"/>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S15" sqref="S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180</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О_0000000824</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63.75" customHeight="1" x14ac:dyDescent="0.25">
      <c r="A12" s="299" t="str">
        <f>'1. паспорт описание'!A12:D12</f>
        <v>Приобретение гидромолота</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50.25" customHeight="1" x14ac:dyDescent="0.25">
      <c r="A18" s="379" t="s">
        <v>198</v>
      </c>
      <c r="B18" s="379"/>
      <c r="C18" s="379"/>
      <c r="D18" s="379"/>
      <c r="E18" s="379"/>
      <c r="F18" s="379"/>
      <c r="G18" s="379"/>
      <c r="H18" s="379"/>
      <c r="I18" s="379"/>
      <c r="J18" s="379"/>
      <c r="K18" s="379"/>
      <c r="L18" s="379"/>
    </row>
    <row r="20" spans="1:12" ht="55.5" customHeight="1" x14ac:dyDescent="0.25">
      <c r="A20" s="378" t="s">
        <v>323</v>
      </c>
      <c r="B20" s="378"/>
      <c r="C20" s="378"/>
      <c r="D20" s="378"/>
      <c r="E20" s="378"/>
      <c r="F20" s="378"/>
      <c r="G20" s="378"/>
      <c r="H20" s="378"/>
      <c r="I20" s="378"/>
      <c r="J20" s="378"/>
      <c r="K20" s="378"/>
      <c r="L20" s="378"/>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180</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О_0000000824</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64.5" customHeight="1" x14ac:dyDescent="0.25">
      <c r="A12" s="299" t="str">
        <f>'1. паспорт описание'!A12:D12</f>
        <v>Приобретение гидромолота</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50.25" customHeight="1" x14ac:dyDescent="0.25">
      <c r="A18" s="379" t="s">
        <v>197</v>
      </c>
      <c r="B18" s="379"/>
      <c r="C18" s="379"/>
      <c r="D18" s="379"/>
      <c r="E18" s="379"/>
      <c r="F18" s="379"/>
      <c r="G18" s="379"/>
      <c r="H18" s="379"/>
      <c r="I18" s="379"/>
      <c r="J18" s="379"/>
      <c r="K18" s="379"/>
      <c r="L18" s="379"/>
    </row>
    <row r="20" spans="1:12" ht="55.5" customHeight="1" x14ac:dyDescent="0.25">
      <c r="A20" s="378" t="s">
        <v>185</v>
      </c>
      <c r="B20" s="378"/>
      <c r="C20" s="378"/>
      <c r="D20" s="378"/>
      <c r="E20" s="378"/>
      <c r="F20" s="378"/>
      <c r="G20" s="378"/>
      <c r="H20" s="378"/>
      <c r="I20" s="378"/>
      <c r="J20" s="378"/>
      <c r="K20" s="378"/>
      <c r="L20" s="378"/>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7" t="s">
        <v>173</v>
      </c>
      <c r="B5" s="297"/>
      <c r="C5" s="297"/>
      <c r="D5" s="297"/>
      <c r="E5" s="297"/>
      <c r="F5" s="297"/>
      <c r="G5" s="297"/>
      <c r="H5" s="297"/>
      <c r="I5" s="297"/>
      <c r="J5" s="297"/>
      <c r="K5" s="297"/>
      <c r="L5" s="297"/>
    </row>
    <row r="7" spans="1:12" ht="18.75" x14ac:dyDescent="0.25">
      <c r="A7" s="301" t="s">
        <v>191</v>
      </c>
      <c r="B7" s="301"/>
      <c r="C7" s="301"/>
      <c r="D7" s="301"/>
      <c r="E7" s="301"/>
      <c r="F7" s="301"/>
      <c r="G7" s="301"/>
      <c r="H7" s="301"/>
      <c r="I7" s="301"/>
      <c r="J7" s="301"/>
      <c r="K7" s="301"/>
      <c r="L7" s="301"/>
    </row>
    <row r="8" spans="1:12" ht="18.75" x14ac:dyDescent="0.25">
      <c r="A8" s="301"/>
      <c r="B8" s="301"/>
      <c r="C8" s="301"/>
      <c r="D8" s="301"/>
      <c r="E8" s="301"/>
      <c r="F8" s="301"/>
      <c r="G8" s="301"/>
      <c r="H8" s="301"/>
      <c r="I8" s="301"/>
      <c r="J8" s="301"/>
      <c r="K8" s="301"/>
      <c r="L8" s="301"/>
    </row>
    <row r="9" spans="1:12" ht="18.75" x14ac:dyDescent="0.25">
      <c r="A9" s="300" t="str">
        <f>'1. паспорт описание'!A9:D9</f>
        <v>О_0000000824</v>
      </c>
      <c r="B9" s="300"/>
      <c r="C9" s="300"/>
      <c r="D9" s="300"/>
      <c r="E9" s="300"/>
      <c r="F9" s="300"/>
      <c r="G9" s="300"/>
      <c r="H9" s="300"/>
      <c r="I9" s="300"/>
      <c r="J9" s="300"/>
      <c r="K9" s="300"/>
      <c r="L9" s="300"/>
    </row>
    <row r="10" spans="1:12" ht="15.75" x14ac:dyDescent="0.25">
      <c r="A10" s="298" t="s">
        <v>7</v>
      </c>
      <c r="B10" s="298"/>
      <c r="C10" s="298"/>
      <c r="D10" s="298"/>
      <c r="E10" s="298"/>
      <c r="F10" s="298"/>
      <c r="G10" s="298"/>
      <c r="H10" s="298"/>
      <c r="I10" s="298"/>
      <c r="J10" s="298"/>
      <c r="K10" s="298"/>
      <c r="L10" s="298"/>
    </row>
    <row r="11" spans="1:12" ht="18.75" x14ac:dyDescent="0.25">
      <c r="A11" s="303"/>
      <c r="B11" s="303"/>
      <c r="C11" s="303"/>
      <c r="D11" s="303"/>
      <c r="E11" s="303"/>
      <c r="F11" s="303"/>
      <c r="G11" s="303"/>
      <c r="H11" s="303"/>
      <c r="I11" s="303"/>
      <c r="J11" s="303"/>
      <c r="K11" s="303"/>
      <c r="L11" s="303"/>
    </row>
    <row r="12" spans="1:12" ht="42.75" customHeight="1" x14ac:dyDescent="0.25">
      <c r="A12" s="299" t="str">
        <f>'1. паспорт описание'!A12:D12</f>
        <v>Приобретение гидромолота</v>
      </c>
      <c r="B12" s="299"/>
      <c r="C12" s="299"/>
      <c r="D12" s="299"/>
      <c r="E12" s="299"/>
      <c r="F12" s="299"/>
      <c r="G12" s="299"/>
      <c r="H12" s="299"/>
      <c r="I12" s="299"/>
      <c r="J12" s="299"/>
      <c r="K12" s="299"/>
      <c r="L12" s="299"/>
    </row>
    <row r="13" spans="1:12" ht="15.75" x14ac:dyDescent="0.25">
      <c r="A13" s="298" t="s">
        <v>6</v>
      </c>
      <c r="B13" s="298"/>
      <c r="C13" s="298"/>
      <c r="D13" s="298"/>
      <c r="E13" s="298"/>
      <c r="F13" s="298"/>
      <c r="G13" s="298"/>
      <c r="H13" s="298"/>
      <c r="I13" s="298"/>
      <c r="J13" s="298"/>
      <c r="K13" s="298"/>
      <c r="L13" s="298"/>
    </row>
    <row r="14" spans="1:12" x14ac:dyDescent="0.25">
      <c r="A14" s="340"/>
      <c r="B14" s="340"/>
      <c r="C14" s="340"/>
      <c r="D14" s="340"/>
      <c r="E14" s="340"/>
      <c r="F14" s="340"/>
      <c r="G14" s="340"/>
      <c r="H14" s="340"/>
      <c r="I14" s="340"/>
      <c r="J14" s="340"/>
      <c r="K14" s="340"/>
      <c r="L14" s="340"/>
    </row>
    <row r="15" spans="1:12" ht="14.25" customHeight="1" x14ac:dyDescent="0.25">
      <c r="A15" s="340"/>
      <c r="B15" s="340"/>
      <c r="C15" s="340"/>
      <c r="D15" s="340"/>
      <c r="E15" s="340"/>
      <c r="F15" s="340"/>
      <c r="G15" s="340"/>
      <c r="H15" s="340"/>
      <c r="I15" s="340"/>
      <c r="J15" s="340"/>
      <c r="K15" s="340"/>
      <c r="L15" s="340"/>
    </row>
    <row r="16" spans="1:12" x14ac:dyDescent="0.25">
      <c r="A16" s="340"/>
      <c r="B16" s="340"/>
      <c r="C16" s="340"/>
      <c r="D16" s="340"/>
      <c r="E16" s="340"/>
      <c r="F16" s="340"/>
      <c r="G16" s="340"/>
      <c r="H16" s="340"/>
      <c r="I16" s="340"/>
      <c r="J16" s="340"/>
      <c r="K16" s="340"/>
      <c r="L16" s="340"/>
    </row>
    <row r="17" spans="1:12" s="19" customFormat="1" x14ac:dyDescent="0.25">
      <c r="A17" s="334"/>
      <c r="B17" s="334"/>
      <c r="C17" s="334"/>
      <c r="D17" s="334"/>
      <c r="E17" s="334"/>
      <c r="F17" s="334"/>
      <c r="G17" s="334"/>
      <c r="H17" s="334"/>
      <c r="I17" s="334"/>
      <c r="J17" s="334"/>
      <c r="K17" s="334"/>
      <c r="L17" s="334"/>
    </row>
    <row r="18" spans="1:12" s="19" customFormat="1" ht="67.5" customHeight="1" x14ac:dyDescent="0.25">
      <c r="A18" s="379" t="s">
        <v>199</v>
      </c>
      <c r="B18" s="379"/>
      <c r="C18" s="379"/>
      <c r="D18" s="379"/>
      <c r="E18" s="379"/>
      <c r="F18" s="379"/>
      <c r="G18" s="379"/>
      <c r="H18" s="379"/>
      <c r="I18" s="379"/>
      <c r="J18" s="379"/>
      <c r="K18" s="379"/>
      <c r="L18" s="379"/>
    </row>
    <row r="19" spans="1:12" ht="33.75" hidden="1" customHeight="1" x14ac:dyDescent="0.25">
      <c r="A19" s="380"/>
      <c r="B19" s="380"/>
      <c r="C19" s="380"/>
      <c r="D19" s="380"/>
      <c r="E19" s="380"/>
      <c r="F19" s="380"/>
      <c r="G19" s="380"/>
      <c r="H19" s="380"/>
      <c r="I19" s="380"/>
      <c r="J19" s="380"/>
      <c r="K19" s="380"/>
      <c r="L19" s="380"/>
    </row>
    <row r="20" spans="1:12" ht="45.75" customHeight="1" x14ac:dyDescent="0.25">
      <c r="A20" s="378" t="s">
        <v>208</v>
      </c>
      <c r="B20" s="378"/>
      <c r="C20" s="378"/>
      <c r="D20" s="378"/>
      <c r="E20" s="378"/>
      <c r="F20" s="378"/>
      <c r="G20" s="378"/>
      <c r="H20" s="378"/>
      <c r="I20" s="378"/>
      <c r="J20" s="378"/>
      <c r="K20" s="378"/>
      <c r="L20" s="378"/>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7" t="s">
        <v>173</v>
      </c>
      <c r="B4" s="297"/>
      <c r="C4" s="297"/>
      <c r="D4" s="297"/>
      <c r="E4" s="297"/>
      <c r="F4" s="297"/>
      <c r="G4" s="297"/>
      <c r="H4" s="297"/>
      <c r="I4" s="297"/>
      <c r="J4" s="297"/>
      <c r="K4" s="297"/>
    </row>
    <row r="5" spans="1:20" s="11" customFormat="1" ht="15.75" x14ac:dyDescent="0.2">
      <c r="A5" s="16"/>
      <c r="B5" s="16"/>
    </row>
    <row r="6" spans="1:20" s="11" customFormat="1" ht="18.75" x14ac:dyDescent="0.2">
      <c r="A6" s="301" t="s">
        <v>180</v>
      </c>
      <c r="B6" s="301"/>
      <c r="C6" s="301"/>
      <c r="D6" s="301"/>
      <c r="E6" s="301"/>
      <c r="F6" s="301"/>
      <c r="G6" s="301"/>
      <c r="H6" s="301"/>
      <c r="I6" s="301"/>
      <c r="J6" s="301"/>
      <c r="K6" s="301"/>
      <c r="L6" s="12"/>
      <c r="M6" s="12"/>
      <c r="N6" s="12"/>
      <c r="O6" s="12"/>
      <c r="P6" s="12"/>
      <c r="Q6" s="12"/>
      <c r="R6" s="12"/>
      <c r="S6" s="12"/>
      <c r="T6" s="12"/>
    </row>
    <row r="7" spans="1:20" s="11" customFormat="1" ht="18.75" x14ac:dyDescent="0.2">
      <c r="A7" s="301"/>
      <c r="B7" s="301"/>
      <c r="C7" s="301"/>
      <c r="D7" s="301"/>
      <c r="E7" s="301"/>
      <c r="F7" s="301"/>
      <c r="G7" s="301"/>
      <c r="H7" s="301"/>
      <c r="I7" s="301"/>
      <c r="J7" s="301"/>
      <c r="K7" s="301"/>
      <c r="L7" s="12"/>
      <c r="M7" s="12"/>
      <c r="N7" s="12"/>
      <c r="O7" s="12"/>
      <c r="P7" s="12"/>
      <c r="Q7" s="12"/>
      <c r="R7" s="12"/>
      <c r="S7" s="12"/>
      <c r="T7" s="12"/>
    </row>
    <row r="8" spans="1:20" s="11" customFormat="1" ht="18.75" x14ac:dyDescent="0.2">
      <c r="A8" s="300" t="str">
        <f>'1. паспорт описание'!A9:D9</f>
        <v>О_0000000824</v>
      </c>
      <c r="B8" s="300"/>
      <c r="C8" s="300"/>
      <c r="D8" s="300"/>
      <c r="E8" s="300"/>
      <c r="F8" s="300"/>
      <c r="G8" s="300"/>
      <c r="H8" s="300"/>
      <c r="I8" s="300"/>
      <c r="J8" s="300"/>
      <c r="K8" s="300"/>
      <c r="L8" s="12"/>
      <c r="M8" s="12"/>
      <c r="N8" s="12"/>
      <c r="O8" s="12"/>
      <c r="P8" s="12"/>
      <c r="Q8" s="12"/>
      <c r="R8" s="12"/>
      <c r="S8" s="12"/>
      <c r="T8" s="12"/>
    </row>
    <row r="9" spans="1:20" s="11" customFormat="1" ht="18.75" x14ac:dyDescent="0.2">
      <c r="A9" s="298" t="s">
        <v>7</v>
      </c>
      <c r="B9" s="298"/>
      <c r="C9" s="298"/>
      <c r="D9" s="298"/>
      <c r="E9" s="298"/>
      <c r="F9" s="298"/>
      <c r="G9" s="298"/>
      <c r="H9" s="298"/>
      <c r="I9" s="298"/>
      <c r="J9" s="298"/>
      <c r="K9" s="298"/>
      <c r="L9" s="12"/>
      <c r="M9" s="12"/>
      <c r="N9" s="12"/>
      <c r="O9" s="12"/>
      <c r="P9" s="12"/>
      <c r="Q9" s="12"/>
      <c r="R9" s="12"/>
      <c r="S9" s="12"/>
      <c r="T9" s="12"/>
    </row>
    <row r="10" spans="1:20" s="8" customFormat="1" ht="15.75" customHeight="1" x14ac:dyDescent="0.2">
      <c r="A10" s="303"/>
      <c r="B10" s="303"/>
      <c r="C10" s="303"/>
      <c r="D10" s="303"/>
      <c r="E10" s="303"/>
      <c r="F10" s="303"/>
      <c r="G10" s="303"/>
      <c r="H10" s="303"/>
      <c r="I10" s="303"/>
      <c r="J10" s="303"/>
      <c r="K10" s="303"/>
      <c r="L10" s="9"/>
      <c r="M10" s="9"/>
      <c r="N10" s="9"/>
      <c r="O10" s="9"/>
      <c r="P10" s="9"/>
      <c r="Q10" s="9"/>
      <c r="R10" s="9"/>
      <c r="S10" s="9"/>
      <c r="T10" s="9"/>
    </row>
    <row r="11" spans="1:20" s="2" customFormat="1" ht="18.75" x14ac:dyDescent="0.2">
      <c r="A11" s="300" t="str">
        <f>'1. паспорт описание'!A12:D12</f>
        <v>Приобретение гидромолота</v>
      </c>
      <c r="B11" s="300"/>
      <c r="C11" s="300"/>
      <c r="D11" s="300"/>
      <c r="E11" s="300"/>
      <c r="F11" s="300"/>
      <c r="G11" s="300"/>
      <c r="H11" s="300"/>
      <c r="I11" s="300"/>
      <c r="J11" s="300"/>
      <c r="K11" s="300"/>
      <c r="L11" s="7"/>
      <c r="M11" s="7"/>
      <c r="N11" s="7"/>
      <c r="O11" s="7"/>
      <c r="P11" s="7"/>
      <c r="Q11" s="7"/>
      <c r="R11" s="7"/>
      <c r="S11" s="7"/>
      <c r="T11" s="7"/>
    </row>
    <row r="12" spans="1:20" s="2" customFormat="1" ht="15" customHeight="1" x14ac:dyDescent="0.2">
      <c r="A12" s="298" t="s">
        <v>6</v>
      </c>
      <c r="B12" s="298"/>
      <c r="C12" s="298"/>
      <c r="D12" s="298"/>
      <c r="E12" s="298"/>
      <c r="F12" s="298"/>
      <c r="G12" s="298"/>
      <c r="H12" s="298"/>
      <c r="I12" s="298"/>
      <c r="J12" s="298"/>
      <c r="K12" s="298"/>
      <c r="L12" s="5"/>
      <c r="M12" s="5"/>
      <c r="N12" s="5"/>
      <c r="O12" s="5"/>
      <c r="P12" s="5"/>
      <c r="Q12" s="5"/>
      <c r="R12" s="5"/>
      <c r="S12" s="5"/>
      <c r="T12" s="5"/>
    </row>
    <row r="13" spans="1:20" s="2" customFormat="1" ht="15" customHeight="1" x14ac:dyDescent="0.2">
      <c r="A13" s="308"/>
      <c r="B13" s="308"/>
      <c r="C13" s="308"/>
      <c r="D13" s="308"/>
      <c r="E13" s="308"/>
      <c r="F13" s="308"/>
      <c r="G13" s="308"/>
      <c r="H13" s="308"/>
      <c r="I13" s="308"/>
      <c r="J13" s="308"/>
      <c r="K13" s="308"/>
      <c r="L13" s="3"/>
      <c r="M13" s="3"/>
      <c r="N13" s="3"/>
      <c r="O13" s="3"/>
      <c r="P13" s="3"/>
      <c r="Q13" s="3"/>
    </row>
    <row r="14" spans="1:20" s="2" customFormat="1" ht="45.75" customHeight="1" x14ac:dyDescent="0.2">
      <c r="A14" s="299" t="s">
        <v>142</v>
      </c>
      <c r="B14" s="299"/>
      <c r="C14" s="299"/>
      <c r="D14" s="299"/>
      <c r="E14" s="299"/>
      <c r="F14" s="299"/>
      <c r="G14" s="299"/>
      <c r="H14" s="299"/>
      <c r="I14" s="299"/>
      <c r="J14" s="299"/>
      <c r="K14" s="299"/>
      <c r="L14" s="6"/>
      <c r="M14" s="6"/>
      <c r="N14" s="6"/>
      <c r="O14" s="6"/>
      <c r="P14" s="6"/>
      <c r="Q14" s="6"/>
      <c r="R14" s="6"/>
      <c r="S14" s="6"/>
      <c r="T14" s="6"/>
    </row>
    <row r="15" spans="1:20" s="2" customFormat="1" ht="15" customHeight="1" x14ac:dyDescent="0.2">
      <c r="A15" s="302"/>
      <c r="B15" s="302"/>
      <c r="C15" s="302"/>
      <c r="D15" s="302"/>
      <c r="E15" s="302"/>
      <c r="F15" s="302"/>
      <c r="G15" s="302"/>
      <c r="H15" s="302"/>
      <c r="I15" s="302"/>
      <c r="J15" s="302"/>
      <c r="K15" s="302"/>
      <c r="L15" s="3"/>
      <c r="M15" s="3"/>
      <c r="N15" s="3"/>
      <c r="O15" s="3"/>
      <c r="P15" s="3"/>
      <c r="Q15" s="3"/>
    </row>
    <row r="16" spans="1:20" s="2" customFormat="1" ht="54" customHeight="1" x14ac:dyDescent="0.2">
      <c r="A16" s="307" t="s">
        <v>5</v>
      </c>
      <c r="B16" s="305" t="s">
        <v>163</v>
      </c>
      <c r="C16" s="307" t="s">
        <v>42</v>
      </c>
      <c r="D16" s="307" t="s">
        <v>41</v>
      </c>
      <c r="E16" s="307" t="s">
        <v>40</v>
      </c>
      <c r="F16" s="307" t="s">
        <v>132</v>
      </c>
      <c r="G16" s="307" t="s">
        <v>39</v>
      </c>
      <c r="H16" s="307" t="s">
        <v>38</v>
      </c>
      <c r="I16" s="307" t="s">
        <v>37</v>
      </c>
      <c r="J16" s="307" t="s">
        <v>135</v>
      </c>
      <c r="K16" s="307"/>
      <c r="L16" s="3"/>
      <c r="M16" s="3"/>
      <c r="N16" s="3"/>
      <c r="O16" s="3"/>
      <c r="P16" s="3"/>
      <c r="Q16" s="3"/>
    </row>
    <row r="17" spans="1:20" s="2" customFormat="1" ht="180.75" customHeight="1" x14ac:dyDescent="0.2">
      <c r="A17" s="307"/>
      <c r="B17" s="306"/>
      <c r="C17" s="307"/>
      <c r="D17" s="307"/>
      <c r="E17" s="307"/>
      <c r="F17" s="307"/>
      <c r="G17" s="307"/>
      <c r="H17" s="307"/>
      <c r="I17" s="307"/>
      <c r="J17" s="33" t="s">
        <v>133</v>
      </c>
      <c r="K17" s="34" t="s">
        <v>134</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200</v>
      </c>
      <c r="C19" s="36" t="s">
        <v>131</v>
      </c>
      <c r="D19" s="36" t="s">
        <v>131</v>
      </c>
      <c r="E19" s="36" t="s">
        <v>131</v>
      </c>
      <c r="F19" s="36" t="s">
        <v>131</v>
      </c>
      <c r="G19" s="36" t="s">
        <v>131</v>
      </c>
      <c r="H19" s="36" t="s">
        <v>131</v>
      </c>
      <c r="I19" s="36" t="s">
        <v>131</v>
      </c>
      <c r="J19" s="30" t="s">
        <v>131</v>
      </c>
      <c r="K19" s="4" t="s">
        <v>131</v>
      </c>
      <c r="L19" s="25"/>
      <c r="M19" s="25"/>
      <c r="N19" s="25"/>
      <c r="O19" s="25"/>
      <c r="P19" s="25"/>
      <c r="Q19" s="25"/>
      <c r="R19" s="24"/>
      <c r="S19" s="24"/>
      <c r="T19" s="24"/>
    </row>
    <row r="20" spans="1:20" s="2" customFormat="1" ht="72" customHeight="1" x14ac:dyDescent="0.2">
      <c r="A20" s="33"/>
      <c r="B20" s="126" t="s">
        <v>201</v>
      </c>
      <c r="C20" s="36" t="s">
        <v>131</v>
      </c>
      <c r="D20" s="36" t="s">
        <v>131</v>
      </c>
      <c r="E20" s="36" t="s">
        <v>131</v>
      </c>
      <c r="F20" s="36" t="s">
        <v>131</v>
      </c>
      <c r="G20" s="125" t="s">
        <v>131</v>
      </c>
      <c r="H20" s="125" t="s">
        <v>131</v>
      </c>
      <c r="I20" s="125" t="s">
        <v>131</v>
      </c>
      <c r="J20" s="125" t="s">
        <v>131</v>
      </c>
      <c r="K20" s="4" t="s">
        <v>131</v>
      </c>
      <c r="L20" s="25"/>
      <c r="M20" s="25"/>
      <c r="N20" s="25"/>
      <c r="O20" s="25"/>
      <c r="P20" s="24"/>
      <c r="Q20" s="24"/>
      <c r="R20" s="24"/>
      <c r="S20" s="24"/>
      <c r="T20" s="24"/>
    </row>
    <row r="21" spans="1:20" s="2" customFormat="1" ht="84" customHeight="1" x14ac:dyDescent="0.2">
      <c r="A21" s="33"/>
      <c r="B21" s="126" t="s">
        <v>202</v>
      </c>
      <c r="C21" s="36" t="s">
        <v>131</v>
      </c>
      <c r="D21" s="36" t="s">
        <v>131</v>
      </c>
      <c r="E21" s="36" t="s">
        <v>131</v>
      </c>
      <c r="F21" s="36" t="s">
        <v>131</v>
      </c>
      <c r="G21" s="125" t="s">
        <v>131</v>
      </c>
      <c r="H21" s="125" t="s">
        <v>131</v>
      </c>
      <c r="I21" s="125" t="s">
        <v>131</v>
      </c>
      <c r="J21" s="125" t="s">
        <v>131</v>
      </c>
      <c r="K21" s="4" t="s">
        <v>131</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4" t="s">
        <v>184</v>
      </c>
      <c r="B23" s="304"/>
      <c r="C23" s="304"/>
      <c r="D23" s="304"/>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7" t="s">
        <v>173</v>
      </c>
      <c r="B6" s="297"/>
      <c r="C6" s="297"/>
      <c r="D6" s="297"/>
      <c r="E6" s="297"/>
      <c r="F6" s="297"/>
      <c r="G6" s="297"/>
      <c r="H6" s="297"/>
      <c r="I6" s="297"/>
      <c r="J6" s="297"/>
      <c r="K6" s="297"/>
      <c r="L6" s="297"/>
      <c r="M6" s="297"/>
      <c r="N6" s="297"/>
    </row>
    <row r="7" spans="1:14" s="11" customFormat="1" x14ac:dyDescent="0.2">
      <c r="A7" s="16"/>
      <c r="B7" s="16"/>
      <c r="I7" s="15"/>
    </row>
    <row r="8" spans="1:14" s="11" customFormat="1" ht="18.75" x14ac:dyDescent="0.2">
      <c r="A8" s="301" t="s">
        <v>8</v>
      </c>
      <c r="B8" s="301"/>
      <c r="C8" s="301"/>
      <c r="D8" s="301"/>
      <c r="E8" s="301"/>
      <c r="F8" s="301"/>
      <c r="G8" s="301"/>
      <c r="H8" s="301"/>
      <c r="I8" s="301"/>
      <c r="J8" s="301"/>
      <c r="K8" s="301"/>
      <c r="L8" s="301"/>
      <c r="M8" s="301"/>
      <c r="N8" s="301"/>
    </row>
    <row r="9" spans="1:14" s="11" customFormat="1" ht="18.75" x14ac:dyDescent="0.2">
      <c r="A9" s="301"/>
      <c r="B9" s="301"/>
      <c r="C9" s="301"/>
      <c r="D9" s="301"/>
      <c r="E9" s="301"/>
      <c r="F9" s="301"/>
      <c r="G9" s="301"/>
      <c r="H9" s="301"/>
      <c r="I9" s="301"/>
      <c r="J9" s="301"/>
      <c r="K9" s="301"/>
      <c r="L9" s="301"/>
      <c r="M9" s="301"/>
      <c r="N9" s="301"/>
    </row>
    <row r="10" spans="1:14" s="11" customFormat="1" ht="18.75" customHeight="1" x14ac:dyDescent="0.2">
      <c r="A10" s="300" t="str">
        <f>'1. паспорт описание'!A9:D9</f>
        <v>О_0000000824</v>
      </c>
      <c r="B10" s="300"/>
      <c r="C10" s="300"/>
      <c r="D10" s="300"/>
      <c r="E10" s="300"/>
      <c r="F10" s="300"/>
      <c r="G10" s="300"/>
      <c r="H10" s="300"/>
      <c r="I10" s="300"/>
      <c r="J10" s="300"/>
      <c r="K10" s="300"/>
      <c r="L10" s="300"/>
      <c r="M10" s="300"/>
      <c r="N10" s="300"/>
    </row>
    <row r="11" spans="1:14" s="11" customFormat="1" ht="18.75" customHeight="1" x14ac:dyDescent="0.2">
      <c r="A11" s="298" t="s">
        <v>7</v>
      </c>
      <c r="B11" s="298"/>
      <c r="C11" s="298"/>
      <c r="D11" s="298"/>
      <c r="E11" s="298"/>
      <c r="F11" s="298"/>
      <c r="G11" s="298"/>
      <c r="H11" s="298"/>
      <c r="I11" s="298"/>
      <c r="J11" s="298"/>
      <c r="K11" s="298"/>
      <c r="L11" s="298"/>
      <c r="M11" s="298"/>
      <c r="N11" s="298"/>
    </row>
    <row r="12" spans="1:14" s="8" customFormat="1" ht="15.75" customHeight="1" x14ac:dyDescent="0.2">
      <c r="A12" s="303"/>
      <c r="B12" s="303"/>
      <c r="C12" s="303"/>
      <c r="D12" s="303"/>
      <c r="E12" s="303"/>
      <c r="F12" s="303"/>
      <c r="G12" s="303"/>
      <c r="H12" s="303"/>
      <c r="I12" s="303"/>
      <c r="J12" s="303"/>
      <c r="K12" s="303"/>
      <c r="L12" s="303"/>
      <c r="M12" s="303"/>
      <c r="N12" s="303"/>
    </row>
    <row r="13" spans="1:14" s="2" customFormat="1" ht="18.75" x14ac:dyDescent="0.2">
      <c r="A13" s="300" t="str">
        <f>'1. паспорт описание'!A12:D12</f>
        <v>Приобретение гидромолота</v>
      </c>
      <c r="B13" s="300"/>
      <c r="C13" s="300"/>
      <c r="D13" s="300"/>
      <c r="E13" s="300"/>
      <c r="F13" s="300"/>
      <c r="G13" s="300"/>
      <c r="H13" s="300"/>
      <c r="I13" s="300"/>
      <c r="J13" s="300"/>
      <c r="K13" s="300"/>
      <c r="L13" s="300"/>
      <c r="M13" s="300"/>
      <c r="N13" s="300"/>
    </row>
    <row r="14" spans="1:14" s="2" customFormat="1" ht="15" customHeight="1" x14ac:dyDescent="0.2">
      <c r="A14" s="298" t="s">
        <v>6</v>
      </c>
      <c r="B14" s="298"/>
      <c r="C14" s="298"/>
      <c r="D14" s="298"/>
      <c r="E14" s="298"/>
      <c r="F14" s="298"/>
      <c r="G14" s="298"/>
      <c r="H14" s="298"/>
      <c r="I14" s="298"/>
      <c r="J14" s="298"/>
      <c r="K14" s="298"/>
      <c r="L14" s="298"/>
      <c r="M14" s="298"/>
      <c r="N14" s="298"/>
    </row>
    <row r="15" spans="1:14" s="2" customFormat="1" ht="15" customHeight="1" x14ac:dyDescent="0.2">
      <c r="A15" s="308"/>
      <c r="B15" s="308"/>
      <c r="C15" s="308"/>
      <c r="D15" s="308"/>
      <c r="E15" s="308"/>
      <c r="F15" s="308"/>
      <c r="G15" s="308"/>
      <c r="H15" s="308"/>
      <c r="I15" s="308"/>
      <c r="J15" s="308"/>
      <c r="K15" s="308"/>
      <c r="L15" s="308"/>
      <c r="M15" s="308"/>
      <c r="N15" s="308"/>
    </row>
    <row r="16" spans="1:14" s="2" customFormat="1" ht="15" customHeight="1" x14ac:dyDescent="0.2">
      <c r="A16" s="300" t="s">
        <v>145</v>
      </c>
      <c r="B16" s="300"/>
      <c r="C16" s="300"/>
      <c r="D16" s="300"/>
      <c r="E16" s="300"/>
      <c r="F16" s="300"/>
      <c r="G16" s="300"/>
      <c r="H16" s="300"/>
      <c r="I16" s="300"/>
      <c r="J16" s="300"/>
      <c r="K16" s="300"/>
      <c r="L16" s="300"/>
      <c r="M16" s="300"/>
      <c r="N16" s="300"/>
    </row>
    <row r="17" spans="1:107" s="47" customFormat="1" ht="21" customHeight="1" x14ac:dyDescent="0.25">
      <c r="A17" s="309"/>
      <c r="B17" s="309"/>
      <c r="C17" s="309"/>
      <c r="D17" s="309"/>
      <c r="E17" s="309"/>
      <c r="F17" s="309"/>
      <c r="G17" s="309"/>
      <c r="H17" s="309"/>
      <c r="I17" s="309"/>
      <c r="J17" s="309"/>
      <c r="K17" s="309"/>
      <c r="L17" s="309"/>
      <c r="M17" s="309"/>
      <c r="N17" s="309"/>
    </row>
    <row r="18" spans="1:107" ht="46.5" customHeight="1" x14ac:dyDescent="0.25">
      <c r="A18" s="322" t="s">
        <v>5</v>
      </c>
      <c r="B18" s="312" t="s">
        <v>163</v>
      </c>
      <c r="C18" s="315" t="s">
        <v>76</v>
      </c>
      <c r="D18" s="316"/>
      <c r="E18" s="319" t="s">
        <v>57</v>
      </c>
      <c r="F18" s="315" t="s">
        <v>159</v>
      </c>
      <c r="G18" s="316"/>
      <c r="H18" s="315" t="s">
        <v>87</v>
      </c>
      <c r="I18" s="316"/>
      <c r="J18" s="319" t="s">
        <v>56</v>
      </c>
      <c r="K18" s="315" t="s">
        <v>55</v>
      </c>
      <c r="L18" s="316"/>
      <c r="M18" s="315" t="s">
        <v>158</v>
      </c>
      <c r="N18" s="316"/>
    </row>
    <row r="19" spans="1:107" ht="204.75" customHeight="1" x14ac:dyDescent="0.25">
      <c r="A19" s="323"/>
      <c r="B19" s="325"/>
      <c r="C19" s="317"/>
      <c r="D19" s="318"/>
      <c r="E19" s="320"/>
      <c r="F19" s="317"/>
      <c r="G19" s="318"/>
      <c r="H19" s="317"/>
      <c r="I19" s="318"/>
      <c r="J19" s="321"/>
      <c r="K19" s="317"/>
      <c r="L19" s="318"/>
      <c r="M19" s="317"/>
      <c r="N19" s="318"/>
    </row>
    <row r="20" spans="1:107" ht="51.75" customHeight="1" x14ac:dyDescent="0.25">
      <c r="A20" s="324"/>
      <c r="B20" s="313"/>
      <c r="C20" s="95" t="s">
        <v>53</v>
      </c>
      <c r="D20" s="95" t="s">
        <v>54</v>
      </c>
      <c r="E20" s="321"/>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10">
        <v>1</v>
      </c>
      <c r="B22" s="312" t="s">
        <v>170</v>
      </c>
      <c r="C22" s="113" t="s">
        <v>131</v>
      </c>
      <c r="D22" s="113" t="s">
        <v>131</v>
      </c>
      <c r="E22" s="113" t="s">
        <v>131</v>
      </c>
      <c r="F22" s="113" t="s">
        <v>131</v>
      </c>
      <c r="G22" s="113" t="s">
        <v>131</v>
      </c>
      <c r="H22" s="113" t="s">
        <v>131</v>
      </c>
      <c r="I22" s="113" t="s">
        <v>131</v>
      </c>
      <c r="J22" s="48" t="s">
        <v>131</v>
      </c>
      <c r="K22" s="48" t="s">
        <v>131</v>
      </c>
      <c r="L22" s="49" t="s">
        <v>131</v>
      </c>
      <c r="M22" s="49" t="s">
        <v>131</v>
      </c>
      <c r="N22" s="49" t="s">
        <v>131</v>
      </c>
    </row>
    <row r="23" spans="1:107" s="47" customFormat="1" ht="63" customHeight="1" x14ac:dyDescent="0.25">
      <c r="A23" s="311"/>
      <c r="B23" s="313"/>
      <c r="C23" s="113" t="s">
        <v>131</v>
      </c>
      <c r="D23" s="113" t="s">
        <v>131</v>
      </c>
      <c r="E23" s="113" t="s">
        <v>131</v>
      </c>
      <c r="F23" s="113" t="s">
        <v>131</v>
      </c>
      <c r="G23" s="113" t="s">
        <v>131</v>
      </c>
      <c r="H23" s="113" t="s">
        <v>131</v>
      </c>
      <c r="I23" s="113" t="s">
        <v>131</v>
      </c>
      <c r="J23" s="48" t="s">
        <v>131</v>
      </c>
      <c r="K23" s="48" t="s">
        <v>131</v>
      </c>
      <c r="L23" s="49" t="s">
        <v>131</v>
      </c>
      <c r="M23" s="49" t="s">
        <v>131</v>
      </c>
      <c r="N23" s="49" t="s">
        <v>131</v>
      </c>
    </row>
    <row r="24" spans="1:107" ht="63" x14ac:dyDescent="0.25">
      <c r="A24" s="49">
        <v>2</v>
      </c>
      <c r="B24" s="83" t="s">
        <v>170</v>
      </c>
      <c r="C24" s="113" t="s">
        <v>131</v>
      </c>
      <c r="D24" s="113" t="s">
        <v>131</v>
      </c>
      <c r="E24" s="113" t="s">
        <v>131</v>
      </c>
      <c r="F24" s="113" t="s">
        <v>131</v>
      </c>
      <c r="G24" s="113" t="s">
        <v>131</v>
      </c>
      <c r="H24" s="113" t="s">
        <v>131</v>
      </c>
      <c r="I24" s="113" t="s">
        <v>131</v>
      </c>
      <c r="J24" s="48" t="s">
        <v>131</v>
      </c>
      <c r="K24" s="48" t="s">
        <v>131</v>
      </c>
      <c r="L24" s="49" t="s">
        <v>131</v>
      </c>
      <c r="M24" s="49" t="s">
        <v>131</v>
      </c>
      <c r="N24" s="49" t="s">
        <v>131</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314" t="s">
        <v>176</v>
      </c>
      <c r="D27" s="314"/>
      <c r="E27" s="314"/>
      <c r="F27" s="314"/>
      <c r="G27" s="314"/>
      <c r="H27" s="314"/>
      <c r="I27" s="314"/>
      <c r="J27" s="314"/>
      <c r="K27" s="314"/>
      <c r="L27" s="314"/>
      <c r="M27" s="314"/>
      <c r="N27" s="314"/>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144</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7" t="s">
        <v>177</v>
      </c>
      <c r="B5" s="297"/>
      <c r="C5" s="297"/>
      <c r="D5" s="297"/>
      <c r="E5" s="297"/>
      <c r="F5" s="297"/>
      <c r="G5" s="297"/>
      <c r="H5" s="297"/>
      <c r="I5" s="297"/>
      <c r="J5" s="297"/>
      <c r="K5" s="297"/>
      <c r="L5" s="297"/>
      <c r="M5" s="297"/>
      <c r="N5" s="297"/>
      <c r="O5" s="297"/>
      <c r="P5" s="297"/>
    </row>
    <row r="6" spans="1:16" s="11" customFormat="1" x14ac:dyDescent="0.2">
      <c r="A6" s="97"/>
      <c r="B6" s="105"/>
      <c r="C6" s="97"/>
      <c r="D6" s="97"/>
      <c r="E6" s="97"/>
      <c r="F6" s="97"/>
      <c r="G6" s="97"/>
      <c r="H6" s="97"/>
      <c r="I6" s="97"/>
      <c r="J6" s="97"/>
      <c r="K6" s="97"/>
      <c r="L6" s="97"/>
      <c r="M6" s="97"/>
      <c r="N6" s="97"/>
    </row>
    <row r="7" spans="1:16" s="11" customFormat="1" ht="18.75" x14ac:dyDescent="0.2">
      <c r="A7" s="301" t="s">
        <v>8</v>
      </c>
      <c r="B7" s="301"/>
      <c r="C7" s="301"/>
      <c r="D7" s="301"/>
      <c r="E7" s="301"/>
      <c r="F7" s="301"/>
      <c r="G7" s="301"/>
      <c r="H7" s="301"/>
      <c r="I7" s="301"/>
      <c r="J7" s="301"/>
      <c r="K7" s="301"/>
      <c r="L7" s="301"/>
      <c r="M7" s="301"/>
      <c r="N7" s="301"/>
      <c r="O7" s="301"/>
      <c r="P7" s="301"/>
    </row>
    <row r="8" spans="1:16" s="11" customFormat="1" ht="18.75" x14ac:dyDescent="0.2">
      <c r="F8" s="13"/>
      <c r="G8" s="13"/>
      <c r="H8" s="13"/>
      <c r="I8" s="13"/>
      <c r="J8" s="13"/>
      <c r="K8" s="13"/>
      <c r="L8" s="13"/>
      <c r="M8" s="13"/>
      <c r="N8" s="13"/>
      <c r="O8" s="12"/>
      <c r="P8" s="12"/>
    </row>
    <row r="9" spans="1:16" s="11" customFormat="1" ht="18.75" customHeight="1" x14ac:dyDescent="0.2">
      <c r="A9" s="300" t="str">
        <f>'1. паспорт описание'!A9:D9</f>
        <v>О_0000000824</v>
      </c>
      <c r="B9" s="300"/>
      <c r="C9" s="300"/>
      <c r="D9" s="300"/>
      <c r="E9" s="300"/>
      <c r="F9" s="300"/>
      <c r="G9" s="300"/>
      <c r="H9" s="300"/>
      <c r="I9" s="300"/>
      <c r="J9" s="300"/>
      <c r="K9" s="300"/>
      <c r="L9" s="300"/>
      <c r="M9" s="300"/>
      <c r="N9" s="300"/>
      <c r="O9" s="300"/>
      <c r="P9" s="300"/>
    </row>
    <row r="10" spans="1:16" s="11" customFormat="1" ht="18.75" customHeight="1" x14ac:dyDescent="0.2">
      <c r="A10" s="298" t="s">
        <v>7</v>
      </c>
      <c r="B10" s="298"/>
      <c r="C10" s="298"/>
      <c r="D10" s="298"/>
      <c r="E10" s="298"/>
      <c r="F10" s="298"/>
      <c r="G10" s="298"/>
      <c r="H10" s="298"/>
      <c r="I10" s="298"/>
      <c r="J10" s="298"/>
      <c r="K10" s="298"/>
      <c r="L10" s="298"/>
      <c r="M10" s="298"/>
      <c r="N10" s="298"/>
      <c r="O10" s="298"/>
      <c r="P10" s="298"/>
    </row>
    <row r="11" spans="1:16" s="8" customFormat="1" ht="15.75" customHeight="1" x14ac:dyDescent="0.2">
      <c r="F11" s="9"/>
      <c r="G11" s="9"/>
      <c r="H11" s="9"/>
      <c r="I11" s="9"/>
      <c r="J11" s="9"/>
      <c r="K11" s="9"/>
      <c r="L11" s="9"/>
      <c r="M11" s="9"/>
      <c r="N11" s="9"/>
      <c r="O11" s="9"/>
      <c r="P11" s="9"/>
    </row>
    <row r="12" spans="1:16" s="2" customFormat="1" ht="15" customHeight="1" x14ac:dyDescent="0.2">
      <c r="A12" s="300" t="str">
        <f>'1. паспорт описание'!A12:D12</f>
        <v>Приобретение гидромолота</v>
      </c>
      <c r="B12" s="300"/>
      <c r="C12" s="300"/>
      <c r="D12" s="300"/>
      <c r="E12" s="300"/>
      <c r="F12" s="300"/>
      <c r="G12" s="300"/>
      <c r="H12" s="300"/>
      <c r="I12" s="300"/>
      <c r="J12" s="300"/>
      <c r="K12" s="300"/>
      <c r="L12" s="300"/>
      <c r="M12" s="300"/>
      <c r="N12" s="300"/>
      <c r="O12" s="300"/>
      <c r="P12" s="300"/>
    </row>
    <row r="13" spans="1:16" s="2" customFormat="1" ht="15" customHeight="1" x14ac:dyDescent="0.2">
      <c r="A13" s="298" t="s">
        <v>6</v>
      </c>
      <c r="B13" s="298"/>
      <c r="C13" s="298"/>
      <c r="D13" s="298"/>
      <c r="E13" s="298"/>
      <c r="F13" s="298"/>
      <c r="G13" s="298"/>
      <c r="H13" s="298"/>
      <c r="I13" s="298"/>
      <c r="J13" s="298"/>
      <c r="K13" s="298"/>
      <c r="L13" s="298"/>
      <c r="M13" s="298"/>
      <c r="N13" s="298"/>
      <c r="O13" s="298"/>
      <c r="P13" s="298"/>
    </row>
    <row r="14" spans="1:16" s="2" customFormat="1" ht="15" customHeight="1" x14ac:dyDescent="0.2">
      <c r="F14" s="3"/>
      <c r="G14" s="3"/>
      <c r="H14" s="3"/>
      <c r="I14" s="3"/>
      <c r="J14" s="3"/>
      <c r="K14" s="3"/>
      <c r="L14" s="3"/>
      <c r="M14" s="3"/>
      <c r="N14" s="3"/>
      <c r="O14" s="3"/>
      <c r="P14" s="3"/>
    </row>
    <row r="15" spans="1:16" s="2" customFormat="1" ht="15" customHeight="1" x14ac:dyDescent="0.2">
      <c r="F15" s="300"/>
      <c r="G15" s="300"/>
      <c r="H15" s="300"/>
      <c r="I15" s="300"/>
      <c r="J15" s="300"/>
      <c r="K15" s="300"/>
      <c r="L15" s="300"/>
      <c r="M15" s="300"/>
      <c r="N15" s="300"/>
      <c r="O15" s="300"/>
      <c r="P15" s="300"/>
    </row>
    <row r="16" spans="1:16" ht="25.5" customHeight="1" x14ac:dyDescent="0.25">
      <c r="A16" s="300" t="s">
        <v>146</v>
      </c>
      <c r="B16" s="300"/>
      <c r="C16" s="300"/>
      <c r="D16" s="300"/>
      <c r="E16" s="300"/>
      <c r="F16" s="300"/>
      <c r="G16" s="300"/>
      <c r="H16" s="300"/>
      <c r="I16" s="300"/>
      <c r="J16" s="300"/>
      <c r="K16" s="300"/>
      <c r="L16" s="300"/>
      <c r="M16" s="300"/>
      <c r="N16" s="300"/>
      <c r="O16" s="300"/>
      <c r="P16" s="300"/>
    </row>
    <row r="17" spans="1:16" s="47" customFormat="1" ht="21" customHeight="1" x14ac:dyDescent="0.25"/>
    <row r="18" spans="1:16" ht="15.75" customHeight="1" x14ac:dyDescent="0.25">
      <c r="A18" s="312" t="s">
        <v>5</v>
      </c>
      <c r="B18" s="312" t="s">
        <v>163</v>
      </c>
      <c r="C18" s="326" t="s">
        <v>151</v>
      </c>
      <c r="D18" s="327"/>
      <c r="E18" s="326" t="s">
        <v>152</v>
      </c>
      <c r="F18" s="327"/>
      <c r="G18" s="330" t="s">
        <v>36</v>
      </c>
      <c r="H18" s="331"/>
      <c r="I18" s="331"/>
      <c r="J18" s="332"/>
      <c r="K18" s="326" t="s">
        <v>153</v>
      </c>
      <c r="L18" s="327"/>
      <c r="M18" s="326" t="s">
        <v>61</v>
      </c>
      <c r="N18" s="327"/>
      <c r="O18" s="326" t="s">
        <v>60</v>
      </c>
      <c r="P18" s="327"/>
    </row>
    <row r="19" spans="1:16" ht="216" customHeight="1" x14ac:dyDescent="0.25">
      <c r="A19" s="325"/>
      <c r="B19" s="325"/>
      <c r="C19" s="328"/>
      <c r="D19" s="329"/>
      <c r="E19" s="328"/>
      <c r="F19" s="329"/>
      <c r="G19" s="330" t="s">
        <v>59</v>
      </c>
      <c r="H19" s="332"/>
      <c r="I19" s="330" t="s">
        <v>58</v>
      </c>
      <c r="J19" s="332"/>
      <c r="K19" s="328"/>
      <c r="L19" s="329"/>
      <c r="M19" s="328"/>
      <c r="N19" s="329"/>
      <c r="O19" s="328"/>
      <c r="P19" s="329"/>
    </row>
    <row r="20" spans="1:16" ht="60" customHeight="1" x14ac:dyDescent="0.25">
      <c r="A20" s="313"/>
      <c r="B20" s="313"/>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170</v>
      </c>
      <c r="C22" s="86" t="s">
        <v>131</v>
      </c>
      <c r="D22" s="83" t="s">
        <v>131</v>
      </c>
      <c r="E22" s="86" t="s">
        <v>131</v>
      </c>
      <c r="F22" s="83" t="s">
        <v>131</v>
      </c>
      <c r="G22" s="83" t="s">
        <v>131</v>
      </c>
      <c r="H22" s="86" t="s">
        <v>131</v>
      </c>
      <c r="I22" s="86" t="s">
        <v>131</v>
      </c>
      <c r="J22" s="86" t="s">
        <v>131</v>
      </c>
      <c r="K22" s="114" t="s">
        <v>131</v>
      </c>
      <c r="L22" s="115" t="s">
        <v>131</v>
      </c>
      <c r="M22" s="115" t="s">
        <v>131</v>
      </c>
      <c r="N22" s="86" t="s">
        <v>131</v>
      </c>
      <c r="O22" s="87" t="s">
        <v>131</v>
      </c>
      <c r="P22" s="115" t="s">
        <v>131</v>
      </c>
    </row>
    <row r="23" spans="1:16" ht="63" x14ac:dyDescent="0.25">
      <c r="A23" s="86">
        <v>2</v>
      </c>
      <c r="B23" s="83" t="s">
        <v>170</v>
      </c>
      <c r="C23" s="86" t="s">
        <v>131</v>
      </c>
      <c r="D23" s="83" t="s">
        <v>131</v>
      </c>
      <c r="E23" s="86" t="s">
        <v>131</v>
      </c>
      <c r="F23" s="83" t="s">
        <v>131</v>
      </c>
      <c r="G23" s="86" t="s">
        <v>131</v>
      </c>
      <c r="H23" s="86" t="s">
        <v>131</v>
      </c>
      <c r="I23" s="86" t="s">
        <v>131</v>
      </c>
      <c r="J23" s="86" t="s">
        <v>131</v>
      </c>
      <c r="K23" s="114" t="s">
        <v>131</v>
      </c>
      <c r="L23" s="115" t="s">
        <v>131</v>
      </c>
      <c r="M23" s="115" t="s">
        <v>131</v>
      </c>
      <c r="N23" s="86" t="s">
        <v>131</v>
      </c>
      <c r="O23" s="87" t="s">
        <v>131</v>
      </c>
      <c r="P23" s="115" t="s">
        <v>131</v>
      </c>
    </row>
    <row r="24" spans="1:16" s="45" customFormat="1" ht="63" x14ac:dyDescent="0.2">
      <c r="A24" s="86">
        <v>3</v>
      </c>
      <c r="B24" s="83" t="s">
        <v>170</v>
      </c>
      <c r="C24" s="86" t="s">
        <v>131</v>
      </c>
      <c r="D24" s="83" t="s">
        <v>131</v>
      </c>
      <c r="E24" s="86" t="s">
        <v>131</v>
      </c>
      <c r="F24" s="83" t="s">
        <v>131</v>
      </c>
      <c r="G24" s="86" t="s">
        <v>131</v>
      </c>
      <c r="H24" s="86" t="s">
        <v>131</v>
      </c>
      <c r="I24" s="86" t="s">
        <v>131</v>
      </c>
      <c r="J24" s="86" t="s">
        <v>131</v>
      </c>
      <c r="K24" s="114" t="s">
        <v>131</v>
      </c>
      <c r="L24" s="115" t="s">
        <v>131</v>
      </c>
      <c r="M24" s="115" t="s">
        <v>131</v>
      </c>
      <c r="N24" s="86" t="s">
        <v>131</v>
      </c>
      <c r="O24" s="87" t="s">
        <v>131</v>
      </c>
      <c r="P24" s="115" t="s">
        <v>131</v>
      </c>
    </row>
    <row r="25" spans="1:16" s="45" customFormat="1" ht="63" x14ac:dyDescent="0.2">
      <c r="A25" s="86">
        <v>4</v>
      </c>
      <c r="B25" s="83" t="s">
        <v>170</v>
      </c>
      <c r="C25" s="86" t="s">
        <v>131</v>
      </c>
      <c r="D25" s="83" t="s">
        <v>131</v>
      </c>
      <c r="E25" s="86" t="s">
        <v>131</v>
      </c>
      <c r="F25" s="83" t="s">
        <v>131</v>
      </c>
      <c r="G25" s="86" t="s">
        <v>131</v>
      </c>
      <c r="H25" s="86" t="s">
        <v>131</v>
      </c>
      <c r="I25" s="86" t="s">
        <v>131</v>
      </c>
      <c r="J25" s="86" t="s">
        <v>131</v>
      </c>
      <c r="K25" s="114" t="s">
        <v>131</v>
      </c>
      <c r="L25" s="115" t="s">
        <v>131</v>
      </c>
      <c r="M25" s="115" t="s">
        <v>131</v>
      </c>
      <c r="N25" s="86" t="s">
        <v>131</v>
      </c>
      <c r="O25" s="87" t="s">
        <v>131</v>
      </c>
      <c r="P25" s="115" t="s">
        <v>131</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7" t="s">
        <v>173</v>
      </c>
      <c r="B4" s="297"/>
      <c r="C4" s="297"/>
      <c r="D4" s="297"/>
      <c r="E4" s="297"/>
      <c r="F4" s="297"/>
      <c r="G4" s="297"/>
      <c r="H4" s="297"/>
      <c r="I4" s="297"/>
      <c r="J4" s="297"/>
      <c r="K4" s="297"/>
      <c r="L4" s="297"/>
      <c r="M4" s="297"/>
      <c r="N4" s="297"/>
      <c r="O4" s="297"/>
      <c r="P4" s="297"/>
      <c r="Q4" s="297"/>
      <c r="R4" s="297"/>
      <c r="S4" s="297"/>
      <c r="T4" s="297"/>
      <c r="U4" s="297"/>
      <c r="V4" s="297"/>
      <c r="W4" s="297"/>
      <c r="X4" s="297"/>
    </row>
    <row r="6" spans="1:26" ht="18.75" x14ac:dyDescent="0.25">
      <c r="A6" s="301" t="s">
        <v>180</v>
      </c>
      <c r="B6" s="301"/>
      <c r="C6" s="301"/>
      <c r="D6" s="301"/>
      <c r="E6" s="301"/>
      <c r="F6" s="301"/>
      <c r="G6" s="301"/>
      <c r="H6" s="301"/>
      <c r="I6" s="301"/>
      <c r="J6" s="301"/>
      <c r="K6" s="301"/>
      <c r="L6" s="301"/>
      <c r="M6" s="301"/>
      <c r="N6" s="301"/>
      <c r="O6" s="301"/>
      <c r="P6" s="301"/>
      <c r="Q6" s="301"/>
      <c r="R6" s="301"/>
      <c r="S6" s="301"/>
      <c r="T6" s="301"/>
      <c r="U6" s="301"/>
      <c r="V6" s="301"/>
      <c r="W6" s="301"/>
      <c r="X6" s="301"/>
      <c r="Y6" s="91"/>
      <c r="Z6" s="91"/>
    </row>
    <row r="7" spans="1:26" ht="18.75" x14ac:dyDescent="0.25">
      <c r="B7" s="301"/>
      <c r="C7" s="301"/>
      <c r="D7" s="301"/>
      <c r="E7" s="301"/>
      <c r="F7" s="301"/>
      <c r="G7" s="301"/>
      <c r="H7" s="301"/>
      <c r="I7" s="301"/>
      <c r="J7" s="301"/>
      <c r="K7" s="301"/>
      <c r="L7" s="301"/>
      <c r="M7" s="301"/>
      <c r="N7" s="301"/>
      <c r="O7" s="301"/>
      <c r="P7" s="301"/>
      <c r="Q7" s="301"/>
      <c r="R7" s="301"/>
      <c r="S7" s="301"/>
      <c r="T7" s="301"/>
      <c r="U7" s="301"/>
      <c r="V7" s="301"/>
      <c r="W7" s="301"/>
      <c r="X7" s="301"/>
      <c r="Y7" s="91"/>
      <c r="Z7" s="91"/>
    </row>
    <row r="8" spans="1:26" ht="18.75" x14ac:dyDescent="0.25">
      <c r="A8" s="300" t="str">
        <f>'1. паспорт описание'!A9:D9</f>
        <v>О_0000000824</v>
      </c>
      <c r="B8" s="300"/>
      <c r="C8" s="300"/>
      <c r="D8" s="300"/>
      <c r="E8" s="300"/>
      <c r="F8" s="300"/>
      <c r="G8" s="300"/>
      <c r="H8" s="300"/>
      <c r="I8" s="300"/>
      <c r="J8" s="300"/>
      <c r="K8" s="300"/>
      <c r="L8" s="300"/>
      <c r="M8" s="300"/>
      <c r="N8" s="300"/>
      <c r="O8" s="300"/>
      <c r="P8" s="300"/>
      <c r="Q8" s="300"/>
      <c r="R8" s="300"/>
      <c r="S8" s="300"/>
      <c r="T8" s="300"/>
      <c r="U8" s="300"/>
      <c r="V8" s="300"/>
      <c r="W8" s="300"/>
      <c r="X8" s="300"/>
      <c r="Y8" s="92"/>
      <c r="Z8" s="92"/>
    </row>
    <row r="9" spans="1:26" ht="15.75" x14ac:dyDescent="0.25">
      <c r="A9" s="298" t="s">
        <v>7</v>
      </c>
      <c r="B9" s="298"/>
      <c r="C9" s="298"/>
      <c r="D9" s="298"/>
      <c r="E9" s="298"/>
      <c r="F9" s="298"/>
      <c r="G9" s="298"/>
      <c r="H9" s="298"/>
      <c r="I9" s="298"/>
      <c r="J9" s="298"/>
      <c r="K9" s="298"/>
      <c r="L9" s="298"/>
      <c r="M9" s="298"/>
      <c r="N9" s="298"/>
      <c r="O9" s="298"/>
      <c r="P9" s="298"/>
      <c r="Q9" s="298"/>
      <c r="R9" s="298"/>
      <c r="S9" s="298"/>
      <c r="T9" s="298"/>
      <c r="U9" s="298"/>
      <c r="V9" s="298"/>
      <c r="W9" s="298"/>
      <c r="X9" s="298"/>
      <c r="Y9" s="93"/>
      <c r="Z9" s="93"/>
    </row>
    <row r="10" spans="1:26" ht="18.75" x14ac:dyDescent="0.25">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10"/>
      <c r="Z10" s="10"/>
    </row>
    <row r="11" spans="1:26" ht="18.75" x14ac:dyDescent="0.25">
      <c r="A11" s="300" t="str">
        <f>'1. паспорт описание'!A12:D12</f>
        <v>Приобретение гидромолота</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92"/>
      <c r="Z11" s="92"/>
    </row>
    <row r="12" spans="1:26" ht="15.75" x14ac:dyDescent="0.25">
      <c r="A12" s="298" t="s">
        <v>6</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93"/>
      <c r="Z12" s="93"/>
    </row>
    <row r="13" spans="1:26" x14ac:dyDescent="0.25">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99"/>
      <c r="Z13" s="99"/>
    </row>
    <row r="14" spans="1:26" x14ac:dyDescent="0.25">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99"/>
      <c r="Z14" s="99"/>
    </row>
    <row r="15" spans="1:26" x14ac:dyDescent="0.25">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99"/>
      <c r="Z15" s="99"/>
    </row>
    <row r="16" spans="1:26" x14ac:dyDescent="0.25">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99"/>
      <c r="Z16" s="99"/>
    </row>
    <row r="17" spans="1:26" x14ac:dyDescent="0.25">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100"/>
      <c r="Z17" s="100"/>
    </row>
    <row r="18" spans="1:26" x14ac:dyDescent="0.25">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100"/>
      <c r="Z18" s="100"/>
    </row>
    <row r="19" spans="1:26" x14ac:dyDescent="0.25">
      <c r="B19" s="335" t="s">
        <v>181</v>
      </c>
      <c r="C19" s="335"/>
      <c r="D19" s="335"/>
      <c r="E19" s="335"/>
      <c r="F19" s="335"/>
      <c r="G19" s="335"/>
      <c r="H19" s="335"/>
      <c r="I19" s="335"/>
      <c r="J19" s="335"/>
      <c r="K19" s="335"/>
      <c r="L19" s="335"/>
      <c r="M19" s="335"/>
      <c r="N19" s="335"/>
      <c r="O19" s="335"/>
      <c r="P19" s="335"/>
      <c r="Q19" s="335"/>
      <c r="R19" s="335"/>
      <c r="S19" s="335"/>
      <c r="T19" s="335"/>
      <c r="U19" s="335"/>
      <c r="V19" s="335"/>
      <c r="W19" s="335"/>
      <c r="X19" s="335"/>
      <c r="Y19" s="101"/>
      <c r="Z19" s="101"/>
    </row>
    <row r="20" spans="1:26" ht="32.25" customHeight="1" x14ac:dyDescent="0.25">
      <c r="A20" s="76"/>
      <c r="B20" s="337" t="s">
        <v>129</v>
      </c>
      <c r="C20" s="338"/>
      <c r="D20" s="338"/>
      <c r="E20" s="338"/>
      <c r="F20" s="338"/>
      <c r="G20" s="338"/>
      <c r="H20" s="338"/>
      <c r="I20" s="338"/>
      <c r="J20" s="338"/>
      <c r="K20" s="338"/>
      <c r="L20" s="339"/>
      <c r="M20" s="336" t="s">
        <v>130</v>
      </c>
      <c r="N20" s="336"/>
      <c r="O20" s="336"/>
      <c r="P20" s="336"/>
      <c r="Q20" s="336"/>
      <c r="R20" s="336"/>
      <c r="S20" s="336"/>
      <c r="T20" s="336"/>
      <c r="U20" s="336"/>
      <c r="V20" s="336"/>
      <c r="W20" s="336"/>
      <c r="X20" s="336"/>
    </row>
    <row r="21" spans="1:26" ht="151.5" customHeight="1" x14ac:dyDescent="0.25">
      <c r="A21" s="110" t="s">
        <v>163</v>
      </c>
      <c r="B21" s="80" t="s">
        <v>80</v>
      </c>
      <c r="C21" s="81" t="s">
        <v>178</v>
      </c>
      <c r="D21" s="80" t="s">
        <v>125</v>
      </c>
      <c r="E21" s="80" t="s">
        <v>81</v>
      </c>
      <c r="F21" s="80" t="s">
        <v>127</v>
      </c>
      <c r="G21" s="80" t="s">
        <v>126</v>
      </c>
      <c r="H21" s="80" t="s">
        <v>82</v>
      </c>
      <c r="I21" s="80" t="s">
        <v>128</v>
      </c>
      <c r="J21" s="80" t="s">
        <v>86</v>
      </c>
      <c r="K21" s="81" t="s">
        <v>85</v>
      </c>
      <c r="L21" s="81" t="s">
        <v>83</v>
      </c>
      <c r="M21" s="82" t="s">
        <v>93</v>
      </c>
      <c r="N21" s="81" t="s">
        <v>162</v>
      </c>
      <c r="O21" s="80" t="s">
        <v>91</v>
      </c>
      <c r="P21" s="80" t="s">
        <v>92</v>
      </c>
      <c r="Q21" s="80" t="s">
        <v>90</v>
      </c>
      <c r="R21" s="80" t="s">
        <v>82</v>
      </c>
      <c r="S21" s="80" t="s">
        <v>89</v>
      </c>
      <c r="T21" s="80" t="s">
        <v>88</v>
      </c>
      <c r="U21" s="80" t="s">
        <v>124</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167</v>
      </c>
      <c r="B23" s="116" t="s">
        <v>131</v>
      </c>
      <c r="C23" s="117" t="s">
        <v>131</v>
      </c>
      <c r="D23" s="77" t="s">
        <v>131</v>
      </c>
      <c r="E23" s="77" t="s">
        <v>131</v>
      </c>
      <c r="F23" s="77" t="s">
        <v>131</v>
      </c>
      <c r="G23" s="77" t="s">
        <v>131</v>
      </c>
      <c r="H23" s="77" t="s">
        <v>131</v>
      </c>
      <c r="I23" s="77" t="s">
        <v>131</v>
      </c>
      <c r="J23" s="77" t="s">
        <v>131</v>
      </c>
      <c r="K23" s="77" t="s">
        <v>131</v>
      </c>
      <c r="L23" s="78" t="s">
        <v>131</v>
      </c>
      <c r="M23" s="79" t="s">
        <v>131</v>
      </c>
      <c r="N23" s="77" t="s">
        <v>131</v>
      </c>
      <c r="O23" s="77" t="s">
        <v>131</v>
      </c>
      <c r="P23" s="77" t="s">
        <v>131</v>
      </c>
      <c r="Q23" s="77" t="s">
        <v>131</v>
      </c>
      <c r="R23" s="77" t="s">
        <v>131</v>
      </c>
      <c r="S23" s="77" t="s">
        <v>131</v>
      </c>
      <c r="T23" s="77" t="s">
        <v>131</v>
      </c>
      <c r="U23" s="77" t="s">
        <v>131</v>
      </c>
      <c r="V23" s="77" t="s">
        <v>131</v>
      </c>
      <c r="W23" s="77" t="s">
        <v>131</v>
      </c>
      <c r="X23" s="116" t="s">
        <v>131</v>
      </c>
    </row>
    <row r="25" spans="1:26" x14ac:dyDescent="0.25">
      <c r="A25" s="333" t="s">
        <v>179</v>
      </c>
      <c r="B25" s="333"/>
      <c r="C25" s="333"/>
      <c r="D25" s="333"/>
      <c r="E25" s="333"/>
      <c r="F25" s="333"/>
      <c r="G25" s="333"/>
      <c r="H25" s="333"/>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7" t="s">
        <v>173</v>
      </c>
      <c r="B5" s="297"/>
      <c r="C5" s="297"/>
      <c r="D5" s="297"/>
      <c r="E5" s="297"/>
      <c r="F5" s="297"/>
      <c r="G5" s="297"/>
      <c r="H5" s="297"/>
      <c r="I5" s="297"/>
      <c r="J5" s="297"/>
      <c r="K5" s="297"/>
      <c r="L5" s="297"/>
      <c r="M5" s="297"/>
      <c r="N5" s="297"/>
      <c r="O5" s="297"/>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1" t="s">
        <v>180</v>
      </c>
      <c r="B7" s="301"/>
      <c r="C7" s="301"/>
      <c r="D7" s="301"/>
      <c r="E7" s="301"/>
      <c r="F7" s="301"/>
      <c r="G7" s="301"/>
      <c r="H7" s="301"/>
      <c r="I7" s="301"/>
      <c r="J7" s="301"/>
      <c r="K7" s="301"/>
      <c r="L7" s="301"/>
      <c r="M7" s="301"/>
      <c r="N7" s="301"/>
      <c r="O7" s="301"/>
      <c r="P7" s="12"/>
      <c r="Q7" s="12"/>
      <c r="R7" s="12"/>
      <c r="S7" s="12"/>
      <c r="T7" s="12"/>
      <c r="U7" s="12"/>
      <c r="V7" s="12"/>
      <c r="W7" s="12"/>
      <c r="X7" s="12"/>
      <c r="Y7" s="12"/>
      <c r="Z7" s="12"/>
    </row>
    <row r="8" spans="1:28" s="11" customFormat="1" ht="18.75" x14ac:dyDescent="0.2">
      <c r="A8" s="301"/>
      <c r="B8" s="301"/>
      <c r="C8" s="301"/>
      <c r="D8" s="301"/>
      <c r="E8" s="301"/>
      <c r="F8" s="301"/>
      <c r="G8" s="301"/>
      <c r="H8" s="301"/>
      <c r="I8" s="301"/>
      <c r="J8" s="301"/>
      <c r="K8" s="301"/>
      <c r="L8" s="301"/>
      <c r="M8" s="301"/>
      <c r="N8" s="301"/>
      <c r="O8" s="301"/>
      <c r="P8" s="12"/>
      <c r="Q8" s="12"/>
      <c r="R8" s="12"/>
      <c r="S8" s="12"/>
      <c r="T8" s="12"/>
      <c r="U8" s="12"/>
      <c r="V8" s="12"/>
      <c r="W8" s="12"/>
      <c r="X8" s="12"/>
      <c r="Y8" s="12"/>
      <c r="Z8" s="12"/>
    </row>
    <row r="9" spans="1:28" s="11" customFormat="1" ht="18.75" x14ac:dyDescent="0.2">
      <c r="A9" s="300" t="str">
        <f>'1. паспорт описание'!A9:D9</f>
        <v>О_0000000824</v>
      </c>
      <c r="B9" s="300"/>
      <c r="C9" s="300"/>
      <c r="D9" s="300"/>
      <c r="E9" s="300"/>
      <c r="F9" s="300"/>
      <c r="G9" s="300"/>
      <c r="H9" s="300"/>
      <c r="I9" s="300"/>
      <c r="J9" s="300"/>
      <c r="K9" s="300"/>
      <c r="L9" s="300"/>
      <c r="M9" s="300"/>
      <c r="N9" s="300"/>
      <c r="O9" s="300"/>
      <c r="P9" s="12"/>
      <c r="Q9" s="12"/>
      <c r="R9" s="12"/>
      <c r="S9" s="12"/>
      <c r="T9" s="12"/>
      <c r="U9" s="12"/>
      <c r="V9" s="12"/>
      <c r="W9" s="12"/>
      <c r="X9" s="12"/>
      <c r="Y9" s="12"/>
      <c r="Z9" s="12"/>
    </row>
    <row r="10" spans="1:28" s="11" customFormat="1" ht="18.75" x14ac:dyDescent="0.2">
      <c r="A10" s="298" t="s">
        <v>7</v>
      </c>
      <c r="B10" s="298"/>
      <c r="C10" s="298"/>
      <c r="D10" s="298"/>
      <c r="E10" s="298"/>
      <c r="F10" s="298"/>
      <c r="G10" s="298"/>
      <c r="H10" s="298"/>
      <c r="I10" s="298"/>
      <c r="J10" s="298"/>
      <c r="K10" s="298"/>
      <c r="L10" s="298"/>
      <c r="M10" s="298"/>
      <c r="N10" s="298"/>
      <c r="O10" s="298"/>
      <c r="P10" s="12"/>
      <c r="Q10" s="12"/>
      <c r="R10" s="12"/>
      <c r="S10" s="12"/>
      <c r="T10" s="12"/>
      <c r="U10" s="12"/>
      <c r="V10" s="12"/>
      <c r="W10" s="12"/>
      <c r="X10" s="12"/>
      <c r="Y10" s="12"/>
      <c r="Z10" s="12"/>
    </row>
    <row r="11" spans="1:28" s="8" customFormat="1" ht="15.75" customHeight="1" x14ac:dyDescent="0.2">
      <c r="A11" s="303"/>
      <c r="B11" s="303"/>
      <c r="C11" s="303"/>
      <c r="D11" s="303"/>
      <c r="E11" s="303"/>
      <c r="F11" s="303"/>
      <c r="G11" s="303"/>
      <c r="H11" s="303"/>
      <c r="I11" s="303"/>
      <c r="J11" s="303"/>
      <c r="K11" s="303"/>
      <c r="L11" s="303"/>
      <c r="M11" s="303"/>
      <c r="N11" s="303"/>
      <c r="O11" s="303"/>
      <c r="P11" s="9"/>
      <c r="Q11" s="9"/>
      <c r="R11" s="9"/>
      <c r="S11" s="9"/>
      <c r="T11" s="9"/>
      <c r="U11" s="9"/>
      <c r="V11" s="9"/>
      <c r="W11" s="9"/>
      <c r="X11" s="9"/>
      <c r="Y11" s="9"/>
      <c r="Z11" s="9"/>
    </row>
    <row r="12" spans="1:28" s="2" customFormat="1" ht="18.75" x14ac:dyDescent="0.2">
      <c r="A12" s="300" t="str">
        <f>'1. паспорт описание'!A12:D12</f>
        <v>Приобретение гидромолота</v>
      </c>
      <c r="B12" s="300"/>
      <c r="C12" s="300"/>
      <c r="D12" s="300"/>
      <c r="E12" s="300"/>
      <c r="F12" s="300"/>
      <c r="G12" s="300"/>
      <c r="H12" s="300"/>
      <c r="I12" s="300"/>
      <c r="J12" s="300"/>
      <c r="K12" s="300"/>
      <c r="L12" s="300"/>
      <c r="M12" s="300"/>
      <c r="N12" s="300"/>
      <c r="O12" s="300"/>
      <c r="P12" s="7"/>
      <c r="Q12" s="7"/>
      <c r="R12" s="7"/>
      <c r="S12" s="7"/>
      <c r="T12" s="7"/>
      <c r="U12" s="7"/>
      <c r="V12" s="7"/>
      <c r="W12" s="7"/>
      <c r="X12" s="7"/>
      <c r="Y12" s="7"/>
      <c r="Z12" s="7"/>
    </row>
    <row r="13" spans="1:28" s="2" customFormat="1" ht="15" customHeight="1" x14ac:dyDescent="0.2">
      <c r="A13" s="298" t="s">
        <v>6</v>
      </c>
      <c r="B13" s="298"/>
      <c r="C13" s="298"/>
      <c r="D13" s="298"/>
      <c r="E13" s="298"/>
      <c r="F13" s="298"/>
      <c r="G13" s="298"/>
      <c r="H13" s="298"/>
      <c r="I13" s="298"/>
      <c r="J13" s="298"/>
      <c r="K13" s="298"/>
      <c r="L13" s="298"/>
      <c r="M13" s="298"/>
      <c r="N13" s="298"/>
      <c r="O13" s="298"/>
      <c r="P13" s="5"/>
      <c r="Q13" s="5"/>
      <c r="R13" s="5"/>
      <c r="S13" s="5"/>
      <c r="T13" s="5"/>
      <c r="U13" s="5"/>
      <c r="V13" s="5"/>
      <c r="W13" s="5"/>
      <c r="X13" s="5"/>
      <c r="Y13" s="5"/>
      <c r="Z13" s="5"/>
    </row>
    <row r="14" spans="1:28" s="2" customFormat="1" ht="15" customHeight="1" x14ac:dyDescent="0.2">
      <c r="A14" s="308"/>
      <c r="B14" s="308"/>
      <c r="C14" s="308"/>
      <c r="D14" s="308"/>
      <c r="E14" s="308"/>
      <c r="F14" s="308"/>
      <c r="G14" s="308"/>
      <c r="H14" s="308"/>
      <c r="I14" s="308"/>
      <c r="J14" s="308"/>
      <c r="K14" s="308"/>
      <c r="L14" s="308"/>
      <c r="M14" s="308"/>
      <c r="N14" s="308"/>
      <c r="O14" s="308"/>
      <c r="P14" s="3"/>
      <c r="Q14" s="3"/>
      <c r="R14" s="3"/>
      <c r="S14" s="3"/>
      <c r="T14" s="3"/>
      <c r="U14" s="3"/>
      <c r="V14" s="3"/>
      <c r="W14" s="3"/>
    </row>
    <row r="15" spans="1:28" s="2" customFormat="1" ht="91.5" customHeight="1" x14ac:dyDescent="0.2">
      <c r="A15" s="342" t="s">
        <v>147</v>
      </c>
      <c r="B15" s="342"/>
      <c r="C15" s="342"/>
      <c r="D15" s="342"/>
      <c r="E15" s="342"/>
      <c r="F15" s="342"/>
      <c r="G15" s="342"/>
      <c r="H15" s="342"/>
      <c r="I15" s="342"/>
      <c r="J15" s="342"/>
      <c r="K15" s="342"/>
      <c r="L15" s="342"/>
      <c r="M15" s="342"/>
      <c r="N15" s="342"/>
      <c r="O15" s="342"/>
      <c r="P15" s="6"/>
      <c r="Q15" s="6"/>
      <c r="R15" s="6"/>
      <c r="S15" s="6"/>
      <c r="T15" s="6"/>
      <c r="U15" s="6"/>
      <c r="V15" s="6"/>
      <c r="W15" s="6"/>
      <c r="X15" s="6"/>
      <c r="Y15" s="6"/>
      <c r="Z15" s="6"/>
    </row>
    <row r="16" spans="1:28" s="2" customFormat="1" ht="78" customHeight="1" x14ac:dyDescent="0.2">
      <c r="A16" s="307" t="s">
        <v>5</v>
      </c>
      <c r="B16" s="305" t="s">
        <v>163</v>
      </c>
      <c r="C16" s="307" t="s">
        <v>35</v>
      </c>
      <c r="D16" s="307" t="s">
        <v>24</v>
      </c>
      <c r="E16" s="343" t="s">
        <v>34</v>
      </c>
      <c r="F16" s="344"/>
      <c r="G16" s="344"/>
      <c r="H16" s="344"/>
      <c r="I16" s="345"/>
      <c r="J16" s="307" t="s">
        <v>33</v>
      </c>
      <c r="K16" s="307"/>
      <c r="L16" s="307"/>
      <c r="M16" s="307"/>
      <c r="N16" s="307"/>
      <c r="O16" s="307"/>
      <c r="P16" s="3"/>
      <c r="Q16" s="3"/>
      <c r="R16" s="3"/>
      <c r="S16" s="3"/>
      <c r="T16" s="3"/>
      <c r="U16" s="3"/>
      <c r="V16" s="3"/>
      <c r="W16" s="3"/>
    </row>
    <row r="17" spans="1:26" s="2" customFormat="1" ht="51" customHeight="1" x14ac:dyDescent="0.2">
      <c r="A17" s="307"/>
      <c r="B17" s="306"/>
      <c r="C17" s="307"/>
      <c r="D17" s="307"/>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167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1" t="s">
        <v>182</v>
      </c>
      <c r="B21" s="341"/>
      <c r="C21" s="341"/>
      <c r="D21" s="341"/>
      <c r="E21" s="341"/>
      <c r="F21" s="341"/>
      <c r="G21" s="341"/>
      <c r="H21" s="341"/>
      <c r="I21" s="341"/>
      <c r="J21" s="341"/>
      <c r="K21" s="341"/>
      <c r="L21" s="341"/>
      <c r="M21" s="341"/>
      <c r="N21" s="341"/>
      <c r="O21" s="341"/>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6"/>
  <sheetViews>
    <sheetView view="pageBreakPreview" zoomScale="80" zoomScaleNormal="82" zoomScaleSheetLayoutView="80" workbookViewId="0">
      <selection activeCell="N21" sqref="N21"/>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311</v>
      </c>
      <c r="O3" s="143"/>
    </row>
    <row r="4" spans="1:21" ht="19.5" customHeight="1" x14ac:dyDescent="0.25">
      <c r="A4" s="141" t="str">
        <f>'1. паспорт описание'!A9:D9</f>
        <v>О_0000000824</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гидромолота</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SUM(B20:B25)</f>
        <v>18265.084646973341</v>
      </c>
      <c r="C18" s="151"/>
      <c r="D18" s="151"/>
      <c r="E18" s="151"/>
      <c r="F18" s="151"/>
      <c r="G18" s="156"/>
      <c r="H18" s="157"/>
      <c r="I18" s="158"/>
      <c r="J18" s="158"/>
      <c r="K18" s="158"/>
      <c r="L18" s="158"/>
      <c r="M18" s="156"/>
      <c r="N18" s="156"/>
    </row>
    <row r="19" spans="1:18" ht="21" customHeight="1" x14ac:dyDescent="0.25">
      <c r="A19" s="159" t="s">
        <v>228</v>
      </c>
      <c r="B19" s="160"/>
      <c r="C19" s="145"/>
      <c r="D19" s="145"/>
      <c r="E19" s="145"/>
      <c r="F19" s="145"/>
      <c r="G19" s="156"/>
      <c r="H19" s="156"/>
      <c r="I19" s="156"/>
      <c r="J19" s="156"/>
      <c r="K19" s="156"/>
      <c r="L19" s="156"/>
      <c r="M19" s="156"/>
      <c r="N19" s="156"/>
    </row>
    <row r="20" spans="1:18" ht="44.25" customHeight="1" x14ac:dyDescent="0.25">
      <c r="A20" s="161" t="s">
        <v>229</v>
      </c>
      <c r="B20" s="160">
        <f>'[57]2025'!$D43</f>
        <v>5287.5300000000007</v>
      </c>
      <c r="C20" s="145"/>
      <c r="D20" s="145"/>
      <c r="E20" s="145"/>
      <c r="F20" s="145"/>
      <c r="G20" s="156"/>
      <c r="H20" s="156"/>
      <c r="I20" s="156"/>
      <c r="J20" s="162"/>
      <c r="K20" s="156"/>
      <c r="L20" s="156"/>
      <c r="M20" s="156"/>
      <c r="N20" s="156"/>
    </row>
    <row r="21" spans="1:18" ht="56.25" customHeight="1" x14ac:dyDescent="0.25">
      <c r="A21" s="161" t="s">
        <v>230</v>
      </c>
      <c r="B21" s="160">
        <f>'[57]2025'!$D44</f>
        <v>1226.6163136399998</v>
      </c>
      <c r="C21" s="145"/>
      <c r="D21" s="145"/>
      <c r="E21" s="145"/>
      <c r="F21" s="145"/>
      <c r="G21" s="156"/>
      <c r="H21" s="156"/>
      <c r="I21" s="156"/>
      <c r="J21" s="346"/>
      <c r="K21" s="346"/>
      <c r="L21" s="156"/>
      <c r="M21" s="163"/>
      <c r="N21" s="156"/>
    </row>
    <row r="22" spans="1:18" ht="38.25" customHeight="1" x14ac:dyDescent="0.25">
      <c r="A22" s="161" t="s">
        <v>231</v>
      </c>
      <c r="B22" s="160">
        <f>'[57]2025'!$D45</f>
        <v>4450.7300000000005</v>
      </c>
      <c r="C22" s="145"/>
      <c r="D22" s="164"/>
      <c r="E22" s="165"/>
      <c r="F22" s="165"/>
      <c r="G22" s="156"/>
      <c r="H22" s="156"/>
      <c r="I22" s="156"/>
      <c r="J22" s="346"/>
      <c r="K22" s="346"/>
      <c r="L22" s="156"/>
      <c r="M22" s="163"/>
      <c r="N22" s="156"/>
    </row>
    <row r="23" spans="1:18" ht="37.5" customHeight="1" x14ac:dyDescent="0.25">
      <c r="A23" s="161" t="s">
        <v>220</v>
      </c>
      <c r="B23" s="160">
        <f>'[57]2025'!$D46</f>
        <v>1114.8616666666699</v>
      </c>
      <c r="C23" s="145"/>
      <c r="D23" s="145"/>
      <c r="E23" s="145"/>
      <c r="F23" s="145"/>
      <c r="G23" s="156"/>
      <c r="H23" s="156"/>
      <c r="I23" s="156"/>
      <c r="J23" s="346"/>
      <c r="K23" s="346"/>
      <c r="L23" s="156"/>
      <c r="M23" s="166"/>
      <c r="N23" s="156"/>
    </row>
    <row r="24" spans="1:18" ht="25.5" customHeight="1" x14ac:dyDescent="0.25">
      <c r="A24" s="161" t="s">
        <v>232</v>
      </c>
      <c r="B24" s="160">
        <f>'[57]2025'!$D47</f>
        <v>6185.34666666667</v>
      </c>
      <c r="C24" s="145"/>
      <c r="D24" s="145"/>
      <c r="E24" s="145"/>
      <c r="F24" s="145"/>
      <c r="G24" s="156"/>
      <c r="H24" s="156"/>
      <c r="I24" s="156"/>
      <c r="J24" s="346"/>
      <c r="K24" s="346"/>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233</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234</v>
      </c>
      <c r="B27" s="173">
        <v>7</v>
      </c>
      <c r="C27" s="145"/>
      <c r="D27" s="145"/>
      <c r="E27" s="145"/>
      <c r="F27" s="145"/>
      <c r="G27" s="156"/>
      <c r="H27" s="346"/>
      <c r="I27" s="346"/>
      <c r="J27" s="156"/>
      <c r="K27" s="163"/>
      <c r="L27" s="156"/>
      <c r="M27" s="156"/>
      <c r="N27" s="156"/>
      <c r="O27" s="156"/>
    </row>
    <row r="28" spans="1:18" outlineLevel="1" x14ac:dyDescent="0.25">
      <c r="A28" s="170" t="s">
        <v>235</v>
      </c>
      <c r="B28" s="173"/>
      <c r="C28" s="145"/>
      <c r="D28" s="145"/>
      <c r="E28" s="145"/>
      <c r="F28" s="145"/>
      <c r="G28" s="156"/>
      <c r="H28" s="346"/>
      <c r="I28" s="346"/>
      <c r="J28" s="156"/>
      <c r="K28" s="163"/>
      <c r="L28" s="156"/>
      <c r="M28" s="156"/>
      <c r="N28" s="156"/>
      <c r="O28" s="156"/>
    </row>
    <row r="29" spans="1:18" ht="33" customHeight="1" outlineLevel="1" x14ac:dyDescent="0.25">
      <c r="A29" s="170" t="s">
        <v>236</v>
      </c>
      <c r="B29" s="173">
        <v>10</v>
      </c>
      <c r="C29" s="145"/>
      <c r="D29" s="145"/>
      <c r="E29" s="145"/>
      <c r="F29" s="145"/>
      <c r="G29" s="156"/>
      <c r="H29" s="350"/>
      <c r="I29" s="350"/>
      <c r="J29" s="156"/>
      <c r="K29" s="166"/>
      <c r="L29" s="156"/>
      <c r="M29" s="156"/>
      <c r="N29" s="156"/>
      <c r="O29" s="156"/>
    </row>
    <row r="30" spans="1:18" outlineLevel="1" x14ac:dyDescent="0.25">
      <c r="A30" s="170" t="s">
        <v>237</v>
      </c>
      <c r="B30" s="173"/>
      <c r="C30" s="145"/>
      <c r="D30" s="145"/>
      <c r="E30" s="145"/>
      <c r="F30" s="145"/>
      <c r="G30" s="156"/>
      <c r="H30" s="346"/>
      <c r="I30" s="346"/>
      <c r="J30" s="156"/>
      <c r="K30" s="167"/>
      <c r="L30" s="156"/>
      <c r="M30" s="156"/>
      <c r="N30" s="156"/>
      <c r="O30" s="156"/>
    </row>
    <row r="31" spans="1:18" outlineLevel="1" x14ac:dyDescent="0.25">
      <c r="A31" s="174" t="s">
        <v>238</v>
      </c>
      <c r="B31" s="173"/>
      <c r="C31" s="145"/>
      <c r="D31" s="145"/>
      <c r="E31" s="145"/>
      <c r="F31" s="145"/>
      <c r="G31" s="156"/>
      <c r="H31" s="156"/>
      <c r="I31" s="156"/>
      <c r="J31" s="156"/>
      <c r="K31" s="156"/>
      <c r="L31" s="156"/>
      <c r="M31" s="156"/>
      <c r="N31" s="156"/>
      <c r="O31" s="156"/>
    </row>
    <row r="32" spans="1:18" hidden="1" outlineLevel="1" x14ac:dyDescent="0.25">
      <c r="A32" s="159" t="s">
        <v>239</v>
      </c>
      <c r="B32" s="175">
        <v>1.65</v>
      </c>
      <c r="C32" s="145"/>
      <c r="D32" s="145"/>
      <c r="E32" s="145"/>
      <c r="F32" s="145"/>
      <c r="G32" s="156"/>
      <c r="H32" s="156"/>
      <c r="I32" s="156"/>
      <c r="J32" s="156"/>
      <c r="K32" s="156"/>
      <c r="L32" s="156"/>
      <c r="M32" s="156"/>
      <c r="N32" s="156"/>
    </row>
    <row r="33" spans="1:14" hidden="1" outlineLevel="1" x14ac:dyDescent="0.25">
      <c r="A33" s="174" t="s">
        <v>240</v>
      </c>
      <c r="B33" s="176">
        <v>4</v>
      </c>
      <c r="C33" s="145"/>
      <c r="D33" s="145"/>
      <c r="E33" s="145"/>
      <c r="F33" s="145"/>
      <c r="G33" s="156"/>
      <c r="H33" s="156"/>
      <c r="I33" s="156"/>
      <c r="J33" s="156"/>
      <c r="K33" s="156"/>
      <c r="L33" s="156"/>
      <c r="M33" s="156"/>
      <c r="N33" s="156"/>
    </row>
    <row r="34" spans="1:14" hidden="1" outlineLevel="1" x14ac:dyDescent="0.25">
      <c r="A34" s="174" t="s">
        <v>122</v>
      </c>
      <c r="B34" s="176">
        <v>4</v>
      </c>
      <c r="C34" s="145"/>
      <c r="D34" s="145"/>
      <c r="E34" s="145"/>
      <c r="F34" s="145"/>
    </row>
    <row r="35" spans="1:14" hidden="1" outlineLevel="1" x14ac:dyDescent="0.25">
      <c r="A35" s="159" t="s">
        <v>241</v>
      </c>
      <c r="B35" s="177">
        <v>10.16</v>
      </c>
      <c r="C35" s="145"/>
      <c r="D35" s="145"/>
      <c r="E35" s="145"/>
      <c r="F35" s="145"/>
    </row>
    <row r="36" spans="1:14" hidden="1" outlineLevel="1" x14ac:dyDescent="0.25">
      <c r="A36" s="170" t="s">
        <v>240</v>
      </c>
      <c r="B36" s="176">
        <v>4.4000000000000004</v>
      </c>
      <c r="C36" s="145"/>
      <c r="D36" s="145"/>
      <c r="E36" s="145"/>
      <c r="F36" s="145"/>
    </row>
    <row r="37" spans="1:14" hidden="1" outlineLevel="1" x14ac:dyDescent="0.25">
      <c r="A37" s="170" t="s">
        <v>122</v>
      </c>
      <c r="B37" s="176">
        <v>4</v>
      </c>
      <c r="C37" s="145"/>
      <c r="D37" s="145"/>
      <c r="E37" s="145"/>
      <c r="F37" s="145"/>
    </row>
    <row r="38" spans="1:14" ht="16.5" hidden="1" customHeight="1" outlineLevel="1" x14ac:dyDescent="0.25">
      <c r="A38" s="178" t="s">
        <v>242</v>
      </c>
      <c r="B38" s="179">
        <v>142.76</v>
      </c>
      <c r="C38" s="180"/>
      <c r="D38" s="181"/>
      <c r="E38" s="145"/>
      <c r="F38" s="145"/>
    </row>
    <row r="39" spans="1:14" hidden="1" outlineLevel="1" x14ac:dyDescent="0.25">
      <c r="A39" s="170" t="s">
        <v>243</v>
      </c>
      <c r="B39" s="176">
        <v>12</v>
      </c>
      <c r="C39" s="180"/>
      <c r="D39" s="181"/>
      <c r="E39" s="145"/>
      <c r="F39" s="145"/>
    </row>
    <row r="40" spans="1:14" hidden="1" outlineLevel="1" x14ac:dyDescent="0.25">
      <c r="A40" s="170" t="s">
        <v>244</v>
      </c>
      <c r="B40" s="176">
        <v>12</v>
      </c>
      <c r="C40" s="180"/>
      <c r="D40" s="181"/>
      <c r="E40" s="145"/>
      <c r="F40" s="145"/>
    </row>
    <row r="41" spans="1:14" ht="15" hidden="1" customHeight="1" outlineLevel="1" x14ac:dyDescent="0.25">
      <c r="A41" s="178" t="s">
        <v>245</v>
      </c>
      <c r="B41" s="179">
        <v>209.91</v>
      </c>
      <c r="C41" s="180"/>
      <c r="D41" s="181"/>
      <c r="E41" s="145"/>
      <c r="F41" s="145"/>
    </row>
    <row r="42" spans="1:14" hidden="1" x14ac:dyDescent="0.25">
      <c r="A42" s="170" t="s">
        <v>243</v>
      </c>
      <c r="B42" s="176">
        <v>12</v>
      </c>
      <c r="C42" s="180"/>
      <c r="D42" s="181"/>
      <c r="E42" s="145"/>
      <c r="F42" s="145"/>
    </row>
    <row r="43" spans="1:14" hidden="1" outlineLevel="1" x14ac:dyDescent="0.25">
      <c r="A43" s="170" t="s">
        <v>244</v>
      </c>
      <c r="B43" s="176">
        <v>12</v>
      </c>
      <c r="C43" s="180"/>
      <c r="D43" s="181"/>
      <c r="E43" s="145"/>
      <c r="F43" s="145"/>
    </row>
    <row r="44" spans="1:14" hidden="1" outlineLevel="1" x14ac:dyDescent="0.25">
      <c r="A44" s="182" t="s">
        <v>246</v>
      </c>
      <c r="B44" s="179">
        <f>1472.41</f>
        <v>1472.41</v>
      </c>
      <c r="C44" s="183"/>
      <c r="D44" s="183"/>
      <c r="E44" s="145"/>
      <c r="F44" s="145"/>
    </row>
    <row r="45" spans="1:14" hidden="1" outlineLevel="1" x14ac:dyDescent="0.25">
      <c r="A45" s="184" t="s">
        <v>247</v>
      </c>
      <c r="B45" s="185"/>
      <c r="C45" s="180"/>
      <c r="D45" s="145"/>
      <c r="E45" s="145"/>
      <c r="F45" s="145"/>
    </row>
    <row r="46" spans="1:14" hidden="1" x14ac:dyDescent="0.25">
      <c r="A46" s="182" t="s">
        <v>248</v>
      </c>
      <c r="B46" s="176">
        <v>25</v>
      </c>
      <c r="C46" s="186"/>
      <c r="D46" s="186"/>
      <c r="E46" s="186"/>
      <c r="F46" s="186"/>
    </row>
    <row r="47" spans="1:14" hidden="1" x14ac:dyDescent="0.25">
      <c r="A47" s="182" t="s">
        <v>249</v>
      </c>
      <c r="B47" s="176">
        <v>25</v>
      </c>
      <c r="C47" s="186"/>
      <c r="D47" s="186"/>
      <c r="E47" s="186"/>
      <c r="F47" s="186"/>
    </row>
    <row r="48" spans="1:14" ht="16.5" thickBot="1" x14ac:dyDescent="0.3">
      <c r="A48" s="182" t="s">
        <v>101</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121</v>
      </c>
      <c r="B52" s="187">
        <v>0.1</v>
      </c>
      <c r="C52" s="188"/>
      <c r="D52" s="188"/>
      <c r="E52" s="188"/>
      <c r="F52" s="188"/>
    </row>
    <row r="53" spans="1:27" hidden="1" x14ac:dyDescent="0.25">
      <c r="A53" s="189"/>
      <c r="B53" s="190"/>
      <c r="C53" s="188"/>
      <c r="D53" s="188"/>
      <c r="E53" s="188"/>
      <c r="F53" s="188"/>
    </row>
    <row r="54" spans="1:27" hidden="1" x14ac:dyDescent="0.25">
      <c r="A54" s="170" t="s">
        <v>250</v>
      </c>
      <c r="B54" s="191">
        <v>246.85</v>
      </c>
      <c r="C54" s="188"/>
      <c r="D54" s="188"/>
      <c r="E54" s="188"/>
      <c r="F54" s="188"/>
    </row>
    <row r="55" spans="1:27" ht="16.5" hidden="1" thickBot="1" x14ac:dyDescent="0.3">
      <c r="A55" s="192" t="s">
        <v>251</v>
      </c>
      <c r="B55" s="193">
        <v>515240.19</v>
      </c>
      <c r="C55" s="188"/>
      <c r="D55" s="188"/>
      <c r="E55" s="188"/>
      <c r="F55" s="188"/>
    </row>
    <row r="56" spans="1:27" hidden="1" x14ac:dyDescent="0.25">
      <c r="A56" s="159" t="s">
        <v>252</v>
      </c>
      <c r="B56" s="194">
        <v>2</v>
      </c>
      <c r="C56" s="188"/>
      <c r="D56" s="188"/>
      <c r="E56" s="188"/>
      <c r="F56" s="188"/>
    </row>
    <row r="57" spans="1:27" hidden="1" x14ac:dyDescent="0.25">
      <c r="A57" s="170" t="s">
        <v>120</v>
      </c>
      <c r="B57" s="195">
        <v>8.8999999999999996E-2</v>
      </c>
      <c r="C57" s="188"/>
      <c r="D57" s="188"/>
      <c r="E57" s="188"/>
      <c r="F57" s="188"/>
    </row>
    <row r="58" spans="1:27" hidden="1" outlineLevel="1" x14ac:dyDescent="0.25">
      <c r="A58" s="170" t="s">
        <v>119</v>
      </c>
      <c r="B58" s="196">
        <v>8.8999999999999996E-2</v>
      </c>
      <c r="C58" s="188"/>
      <c r="D58" s="188"/>
      <c r="E58" s="188"/>
      <c r="F58" s="188"/>
    </row>
    <row r="59" spans="1:27" hidden="1" outlineLevel="1" x14ac:dyDescent="0.25">
      <c r="A59" s="170" t="s">
        <v>118</v>
      </c>
      <c r="B59" s="196">
        <v>0</v>
      </c>
      <c r="C59" s="188"/>
      <c r="D59" s="188"/>
      <c r="E59" s="188"/>
      <c r="F59" s="188"/>
    </row>
    <row r="60" spans="1:27" s="150" customFormat="1" hidden="1" x14ac:dyDescent="0.25">
      <c r="A60" s="170" t="s">
        <v>117</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116</v>
      </c>
      <c r="B61" s="196">
        <f>1-B59</f>
        <v>1</v>
      </c>
      <c r="C61" s="188"/>
      <c r="D61" s="188"/>
      <c r="E61" s="188"/>
      <c r="F61" s="188"/>
    </row>
    <row r="62" spans="1:27" ht="16.5" hidden="1" thickBot="1" x14ac:dyDescent="0.3">
      <c r="A62" s="182" t="s">
        <v>253</v>
      </c>
      <c r="B62" s="197">
        <f>B61*B60+B59*B58*(1-B48)</f>
        <v>0.11</v>
      </c>
      <c r="C62" s="188"/>
      <c r="D62" s="188"/>
      <c r="E62" s="188"/>
      <c r="F62" s="188"/>
      <c r="W62" s="198"/>
      <c r="X62" s="198"/>
      <c r="Y62" s="198"/>
      <c r="Z62" s="198"/>
      <c r="AA62" s="198"/>
    </row>
    <row r="63" spans="1:27" hidden="1" x14ac:dyDescent="0.25">
      <c r="A63" s="199" t="s">
        <v>115</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114</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113</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254</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255</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112</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111</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110</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109</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256</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108</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107</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257</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258</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259</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106</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260</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261</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262</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263</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264</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265</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105</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101</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104</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266</v>
      </c>
      <c r="B96" s="239"/>
      <c r="C96" s="240"/>
      <c r="D96" s="121" t="s">
        <v>267</v>
      </c>
      <c r="E96" s="121" t="s">
        <v>268</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107</v>
      </c>
      <c r="C97" s="243" t="s">
        <v>269</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108</v>
      </c>
      <c r="C98" s="243" t="s">
        <v>269</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270</v>
      </c>
      <c r="C99" s="243" t="s">
        <v>269</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271</v>
      </c>
      <c r="C100" s="243" t="s">
        <v>269</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272</v>
      </c>
      <c r="C101" s="243" t="s">
        <v>269</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273</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274</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264</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103</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102</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101</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100</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99</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98</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97</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96</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275</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95</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276</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277</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278</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279</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280</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281</v>
      </c>
      <c r="B126" s="265"/>
      <c r="C126" s="265"/>
      <c r="D126" s="265"/>
      <c r="E126" s="265"/>
      <c r="F126" s="265"/>
      <c r="G126" s="265"/>
      <c r="H126" s="265"/>
      <c r="I126" s="265"/>
      <c r="J126" s="265"/>
      <c r="K126" s="265"/>
      <c r="L126" s="265"/>
      <c r="M126" s="265"/>
      <c r="N126" s="265"/>
      <c r="O126" s="265"/>
      <c r="P126" s="266"/>
    </row>
    <row r="127" spans="1:22" hidden="1" x14ac:dyDescent="0.25">
      <c r="A127" s="202" t="s">
        <v>282</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283</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284</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285</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286</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287</v>
      </c>
      <c r="I135" s="142" t="s">
        <v>288</v>
      </c>
    </row>
    <row r="136" spans="1:16" hidden="1" x14ac:dyDescent="0.25">
      <c r="A136" s="142" t="s">
        <v>289</v>
      </c>
    </row>
    <row r="137" spans="1:16" hidden="1" x14ac:dyDescent="0.25"/>
    <row r="138" spans="1:16" hidden="1" x14ac:dyDescent="0.25">
      <c r="A138" s="142" t="s">
        <v>290</v>
      </c>
      <c r="I138" s="142" t="s">
        <v>291</v>
      </c>
    </row>
    <row r="139" spans="1:16" hidden="1" x14ac:dyDescent="0.25"/>
    <row r="140" spans="1:16" hidden="1" x14ac:dyDescent="0.25"/>
    <row r="141" spans="1:16" hidden="1" x14ac:dyDescent="0.25"/>
    <row r="142" spans="1:16" hidden="1" x14ac:dyDescent="0.25">
      <c r="A142" s="153" t="s">
        <v>292</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293</v>
      </c>
      <c r="B144" s="245"/>
      <c r="C144" s="245"/>
      <c r="D144" s="121" t="s">
        <v>267</v>
      </c>
      <c r="E144" s="121" t="s">
        <v>268</v>
      </c>
    </row>
    <row r="145" spans="1:21" hidden="1" x14ac:dyDescent="0.25">
      <c r="A145" s="273" t="s">
        <v>294</v>
      </c>
      <c r="B145" s="245" t="s">
        <v>295</v>
      </c>
      <c r="C145" s="121" t="s">
        <v>269</v>
      </c>
      <c r="D145" s="274">
        <f>$K119</f>
        <v>76490.012215173367</v>
      </c>
      <c r="E145" s="274">
        <f>$P119</f>
        <v>166668.14778337342</v>
      </c>
    </row>
    <row r="146" spans="1:21" hidden="1" x14ac:dyDescent="0.25">
      <c r="B146" s="245" t="s">
        <v>278</v>
      </c>
      <c r="C146" s="121" t="s">
        <v>296</v>
      </c>
      <c r="D146" s="275">
        <f>$K120</f>
        <v>0</v>
      </c>
      <c r="E146" s="275">
        <f>$P120</f>
        <v>0</v>
      </c>
    </row>
    <row r="147" spans="1:21" hidden="1" x14ac:dyDescent="0.25">
      <c r="B147" s="245" t="s">
        <v>279</v>
      </c>
      <c r="C147" s="121" t="s">
        <v>297</v>
      </c>
      <c r="D147" s="274">
        <f>$K121</f>
        <v>0</v>
      </c>
      <c r="E147" s="274">
        <f>$P121</f>
        <v>0</v>
      </c>
    </row>
    <row r="148" spans="1:21" hidden="1" x14ac:dyDescent="0.25">
      <c r="B148" s="245" t="s">
        <v>280</v>
      </c>
      <c r="C148" s="121" t="s">
        <v>297</v>
      </c>
      <c r="D148" s="274">
        <f>$K122</f>
        <v>0</v>
      </c>
      <c r="E148" s="274">
        <f>$P122</f>
        <v>0</v>
      </c>
    </row>
    <row r="149" spans="1:21" hidden="1" x14ac:dyDescent="0.25"/>
    <row r="150" spans="1:21" hidden="1" x14ac:dyDescent="0.25">
      <c r="A150" s="276" t="s">
        <v>298</v>
      </c>
      <c r="B150" s="156"/>
    </row>
    <row r="151" spans="1:21" hidden="1" x14ac:dyDescent="0.25">
      <c r="A151" s="276" t="s">
        <v>299</v>
      </c>
      <c r="B151" s="156"/>
    </row>
    <row r="152" spans="1:21" hidden="1" x14ac:dyDescent="0.25">
      <c r="A152" s="276" t="s">
        <v>300</v>
      </c>
      <c r="B152" s="156"/>
    </row>
    <row r="153" spans="1:21" hidden="1" x14ac:dyDescent="0.25">
      <c r="A153" s="276" t="s">
        <v>301</v>
      </c>
      <c r="B153" s="156"/>
    </row>
    <row r="154" spans="1:21" ht="16.5" thickBot="1" x14ac:dyDescent="0.3"/>
    <row r="155" spans="1:21" ht="16.5" thickBot="1" x14ac:dyDescent="0.3">
      <c r="A155" s="277" t="s">
        <v>302</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103</v>
      </c>
      <c r="B156" s="282" t="s">
        <v>269</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106</v>
      </c>
      <c r="B157" s="121" t="s">
        <v>269</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303</v>
      </c>
      <c r="B158" s="121" t="s">
        <v>269</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304</v>
      </c>
      <c r="B159" s="121" t="s">
        <v>269</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305</v>
      </c>
      <c r="B160" s="121" t="s">
        <v>269</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306</v>
      </c>
      <c r="B161" s="121" t="s">
        <v>269</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307</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308</v>
      </c>
      <c r="B163" s="121" t="s">
        <v>269</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309</v>
      </c>
      <c r="B164" s="121" t="s">
        <v>269</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257</v>
      </c>
      <c r="B165" s="288" t="s">
        <v>269</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310</v>
      </c>
      <c r="B166" s="290" t="s">
        <v>269</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O25" sqref="O25"/>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221</v>
      </c>
      <c r="O1" s="143"/>
    </row>
    <row r="2" spans="1:21" x14ac:dyDescent="0.25">
      <c r="A2" s="347" t="s">
        <v>222</v>
      </c>
      <c r="B2" s="347"/>
      <c r="C2" s="347"/>
      <c r="D2" s="347"/>
      <c r="E2" s="347"/>
      <c r="F2" s="347"/>
      <c r="G2" s="347"/>
      <c r="H2" s="347"/>
      <c r="I2" s="347"/>
      <c r="J2" s="347"/>
      <c r="K2" s="347"/>
      <c r="L2" s="347"/>
      <c r="M2" s="347"/>
      <c r="N2" s="347"/>
      <c r="O2" s="347"/>
      <c r="P2" s="347"/>
      <c r="Q2" s="347"/>
      <c r="R2" s="347"/>
      <c r="S2" s="347"/>
      <c r="T2" s="347"/>
      <c r="U2" s="347"/>
    </row>
    <row r="3" spans="1:21" x14ac:dyDescent="0.25">
      <c r="A3" s="144" t="s">
        <v>311</v>
      </c>
      <c r="O3" s="143"/>
    </row>
    <row r="4" spans="1:21" ht="19.5" customHeight="1" x14ac:dyDescent="0.25">
      <c r="A4" s="296" t="str">
        <f>'1. паспорт описание'!A9:D9</f>
        <v>О_0000000824</v>
      </c>
      <c r="C4" s="145"/>
      <c r="O4" s="143"/>
    </row>
    <row r="5" spans="1:21" ht="19.5" hidden="1" customHeight="1" x14ac:dyDescent="0.3">
      <c r="O5" s="146"/>
    </row>
    <row r="6" spans="1:21" ht="19.5" hidden="1" customHeight="1" x14ac:dyDescent="0.3">
      <c r="O6" s="147" t="s">
        <v>223</v>
      </c>
    </row>
    <row r="7" spans="1:21" ht="19.5" hidden="1" customHeight="1" x14ac:dyDescent="0.3">
      <c r="O7" s="148" t="s">
        <v>224</v>
      </c>
    </row>
    <row r="8" spans="1:21" ht="18.75" hidden="1" x14ac:dyDescent="0.3">
      <c r="O8" s="148" t="s">
        <v>221</v>
      </c>
    </row>
    <row r="9" spans="1:21" ht="18.75" hidden="1" x14ac:dyDescent="0.3">
      <c r="O9" s="148"/>
    </row>
    <row r="10" spans="1:21" ht="18.75" hidden="1" x14ac:dyDescent="0.3">
      <c r="O10" s="148" t="s">
        <v>225</v>
      </c>
    </row>
    <row r="11" spans="1:21" ht="18.75" hidden="1" x14ac:dyDescent="0.3">
      <c r="O11" s="146" t="s">
        <v>226</v>
      </c>
    </row>
    <row r="12" spans="1:21" hidden="1" x14ac:dyDescent="0.25">
      <c r="O12" s="143"/>
    </row>
    <row r="13" spans="1:21" ht="34.5" customHeight="1" x14ac:dyDescent="0.25">
      <c r="A13" s="348" t="str">
        <f>"Финансовая модель по проекту инвестиционной программы"</f>
        <v>Финансовая модель по проекту инвестиционной программы</v>
      </c>
      <c r="B13" s="348"/>
      <c r="C13" s="348"/>
      <c r="D13" s="348"/>
      <c r="E13" s="348"/>
      <c r="F13" s="348"/>
      <c r="G13" s="348"/>
      <c r="H13" s="348"/>
      <c r="I13" s="348"/>
      <c r="J13" s="348"/>
      <c r="K13" s="348"/>
      <c r="L13" s="348"/>
      <c r="M13" s="348"/>
      <c r="N13" s="348"/>
      <c r="O13" s="348"/>
    </row>
    <row r="14" spans="1:21" ht="27" customHeight="1" x14ac:dyDescent="0.25">
      <c r="A14" s="349" t="str">
        <f>'1. паспорт описание'!A12:D12</f>
        <v>Приобретение гидромолота</v>
      </c>
      <c r="B14" s="349"/>
      <c r="C14" s="349"/>
      <c r="D14" s="349"/>
      <c r="E14" s="349"/>
      <c r="F14" s="349"/>
      <c r="G14" s="349"/>
      <c r="H14" s="349"/>
      <c r="I14" s="349"/>
      <c r="J14" s="349"/>
      <c r="K14" s="349"/>
      <c r="L14" s="349"/>
      <c r="M14" s="349"/>
      <c r="N14" s="349"/>
      <c r="O14" s="349"/>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123</v>
      </c>
      <c r="B17" s="151" t="s">
        <v>0</v>
      </c>
      <c r="C17" s="151"/>
      <c r="D17" s="151"/>
      <c r="E17" s="151"/>
      <c r="F17" s="151"/>
      <c r="H17" s="152"/>
      <c r="I17" s="153"/>
      <c r="J17" s="153"/>
      <c r="K17" s="153"/>
      <c r="L17" s="153"/>
    </row>
    <row r="18" spans="1:18" ht="23.25" customHeight="1" x14ac:dyDescent="0.25">
      <c r="A18" s="154" t="s">
        <v>227</v>
      </c>
      <c r="B18" s="155">
        <f>SUM(B20:B29)</f>
        <v>122531.19666666651</v>
      </c>
      <c r="C18" s="151"/>
      <c r="D18" s="151"/>
      <c r="E18" s="151"/>
      <c r="F18" s="151"/>
      <c r="G18" s="156"/>
      <c r="H18" s="157"/>
      <c r="I18" s="158"/>
      <c r="J18" s="158"/>
      <c r="K18" s="158"/>
      <c r="L18" s="158"/>
      <c r="M18" s="156"/>
      <c r="N18" s="156"/>
    </row>
    <row r="19" spans="1:18" ht="21" customHeight="1" x14ac:dyDescent="0.25">
      <c r="A19" s="159" t="s">
        <v>228</v>
      </c>
      <c r="B19" s="160"/>
      <c r="C19" s="293"/>
      <c r="D19" s="145"/>
      <c r="E19" s="145"/>
      <c r="F19" s="145"/>
      <c r="G19" s="156"/>
      <c r="H19" s="156"/>
      <c r="I19" s="156"/>
      <c r="J19" s="156"/>
      <c r="K19" s="156"/>
      <c r="L19" s="156"/>
      <c r="M19" s="156"/>
      <c r="N19" s="156"/>
    </row>
    <row r="20" spans="1:18" ht="21" customHeight="1" x14ac:dyDescent="0.25">
      <c r="A20" s="294" t="s">
        <v>312</v>
      </c>
      <c r="B20" s="160">
        <f>'[58]2028'!$D40</f>
        <v>4655.1049999999996</v>
      </c>
      <c r="C20" s="293">
        <f>'[58]2028'!$H40</f>
        <v>7</v>
      </c>
      <c r="D20" s="145"/>
      <c r="E20" s="145"/>
      <c r="F20" s="145"/>
      <c r="G20" s="156"/>
      <c r="H20" s="156"/>
      <c r="I20" s="156"/>
      <c r="J20" s="156"/>
      <c r="K20" s="156"/>
      <c r="L20" s="156"/>
      <c r="M20" s="156"/>
      <c r="N20" s="156"/>
    </row>
    <row r="21" spans="1:18" ht="21" customHeight="1" x14ac:dyDescent="0.25">
      <c r="A21" s="294" t="s">
        <v>313</v>
      </c>
      <c r="B21" s="160">
        <f>'[58]2028'!$D41</f>
        <v>16069.083333333299</v>
      </c>
      <c r="C21" s="293">
        <f>'[58]2028'!$H41</f>
        <v>10</v>
      </c>
      <c r="D21" s="145"/>
      <c r="E21" s="145"/>
      <c r="F21" s="145"/>
      <c r="G21" s="156"/>
      <c r="H21" s="156"/>
      <c r="I21" s="156"/>
      <c r="J21" s="156"/>
      <c r="K21" s="156"/>
      <c r="L21" s="156"/>
      <c r="M21" s="156"/>
      <c r="N21" s="156"/>
    </row>
    <row r="22" spans="1:18" ht="21" customHeight="1" x14ac:dyDescent="0.25">
      <c r="A22" s="294" t="s">
        <v>314</v>
      </c>
      <c r="B22" s="160">
        <f>'[58]2028'!$D42</f>
        <v>20113.9575</v>
      </c>
      <c r="C22" s="293">
        <f>'[58]2028'!$H42</f>
        <v>5</v>
      </c>
      <c r="D22" s="145"/>
      <c r="E22" s="145"/>
      <c r="F22" s="145"/>
      <c r="G22" s="156"/>
      <c r="H22" s="156"/>
      <c r="I22" s="156"/>
      <c r="J22" s="156"/>
      <c r="K22" s="156"/>
      <c r="L22" s="156"/>
      <c r="M22" s="156"/>
      <c r="N22" s="156"/>
    </row>
    <row r="23" spans="1:18" ht="21" customHeight="1" x14ac:dyDescent="0.25">
      <c r="A23" s="294" t="s">
        <v>315</v>
      </c>
      <c r="B23" s="160">
        <f>'[58]2028'!$D43</f>
        <v>9858.3333300000013</v>
      </c>
      <c r="C23" s="293">
        <f>'[58]2028'!$H43</f>
        <v>7</v>
      </c>
      <c r="D23" s="145"/>
      <c r="E23" s="145"/>
      <c r="F23" s="145"/>
      <c r="G23" s="156"/>
      <c r="H23" s="156"/>
      <c r="I23" s="156"/>
      <c r="J23" s="156"/>
      <c r="K23" s="156"/>
      <c r="L23" s="156"/>
      <c r="M23" s="156"/>
      <c r="N23" s="156"/>
    </row>
    <row r="24" spans="1:18" ht="44.25" customHeight="1" x14ac:dyDescent="0.25">
      <c r="A24" s="161" t="s">
        <v>316</v>
      </c>
      <c r="B24" s="160">
        <f>'[58]2028'!$D44</f>
        <v>11549.0375</v>
      </c>
      <c r="C24" s="293">
        <f>'[58]2028'!$H44</f>
        <v>10</v>
      </c>
      <c r="D24" s="145"/>
      <c r="E24" s="145"/>
      <c r="F24" s="145"/>
      <c r="G24" s="156"/>
      <c r="H24" s="156"/>
      <c r="I24" s="156"/>
      <c r="J24" s="162"/>
      <c r="K24" s="156"/>
      <c r="L24" s="156"/>
      <c r="M24" s="156"/>
      <c r="N24" s="156"/>
    </row>
    <row r="25" spans="1:18" ht="56.25" customHeight="1" x14ac:dyDescent="0.25">
      <c r="A25" s="161" t="s">
        <v>231</v>
      </c>
      <c r="B25" s="160">
        <f>'[58]2028'!$D45</f>
        <v>15779.2483333333</v>
      </c>
      <c r="C25" s="293">
        <f>'[58]2028'!$H45</f>
        <v>7</v>
      </c>
      <c r="D25" s="145"/>
      <c r="E25" s="145"/>
      <c r="F25" s="145"/>
      <c r="G25" s="156"/>
      <c r="H25" s="156"/>
      <c r="I25" s="156"/>
      <c r="J25" s="346"/>
      <c r="K25" s="346"/>
      <c r="L25" s="156"/>
      <c r="M25" s="163"/>
      <c r="N25" s="156"/>
    </row>
    <row r="26" spans="1:18" ht="38.25" customHeight="1" x14ac:dyDescent="0.25">
      <c r="A26" s="295" t="s">
        <v>220</v>
      </c>
      <c r="B26" s="160">
        <f>'[58]2028'!$D46</f>
        <v>2521.7616699999999</v>
      </c>
      <c r="C26" s="293">
        <f>'[58]2028'!$H46</f>
        <v>10</v>
      </c>
      <c r="D26" s="164"/>
      <c r="E26" s="165"/>
      <c r="F26" s="165"/>
      <c r="G26" s="156"/>
      <c r="H26" s="156"/>
      <c r="I26" s="156"/>
      <c r="J26" s="346"/>
      <c r="K26" s="346"/>
      <c r="L26" s="156"/>
      <c r="M26" s="163"/>
      <c r="N26" s="156"/>
    </row>
    <row r="27" spans="1:18" ht="37.5" customHeight="1" x14ac:dyDescent="0.25">
      <c r="A27" s="161" t="s">
        <v>317</v>
      </c>
      <c r="B27" s="160">
        <f>'[58]2028'!$D47</f>
        <v>4720.17</v>
      </c>
      <c r="C27" s="293">
        <f>'[58]2028'!$H47</f>
        <v>5</v>
      </c>
      <c r="D27" s="145"/>
      <c r="E27" s="145"/>
      <c r="F27" s="145"/>
      <c r="G27" s="156"/>
      <c r="H27" s="156"/>
      <c r="I27" s="156"/>
      <c r="J27" s="346"/>
      <c r="K27" s="346"/>
      <c r="L27" s="156"/>
      <c r="M27" s="166"/>
      <c r="N27" s="156"/>
    </row>
    <row r="28" spans="1:18" ht="25.5" customHeight="1" x14ac:dyDescent="0.25">
      <c r="A28" s="161" t="s">
        <v>318</v>
      </c>
      <c r="B28" s="160">
        <f>'[58]2028'!$D48</f>
        <v>15773.333333333299</v>
      </c>
      <c r="C28" s="293">
        <f>'[58]2028'!$H48</f>
        <v>7</v>
      </c>
      <c r="D28" s="145"/>
      <c r="E28" s="145"/>
      <c r="F28" s="145"/>
      <c r="G28" s="156"/>
      <c r="H28" s="156"/>
      <c r="I28" s="156"/>
      <c r="J28" s="346"/>
      <c r="K28" s="346"/>
      <c r="L28" s="156"/>
      <c r="M28" s="167"/>
      <c r="N28" s="156"/>
    </row>
    <row r="29" spans="1:18" x14ac:dyDescent="0.25">
      <c r="A29" s="161" t="s">
        <v>319</v>
      </c>
      <c r="B29" s="160">
        <f>'[58]2028'!$D49</f>
        <v>21491.166666666602</v>
      </c>
      <c r="C29" s="293">
        <f>'[58]2028'!$H49</f>
        <v>10</v>
      </c>
      <c r="D29" s="145"/>
      <c r="E29" s="145"/>
      <c r="F29" s="145"/>
      <c r="G29" s="156"/>
      <c r="H29" s="156"/>
      <c r="I29" s="156"/>
      <c r="J29" s="156"/>
      <c r="K29" s="156"/>
      <c r="L29" s="156"/>
      <c r="M29" s="156"/>
      <c r="N29" s="156"/>
    </row>
    <row r="30" spans="1:18" ht="27" customHeight="1" x14ac:dyDescent="0.25">
      <c r="A30" s="170" t="s">
        <v>320</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234</v>
      </c>
      <c r="B31" s="173">
        <v>7</v>
      </c>
      <c r="C31" s="145"/>
      <c r="D31" s="145"/>
      <c r="E31" s="145"/>
      <c r="F31" s="145"/>
      <c r="G31" s="156"/>
      <c r="H31" s="346"/>
      <c r="I31" s="346"/>
      <c r="J31" s="156"/>
      <c r="K31" s="163"/>
      <c r="L31" s="156"/>
      <c r="M31" s="156"/>
      <c r="N31" s="156"/>
      <c r="O31" s="156"/>
    </row>
    <row r="32" spans="1:18" outlineLevel="1" x14ac:dyDescent="0.25">
      <c r="A32" s="170" t="s">
        <v>235</v>
      </c>
      <c r="B32" s="173"/>
      <c r="C32" s="145"/>
      <c r="D32" s="145"/>
      <c r="E32" s="145"/>
      <c r="F32" s="145"/>
      <c r="G32" s="156"/>
      <c r="H32" s="346"/>
      <c r="I32" s="346"/>
      <c r="J32" s="156"/>
      <c r="K32" s="163"/>
      <c r="L32" s="156"/>
      <c r="M32" s="156"/>
      <c r="N32" s="156"/>
      <c r="O32" s="156"/>
    </row>
    <row r="33" spans="1:15" ht="33" customHeight="1" outlineLevel="1" x14ac:dyDescent="0.25">
      <c r="A33" s="170" t="s">
        <v>236</v>
      </c>
      <c r="B33" s="173">
        <v>10</v>
      </c>
      <c r="C33" s="145"/>
      <c r="D33" s="145"/>
      <c r="E33" s="145"/>
      <c r="F33" s="145"/>
      <c r="G33" s="156"/>
      <c r="H33" s="350"/>
      <c r="I33" s="350"/>
      <c r="J33" s="156"/>
      <c r="K33" s="166"/>
      <c r="L33" s="156"/>
      <c r="M33" s="156"/>
      <c r="N33" s="156"/>
      <c r="O33" s="156"/>
    </row>
    <row r="34" spans="1:15" hidden="1" outlineLevel="1" x14ac:dyDescent="0.25">
      <c r="A34" s="170" t="s">
        <v>237</v>
      </c>
      <c r="B34" s="173"/>
      <c r="C34" s="145"/>
      <c r="D34" s="145"/>
      <c r="E34" s="145"/>
      <c r="F34" s="145"/>
      <c r="G34" s="156"/>
      <c r="H34" s="346"/>
      <c r="I34" s="346"/>
      <c r="J34" s="156"/>
      <c r="K34" s="167"/>
      <c r="L34" s="156"/>
      <c r="M34" s="156"/>
      <c r="N34" s="156"/>
      <c r="O34" s="156"/>
    </row>
    <row r="35" spans="1:15" hidden="1" outlineLevel="1" x14ac:dyDescent="0.25">
      <c r="A35" s="174" t="s">
        <v>238</v>
      </c>
      <c r="B35" s="173"/>
      <c r="C35" s="145"/>
      <c r="D35" s="145"/>
      <c r="E35" s="145"/>
      <c r="F35" s="145"/>
      <c r="G35" s="156"/>
      <c r="H35" s="156"/>
      <c r="I35" s="156"/>
      <c r="J35" s="156"/>
      <c r="K35" s="156"/>
      <c r="L35" s="156"/>
      <c r="M35" s="156"/>
      <c r="N35" s="156"/>
      <c r="O35" s="156"/>
    </row>
    <row r="36" spans="1:15" hidden="1" outlineLevel="1" x14ac:dyDescent="0.25">
      <c r="A36" s="159" t="s">
        <v>239</v>
      </c>
      <c r="B36" s="175"/>
      <c r="C36" s="145"/>
      <c r="D36" s="145"/>
      <c r="E36" s="145"/>
      <c r="F36" s="145"/>
      <c r="G36" s="156"/>
      <c r="H36" s="156"/>
      <c r="I36" s="156"/>
      <c r="J36" s="156"/>
      <c r="K36" s="156"/>
      <c r="L36" s="156"/>
      <c r="M36" s="156"/>
      <c r="N36" s="156"/>
    </row>
    <row r="37" spans="1:15" hidden="1" outlineLevel="1" x14ac:dyDescent="0.25">
      <c r="A37" s="174" t="s">
        <v>240</v>
      </c>
      <c r="B37" s="176">
        <v>4</v>
      </c>
      <c r="C37" s="145"/>
      <c r="D37" s="145"/>
      <c r="E37" s="145"/>
      <c r="F37" s="145"/>
      <c r="G37" s="156"/>
      <c r="H37" s="156"/>
      <c r="I37" s="156"/>
      <c r="J37" s="156"/>
      <c r="K37" s="156"/>
      <c r="L37" s="156"/>
      <c r="M37" s="156"/>
      <c r="N37" s="156"/>
    </row>
    <row r="38" spans="1:15" hidden="1" outlineLevel="1" x14ac:dyDescent="0.25">
      <c r="A38" s="174" t="s">
        <v>122</v>
      </c>
      <c r="B38" s="176">
        <v>4</v>
      </c>
      <c r="C38" s="145"/>
      <c r="D38" s="145"/>
      <c r="E38" s="145"/>
      <c r="F38" s="145"/>
    </row>
    <row r="39" spans="1:15" hidden="1" outlineLevel="1" x14ac:dyDescent="0.25">
      <c r="A39" s="159" t="s">
        <v>241</v>
      </c>
      <c r="B39" s="177"/>
      <c r="C39" s="145"/>
      <c r="D39" s="145"/>
      <c r="E39" s="145"/>
      <c r="F39" s="145"/>
    </row>
    <row r="40" spans="1:15" hidden="1" outlineLevel="1" x14ac:dyDescent="0.25">
      <c r="A40" s="170" t="s">
        <v>240</v>
      </c>
      <c r="B40" s="176">
        <v>4.4000000000000004</v>
      </c>
      <c r="C40" s="145"/>
      <c r="D40" s="145"/>
      <c r="E40" s="145"/>
      <c r="F40" s="145"/>
    </row>
    <row r="41" spans="1:15" hidden="1" outlineLevel="1" x14ac:dyDescent="0.25">
      <c r="A41" s="170" t="s">
        <v>122</v>
      </c>
      <c r="B41" s="176">
        <v>4</v>
      </c>
      <c r="C41" s="145"/>
      <c r="D41" s="145"/>
      <c r="E41" s="145"/>
      <c r="F41" s="145"/>
    </row>
    <row r="42" spans="1:15" ht="16.5" hidden="1" customHeight="1" outlineLevel="1" x14ac:dyDescent="0.25">
      <c r="A42" s="178" t="s">
        <v>242</v>
      </c>
      <c r="B42" s="179"/>
      <c r="C42" s="180"/>
      <c r="D42" s="181"/>
      <c r="E42" s="145"/>
      <c r="F42" s="145"/>
    </row>
    <row r="43" spans="1:15" hidden="1" outlineLevel="1" x14ac:dyDescent="0.25">
      <c r="A43" s="170" t="s">
        <v>243</v>
      </c>
      <c r="B43" s="176">
        <v>12</v>
      </c>
      <c r="C43" s="180"/>
      <c r="D43" s="181"/>
      <c r="E43" s="145"/>
      <c r="F43" s="145"/>
    </row>
    <row r="44" spans="1:15" hidden="1" outlineLevel="1" x14ac:dyDescent="0.25">
      <c r="A44" s="170" t="s">
        <v>244</v>
      </c>
      <c r="B44" s="176">
        <v>12</v>
      </c>
      <c r="C44" s="180"/>
      <c r="D44" s="181"/>
      <c r="E44" s="145"/>
      <c r="F44" s="145"/>
    </row>
    <row r="45" spans="1:15" ht="15" hidden="1" customHeight="1" outlineLevel="1" x14ac:dyDescent="0.25">
      <c r="A45" s="178" t="s">
        <v>245</v>
      </c>
      <c r="B45" s="179"/>
      <c r="C45" s="180"/>
      <c r="D45" s="181"/>
      <c r="E45" s="145"/>
      <c r="F45" s="145"/>
    </row>
    <row r="46" spans="1:15" hidden="1" x14ac:dyDescent="0.25">
      <c r="A46" s="170" t="s">
        <v>243</v>
      </c>
      <c r="B46" s="176">
        <v>12</v>
      </c>
      <c r="C46" s="180"/>
      <c r="D46" s="181"/>
      <c r="E46" s="145"/>
      <c r="F46" s="145"/>
    </row>
    <row r="47" spans="1:15" hidden="1" outlineLevel="1" x14ac:dyDescent="0.25">
      <c r="A47" s="170" t="s">
        <v>244</v>
      </c>
      <c r="B47" s="176">
        <v>12</v>
      </c>
      <c r="C47" s="180"/>
      <c r="D47" s="181"/>
      <c r="E47" s="145"/>
      <c r="F47" s="145"/>
    </row>
    <row r="48" spans="1:15" hidden="1" outlineLevel="1" x14ac:dyDescent="0.25">
      <c r="A48" s="182" t="s">
        <v>246</v>
      </c>
      <c r="B48" s="179"/>
      <c r="C48" s="183"/>
      <c r="D48" s="183"/>
      <c r="E48" s="145"/>
      <c r="F48" s="145"/>
    </row>
    <row r="49" spans="1:22" hidden="1" outlineLevel="1" x14ac:dyDescent="0.25">
      <c r="A49" s="184" t="s">
        <v>247</v>
      </c>
      <c r="B49" s="185"/>
      <c r="C49" s="180"/>
      <c r="D49" s="145"/>
      <c r="E49" s="145"/>
      <c r="F49" s="145"/>
    </row>
    <row r="50" spans="1:22" hidden="1" x14ac:dyDescent="0.25">
      <c r="A50" s="182" t="s">
        <v>248</v>
      </c>
      <c r="B50" s="176">
        <v>25</v>
      </c>
      <c r="C50" s="186"/>
      <c r="D50" s="186"/>
      <c r="E50" s="186"/>
      <c r="F50" s="186"/>
    </row>
    <row r="51" spans="1:22" hidden="1" x14ac:dyDescent="0.25">
      <c r="A51" s="182" t="s">
        <v>249</v>
      </c>
      <c r="B51" s="176">
        <v>25</v>
      </c>
      <c r="C51" s="186"/>
      <c r="D51" s="186"/>
      <c r="E51" s="186"/>
      <c r="F51" s="186"/>
    </row>
    <row r="52" spans="1:22" ht="16.5" hidden="1" thickBot="1" x14ac:dyDescent="0.3">
      <c r="A52" s="182" t="s">
        <v>101</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121</v>
      </c>
      <c r="B56" s="187">
        <v>0.1</v>
      </c>
      <c r="C56" s="188"/>
      <c r="D56" s="188"/>
      <c r="E56" s="188"/>
      <c r="F56" s="188"/>
    </row>
    <row r="57" spans="1:22" hidden="1" x14ac:dyDescent="0.25">
      <c r="A57" s="189"/>
      <c r="B57" s="190"/>
      <c r="C57" s="188"/>
      <c r="D57" s="188"/>
      <c r="E57" s="188"/>
      <c r="F57" s="188"/>
    </row>
    <row r="58" spans="1:22" hidden="1" x14ac:dyDescent="0.25">
      <c r="A58" s="170" t="s">
        <v>250</v>
      </c>
      <c r="B58" s="191"/>
      <c r="C58" s="188"/>
      <c r="D58" s="188"/>
      <c r="E58" s="188"/>
      <c r="F58" s="188"/>
    </row>
    <row r="59" spans="1:22" ht="16.5" hidden="1" thickBot="1" x14ac:dyDescent="0.3">
      <c r="A59" s="192" t="s">
        <v>251</v>
      </c>
      <c r="B59" s="193"/>
      <c r="C59" s="188"/>
      <c r="D59" s="188"/>
      <c r="E59" s="188"/>
      <c r="F59" s="188"/>
    </row>
    <row r="60" spans="1:22" hidden="1" x14ac:dyDescent="0.25">
      <c r="A60" s="159" t="s">
        <v>252</v>
      </c>
      <c r="B60" s="194">
        <v>2</v>
      </c>
      <c r="C60" s="188"/>
      <c r="D60" s="188"/>
      <c r="E60" s="188"/>
      <c r="F60" s="188"/>
    </row>
    <row r="61" spans="1:22" hidden="1" x14ac:dyDescent="0.25">
      <c r="A61" s="170" t="s">
        <v>120</v>
      </c>
      <c r="B61" s="195">
        <v>8.8999999999999996E-2</v>
      </c>
      <c r="C61" s="188"/>
      <c r="D61" s="188"/>
      <c r="E61" s="188"/>
      <c r="F61" s="188"/>
    </row>
    <row r="62" spans="1:22" hidden="1" outlineLevel="1" x14ac:dyDescent="0.25">
      <c r="A62" s="170" t="s">
        <v>119</v>
      </c>
      <c r="B62" s="196">
        <v>8.8999999999999996E-2</v>
      </c>
      <c r="C62" s="188"/>
      <c r="D62" s="188"/>
      <c r="E62" s="188"/>
      <c r="F62" s="188"/>
    </row>
    <row r="63" spans="1:22" hidden="1" outlineLevel="1" x14ac:dyDescent="0.25">
      <c r="A63" s="170" t="s">
        <v>118</v>
      </c>
      <c r="B63" s="196">
        <v>0</v>
      </c>
      <c r="C63" s="188"/>
      <c r="D63" s="188"/>
      <c r="E63" s="188"/>
      <c r="F63" s="188"/>
    </row>
    <row r="64" spans="1:22" s="150" customFormat="1" hidden="1" collapsed="1" x14ac:dyDescent="0.25">
      <c r="A64" s="170" t="s">
        <v>117</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116</v>
      </c>
      <c r="B65" s="196">
        <f>1-B63</f>
        <v>1</v>
      </c>
      <c r="C65" s="188"/>
      <c r="D65" s="188"/>
      <c r="E65" s="188"/>
      <c r="F65" s="188"/>
    </row>
    <row r="66" spans="1:27" ht="16.5" hidden="1" thickBot="1" x14ac:dyDescent="0.3">
      <c r="A66" s="182" t="s">
        <v>253</v>
      </c>
      <c r="B66" s="197">
        <f>B65*B64+B63*B62*(1-B52)</f>
        <v>0.11</v>
      </c>
      <c r="C66" s="188"/>
      <c r="D66" s="188"/>
      <c r="E66" s="188"/>
      <c r="F66" s="188"/>
      <c r="W66" s="198"/>
      <c r="X66" s="198"/>
      <c r="Y66" s="198"/>
      <c r="Z66" s="198"/>
      <c r="AA66" s="198"/>
    </row>
    <row r="67" spans="1:27" hidden="1" x14ac:dyDescent="0.25">
      <c r="A67" s="199" t="s">
        <v>115</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114</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113</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254</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255</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112</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111</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110</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109</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256</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108</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107</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257</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258</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259</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106</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260</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321</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322</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263</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264</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265</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105</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101</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104</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266</v>
      </c>
      <c r="B100" s="239"/>
      <c r="C100" s="240"/>
      <c r="D100" s="121" t="s">
        <v>267</v>
      </c>
      <c r="E100" s="121" t="s">
        <v>268</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107</v>
      </c>
      <c r="C101" s="243" t="s">
        <v>269</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108</v>
      </c>
      <c r="C102" s="243" t="s">
        <v>269</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270</v>
      </c>
      <c r="C103" s="243" t="s">
        <v>269</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271</v>
      </c>
      <c r="C104" s="243" t="s">
        <v>269</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272</v>
      </c>
      <c r="C105" s="243" t="s">
        <v>269</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273</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274</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264</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103</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102</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101</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100</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99</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98</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97</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96</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275</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95</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276</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277</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278</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279</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280</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281</v>
      </c>
      <c r="B130" s="265"/>
      <c r="C130" s="265"/>
      <c r="D130" s="265"/>
      <c r="E130" s="265"/>
      <c r="F130" s="265"/>
      <c r="G130" s="265"/>
      <c r="H130" s="265"/>
      <c r="I130" s="265"/>
      <c r="J130" s="265"/>
      <c r="K130" s="265"/>
      <c r="L130" s="265"/>
      <c r="M130" s="265"/>
      <c r="N130" s="265"/>
      <c r="O130" s="265"/>
      <c r="P130" s="266"/>
    </row>
    <row r="131" spans="1:16" hidden="1" x14ac:dyDescent="0.25">
      <c r="A131" s="202" t="s">
        <v>282</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283</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284</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285</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286</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287</v>
      </c>
      <c r="I139" s="142" t="s">
        <v>288</v>
      </c>
    </row>
    <row r="140" spans="1:16" hidden="1" x14ac:dyDescent="0.25">
      <c r="A140" s="142" t="s">
        <v>289</v>
      </c>
    </row>
    <row r="141" spans="1:16" hidden="1" x14ac:dyDescent="0.25"/>
    <row r="142" spans="1:16" hidden="1" x14ac:dyDescent="0.25">
      <c r="A142" s="142" t="s">
        <v>290</v>
      </c>
      <c r="I142" s="142" t="s">
        <v>291</v>
      </c>
    </row>
    <row r="143" spans="1:16" hidden="1" x14ac:dyDescent="0.25"/>
    <row r="144" spans="1:16" hidden="1" x14ac:dyDescent="0.25"/>
    <row r="145" spans="1:21" hidden="1" x14ac:dyDescent="0.25"/>
    <row r="146" spans="1:21" hidden="1" x14ac:dyDescent="0.25">
      <c r="A146" s="153" t="s">
        <v>292</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293</v>
      </c>
      <c r="B148" s="245"/>
      <c r="C148" s="245"/>
      <c r="D148" s="121" t="s">
        <v>267</v>
      </c>
      <c r="E148" s="121" t="s">
        <v>268</v>
      </c>
    </row>
    <row r="149" spans="1:21" hidden="1" x14ac:dyDescent="0.25">
      <c r="A149" s="273" t="s">
        <v>294</v>
      </c>
      <c r="B149" s="245" t="s">
        <v>295</v>
      </c>
      <c r="C149" s="121" t="s">
        <v>269</v>
      </c>
      <c r="D149" s="274">
        <f>$K123</f>
        <v>390445.31934504694</v>
      </c>
      <c r="E149" s="274">
        <f>$P123</f>
        <v>780476.54644195107</v>
      </c>
    </row>
    <row r="150" spans="1:21" hidden="1" x14ac:dyDescent="0.25">
      <c r="B150" s="245" t="s">
        <v>278</v>
      </c>
      <c r="C150" s="121" t="s">
        <v>296</v>
      </c>
      <c r="D150" s="275">
        <f>$K124</f>
        <v>0</v>
      </c>
      <c r="E150" s="275">
        <f>$P124</f>
        <v>0</v>
      </c>
    </row>
    <row r="151" spans="1:21" hidden="1" x14ac:dyDescent="0.25">
      <c r="B151" s="245" t="s">
        <v>279</v>
      </c>
      <c r="C151" s="121" t="s">
        <v>297</v>
      </c>
      <c r="D151" s="274">
        <f>$K125</f>
        <v>0</v>
      </c>
      <c r="E151" s="274">
        <f>$P125</f>
        <v>0</v>
      </c>
    </row>
    <row r="152" spans="1:21" hidden="1" x14ac:dyDescent="0.25">
      <c r="B152" s="245" t="s">
        <v>280</v>
      </c>
      <c r="C152" s="121" t="s">
        <v>297</v>
      </c>
      <c r="D152" s="274">
        <f>$K126</f>
        <v>0</v>
      </c>
      <c r="E152" s="274">
        <f>$P126</f>
        <v>0</v>
      </c>
    </row>
    <row r="153" spans="1:21" hidden="1" x14ac:dyDescent="0.25"/>
    <row r="154" spans="1:21" hidden="1" x14ac:dyDescent="0.25">
      <c r="A154" s="276" t="s">
        <v>298</v>
      </c>
      <c r="B154" s="156"/>
    </row>
    <row r="155" spans="1:21" hidden="1" x14ac:dyDescent="0.25">
      <c r="A155" s="276" t="s">
        <v>299</v>
      </c>
      <c r="B155" s="156"/>
    </row>
    <row r="156" spans="1:21" hidden="1" x14ac:dyDescent="0.25">
      <c r="A156" s="276" t="s">
        <v>300</v>
      </c>
      <c r="B156" s="156"/>
    </row>
    <row r="157" spans="1:21" hidden="1" x14ac:dyDescent="0.25">
      <c r="A157" s="276" t="s">
        <v>301</v>
      </c>
      <c r="B157" s="156"/>
    </row>
    <row r="158" spans="1:21" ht="16.5" thickBot="1" x14ac:dyDescent="0.3"/>
    <row r="159" spans="1:21" ht="16.5" thickBot="1" x14ac:dyDescent="0.3">
      <c r="A159" s="277" t="s">
        <v>302</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103</v>
      </c>
      <c r="B160" s="282" t="s">
        <v>269</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106</v>
      </c>
      <c r="B161" s="121" t="s">
        <v>269</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303</v>
      </c>
      <c r="B162" s="121" t="s">
        <v>269</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304</v>
      </c>
      <c r="B163" s="121" t="s">
        <v>269</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305</v>
      </c>
      <c r="B164" s="121" t="s">
        <v>269</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306</v>
      </c>
      <c r="B165" s="121" t="s">
        <v>269</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307</v>
      </c>
      <c r="B166" s="121" t="s">
        <v>269</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308</v>
      </c>
      <c r="B167" s="121" t="s">
        <v>269</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309</v>
      </c>
      <c r="B168" s="121" t="s">
        <v>269</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257</v>
      </c>
      <c r="B169" s="288" t="s">
        <v>269</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310</v>
      </c>
      <c r="B170" s="290" t="s">
        <v>269</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5" sqref="E25"/>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7" t="s">
        <v>177</v>
      </c>
      <c r="B5" s="297"/>
      <c r="C5" s="297"/>
      <c r="D5" s="297"/>
      <c r="E5" s="297"/>
      <c r="F5" s="297"/>
      <c r="G5" s="297"/>
      <c r="H5" s="297"/>
      <c r="I5" s="297"/>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1" t="s">
        <v>8</v>
      </c>
      <c r="B7" s="301"/>
      <c r="C7" s="301"/>
      <c r="D7" s="301"/>
      <c r="E7" s="301"/>
      <c r="F7" s="301"/>
      <c r="G7" s="301"/>
      <c r="H7" s="301"/>
      <c r="I7" s="301"/>
    </row>
    <row r="8" spans="1:41" ht="18.75" x14ac:dyDescent="0.25">
      <c r="A8" s="301"/>
      <c r="B8" s="301"/>
      <c r="C8" s="301"/>
      <c r="D8" s="301"/>
      <c r="E8" s="301"/>
      <c r="F8" s="301"/>
      <c r="G8" s="301"/>
      <c r="H8" s="301"/>
      <c r="I8" s="301"/>
    </row>
    <row r="9" spans="1:41" ht="18.75" x14ac:dyDescent="0.25">
      <c r="A9" s="300" t="str">
        <f>'1. паспорт описание'!A9:D9</f>
        <v>О_0000000824</v>
      </c>
      <c r="B9" s="300"/>
      <c r="C9" s="300"/>
      <c r="D9" s="300"/>
      <c r="E9" s="300"/>
      <c r="F9" s="300"/>
      <c r="G9" s="300"/>
      <c r="H9" s="300"/>
      <c r="I9" s="300"/>
    </row>
    <row r="10" spans="1:41" x14ac:dyDescent="0.25">
      <c r="A10" s="298" t="s">
        <v>7</v>
      </c>
      <c r="B10" s="298"/>
      <c r="C10" s="298"/>
      <c r="D10" s="298"/>
      <c r="E10" s="298"/>
      <c r="F10" s="298"/>
      <c r="G10" s="298"/>
      <c r="H10" s="298"/>
      <c r="I10" s="298"/>
    </row>
    <row r="11" spans="1:41" ht="18.75" x14ac:dyDescent="0.25">
      <c r="A11" s="303"/>
      <c r="B11" s="303"/>
      <c r="C11" s="303"/>
      <c r="D11" s="303"/>
      <c r="E11" s="303"/>
      <c r="F11" s="303"/>
      <c r="G11" s="303"/>
      <c r="H11" s="303"/>
      <c r="I11" s="303"/>
    </row>
    <row r="12" spans="1:41" ht="18.75" x14ac:dyDescent="0.25">
      <c r="A12" s="300" t="str">
        <f>'1. паспорт описание'!A12:D12</f>
        <v>Приобретение гидромолота</v>
      </c>
      <c r="B12" s="300"/>
      <c r="C12" s="300"/>
      <c r="D12" s="300"/>
      <c r="E12" s="300"/>
      <c r="F12" s="300"/>
      <c r="G12" s="300"/>
      <c r="H12" s="300"/>
      <c r="I12" s="300"/>
    </row>
    <row r="13" spans="1:41" x14ac:dyDescent="0.25">
      <c r="A13" s="298" t="s">
        <v>6</v>
      </c>
      <c r="B13" s="298"/>
      <c r="C13" s="298"/>
      <c r="D13" s="298"/>
      <c r="E13" s="298"/>
      <c r="F13" s="298"/>
      <c r="G13" s="298"/>
      <c r="H13" s="298"/>
      <c r="I13" s="298"/>
    </row>
    <row r="14" spans="1:41" ht="15.75" customHeight="1" x14ac:dyDescent="0.25">
      <c r="I14" s="74"/>
    </row>
    <row r="15" spans="1:41" x14ac:dyDescent="0.25">
      <c r="H15" s="73"/>
    </row>
    <row r="16" spans="1:41" ht="15.75" customHeight="1" x14ac:dyDescent="0.25">
      <c r="A16" s="357" t="s">
        <v>148</v>
      </c>
      <c r="B16" s="357"/>
      <c r="C16" s="357"/>
      <c r="D16" s="357"/>
      <c r="E16" s="357"/>
      <c r="F16" s="357"/>
      <c r="G16" s="357"/>
      <c r="H16" s="357"/>
      <c r="I16" s="357"/>
    </row>
    <row r="17" spans="1:9" x14ac:dyDescent="0.25">
      <c r="A17" s="54"/>
      <c r="B17" s="109"/>
      <c r="C17" s="54"/>
      <c r="D17" s="72"/>
      <c r="E17" s="72"/>
      <c r="F17" s="72"/>
      <c r="G17" s="72"/>
      <c r="H17" s="72"/>
      <c r="I17" s="72"/>
    </row>
    <row r="18" spans="1:9" ht="28.5" customHeight="1" x14ac:dyDescent="0.25">
      <c r="A18" s="358" t="s">
        <v>75</v>
      </c>
      <c r="B18" s="359" t="s">
        <v>163</v>
      </c>
      <c r="C18" s="358" t="s">
        <v>74</v>
      </c>
      <c r="D18" s="362" t="s">
        <v>136</v>
      </c>
      <c r="E18" s="362"/>
      <c r="F18" s="362"/>
      <c r="G18" s="362"/>
      <c r="H18" s="358" t="s">
        <v>73</v>
      </c>
      <c r="I18" s="361" t="s">
        <v>137</v>
      </c>
    </row>
    <row r="19" spans="1:9" ht="58.5" customHeight="1" x14ac:dyDescent="0.25">
      <c r="A19" s="358"/>
      <c r="B19" s="360"/>
      <c r="C19" s="358"/>
      <c r="D19" s="351" t="s">
        <v>2</v>
      </c>
      <c r="E19" s="351"/>
      <c r="F19" s="352" t="s">
        <v>1</v>
      </c>
      <c r="G19" s="353"/>
      <c r="H19" s="358"/>
      <c r="I19" s="361"/>
    </row>
    <row r="20" spans="1:9" ht="47.25" customHeight="1" x14ac:dyDescent="0.25">
      <c r="A20" s="358"/>
      <c r="B20" s="351"/>
      <c r="C20" s="358"/>
      <c r="D20" s="71" t="s">
        <v>72</v>
      </c>
      <c r="E20" s="71" t="s">
        <v>71</v>
      </c>
      <c r="F20" s="71" t="s">
        <v>72</v>
      </c>
      <c r="G20" s="71" t="s">
        <v>71</v>
      </c>
      <c r="H20" s="358"/>
      <c r="I20" s="36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4" t="s">
        <v>172</v>
      </c>
      <c r="C22" s="70" t="s">
        <v>171</v>
      </c>
      <c r="D22" s="120" t="s">
        <v>131</v>
      </c>
      <c r="E22" s="120" t="s">
        <v>131</v>
      </c>
      <c r="F22" s="120" t="s">
        <v>131</v>
      </c>
      <c r="G22" s="120" t="s">
        <v>131</v>
      </c>
      <c r="H22" s="121"/>
      <c r="I22" s="117"/>
    </row>
    <row r="23" spans="1:9" ht="99" customHeight="1" x14ac:dyDescent="0.25">
      <c r="A23" s="69">
        <v>2</v>
      </c>
      <c r="B23" s="355"/>
      <c r="C23" s="70" t="s">
        <v>161</v>
      </c>
      <c r="D23" s="120" t="s">
        <v>131</v>
      </c>
      <c r="E23" s="120" t="s">
        <v>131</v>
      </c>
      <c r="F23" s="120" t="s">
        <v>131</v>
      </c>
      <c r="G23" s="120" t="s">
        <v>131</v>
      </c>
      <c r="H23" s="121"/>
      <c r="I23" s="121"/>
    </row>
    <row r="24" spans="1:9" ht="119.25" customHeight="1" x14ac:dyDescent="0.25">
      <c r="A24" s="69">
        <v>3</v>
      </c>
      <c r="B24" s="356"/>
      <c r="C24" s="70" t="s">
        <v>70</v>
      </c>
      <c r="D24" s="120" t="s">
        <v>131</v>
      </c>
      <c r="E24" s="120" t="s">
        <v>131</v>
      </c>
      <c r="F24" s="120" t="s">
        <v>131</v>
      </c>
      <c r="G24" s="120" t="s">
        <v>131</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28</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28'!Область_печати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2024-10-04T01:06:14Z</dcterms:modified>
</cp:coreProperties>
</file>