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2_69_0" sheetId="1" r:id="rId1"/>
  </sheets>
  <externalReferences>
    <externalReference r:id="rId2"/>
  </externalReferences>
  <definedNames>
    <definedName name="_xlnm._FilterDatabase" localSheetId="0" hidden="1">I0329_1037000158513_02_69_0!$A$21:$BL$82</definedName>
    <definedName name="Z_5D1DDB92_E2F2_4E40_9215_C70ED035E1A7_.wvu.FilterData" localSheetId="0" hidden="1">I0329_1037000158513_02_69_0!$A$20:$BL$84</definedName>
    <definedName name="Z_5D1DDB92_E2F2_4E40_9215_C70ED035E1A7_.wvu.PrintArea" localSheetId="0" hidden="1">I0329_1037000158513_02_69_0!$A$1:$AE$88</definedName>
    <definedName name="Z_5D1DDB92_E2F2_4E40_9215_C70ED035E1A7_.wvu.PrintTitles" localSheetId="0" hidden="1">I0329_1037000158513_02_69_0!$17:$20</definedName>
    <definedName name="Z_7827CC47_A8A6_411C_BB9A_80AEDD4B0446_.wvu.FilterData" localSheetId="0" hidden="1">I0329_1037000158513_02_69_0!$A$20:$BL$84</definedName>
    <definedName name="Z_7827CC47_A8A6_411C_BB9A_80AEDD4B0446_.wvu.PrintArea" localSheetId="0" hidden="1">I0329_1037000158513_02_69_0!$A$1:$AE$88</definedName>
    <definedName name="Z_7827CC47_A8A6_411C_BB9A_80AEDD4B0446_.wvu.PrintTitles" localSheetId="0" hidden="1">I0329_1037000158513_02_69_0!$17:$20</definedName>
    <definedName name="Z_CC8D8187_1C1A_4B5A_8379_9BC55DBCD747_.wvu.FilterData" localSheetId="0" hidden="1">I0329_1037000158513_02_69_0!$A$20:$BL$84</definedName>
    <definedName name="_xlnm.Print_Titles" localSheetId="0">I0329_1037000158513_02_69_0!$17:$20</definedName>
    <definedName name="_xlnm.Print_Area" localSheetId="0">I0329_1037000158513_02_69_0!$A$1:$AE$92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2" i="1" l="1"/>
  <c r="AD82" i="1" s="1"/>
  <c r="AA82" i="1"/>
  <c r="AC82" i="1" s="1"/>
  <c r="Z82" i="1"/>
  <c r="Y82" i="1"/>
  <c r="W82" i="1"/>
  <c r="U82" i="1"/>
  <c r="S82" i="1"/>
  <c r="R82" i="1"/>
  <c r="Q82" i="1"/>
  <c r="C82" i="1"/>
  <c r="B82" i="1"/>
  <c r="AB81" i="1"/>
  <c r="AD81" i="1" s="1"/>
  <c r="AA81" i="1"/>
  <c r="AC81" i="1" s="1"/>
  <c r="Z81" i="1"/>
  <c r="Y81" i="1"/>
  <c r="U81" i="1"/>
  <c r="C81" i="1"/>
  <c r="B81" i="1"/>
  <c r="AE80" i="1"/>
  <c r="AD80" i="1"/>
  <c r="AC80" i="1"/>
  <c r="AB80" i="1"/>
  <c r="AA80" i="1"/>
  <c r="Z80" i="1"/>
  <c r="Y80" i="1"/>
  <c r="W80" i="1"/>
  <c r="U80" i="1"/>
  <c r="S80" i="1"/>
  <c r="Q80" i="1"/>
  <c r="C80" i="1"/>
  <c r="B80" i="1"/>
  <c r="AD79" i="1"/>
  <c r="AC79" i="1"/>
  <c r="AB79" i="1"/>
  <c r="AA79" i="1"/>
  <c r="Z79" i="1"/>
  <c r="Y79" i="1"/>
  <c r="W79" i="1"/>
  <c r="U79" i="1"/>
  <c r="S79" i="1"/>
  <c r="S77" i="1" s="1"/>
  <c r="S27" i="1" s="1"/>
  <c r="R79" i="1"/>
  <c r="Q79" i="1"/>
  <c r="C79" i="1"/>
  <c r="B79" i="1"/>
  <c r="AD78" i="1"/>
  <c r="AB78" i="1"/>
  <c r="AA78" i="1"/>
  <c r="AA77" i="1" s="1"/>
  <c r="Z78" i="1"/>
  <c r="Z77" i="1" s="1"/>
  <c r="Z27" i="1" s="1"/>
  <c r="Y78" i="1"/>
  <c r="W78" i="1"/>
  <c r="U78" i="1"/>
  <c r="U77" i="1" s="1"/>
  <c r="U27" i="1" s="1"/>
  <c r="S78" i="1"/>
  <c r="R78" i="1"/>
  <c r="Q78" i="1"/>
  <c r="C78" i="1"/>
  <c r="B78" i="1"/>
  <c r="AB77" i="1"/>
  <c r="AD77" i="1" s="1"/>
  <c r="Y77" i="1"/>
  <c r="X77" i="1"/>
  <c r="W77" i="1"/>
  <c r="V77" i="1"/>
  <c r="T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D76" i="1"/>
  <c r="AC76" i="1"/>
  <c r="AC75" i="1"/>
  <c r="AB75" i="1"/>
  <c r="AD75" i="1" s="1"/>
  <c r="AA75" i="1"/>
  <c r="Z75" i="1"/>
  <c r="Y75" i="1"/>
  <c r="Y70" i="1" s="1"/>
  <c r="Y25" i="1" s="1"/>
  <c r="W75" i="1"/>
  <c r="U75" i="1"/>
  <c r="S75" i="1"/>
  <c r="R75" i="1"/>
  <c r="Q75" i="1"/>
  <c r="C75" i="1"/>
  <c r="B75" i="1"/>
  <c r="AD74" i="1"/>
  <c r="AC74" i="1"/>
  <c r="AB74" i="1"/>
  <c r="AA74" i="1"/>
  <c r="Z74" i="1"/>
  <c r="Y74" i="1"/>
  <c r="W74" i="1"/>
  <c r="U74" i="1"/>
  <c r="S74" i="1"/>
  <c r="S70" i="1" s="1"/>
  <c r="S25" i="1" s="1"/>
  <c r="R74" i="1"/>
  <c r="Q74" i="1"/>
  <c r="C74" i="1"/>
  <c r="B74" i="1"/>
  <c r="AD73" i="1"/>
  <c r="AB73" i="1"/>
  <c r="AA73" i="1"/>
  <c r="AC73" i="1" s="1"/>
  <c r="Z73" i="1"/>
  <c r="Y73" i="1"/>
  <c r="W73" i="1"/>
  <c r="U73" i="1"/>
  <c r="U70" i="1" s="1"/>
  <c r="U25" i="1" s="1"/>
  <c r="S73" i="1"/>
  <c r="R73" i="1"/>
  <c r="Q73" i="1"/>
  <c r="C73" i="1"/>
  <c r="B73" i="1"/>
  <c r="AB72" i="1"/>
  <c r="AD72" i="1" s="1"/>
  <c r="AA72" i="1"/>
  <c r="AC72" i="1" s="1"/>
  <c r="Z72" i="1"/>
  <c r="Y72" i="1"/>
  <c r="W72" i="1"/>
  <c r="W70" i="1" s="1"/>
  <c r="W25" i="1" s="1"/>
  <c r="V72" i="1"/>
  <c r="U72" i="1"/>
  <c r="S72" i="1"/>
  <c r="R72" i="1"/>
  <c r="Q72" i="1"/>
  <c r="C72" i="1"/>
  <c r="B72" i="1"/>
  <c r="AD71" i="1"/>
  <c r="AC71" i="1"/>
  <c r="AB71" i="1"/>
  <c r="AA71" i="1"/>
  <c r="Z71" i="1"/>
  <c r="Y71" i="1"/>
  <c r="C71" i="1"/>
  <c r="B71" i="1"/>
  <c r="Z70" i="1"/>
  <c r="X70" i="1"/>
  <c r="V70" i="1"/>
  <c r="T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D69" i="1"/>
  <c r="AC69" i="1"/>
  <c r="AD68" i="1"/>
  <c r="AC68" i="1"/>
  <c r="AB67" i="1"/>
  <c r="AD67" i="1" s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AC67" i="1" s="1"/>
  <c r="L67" i="1"/>
  <c r="K67" i="1"/>
  <c r="J67" i="1"/>
  <c r="I67" i="1"/>
  <c r="H67" i="1"/>
  <c r="G67" i="1"/>
  <c r="F67" i="1"/>
  <c r="E67" i="1"/>
  <c r="E24" i="1" s="1"/>
  <c r="D67" i="1"/>
  <c r="AD66" i="1"/>
  <c r="AC66" i="1"/>
  <c r="AD65" i="1"/>
  <c r="AC65" i="1"/>
  <c r="AB64" i="1"/>
  <c r="AD64" i="1" s="1"/>
  <c r="AA64" i="1"/>
  <c r="AC64" i="1" s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D63" i="1"/>
  <c r="AC63" i="1"/>
  <c r="AD62" i="1"/>
  <c r="AC62" i="1"/>
  <c r="AD61" i="1"/>
  <c r="AC61" i="1"/>
  <c r="AC60" i="1"/>
  <c r="AB60" i="1"/>
  <c r="AD60" i="1" s="1"/>
  <c r="AA60" i="1"/>
  <c r="Z60" i="1"/>
  <c r="Y60" i="1"/>
  <c r="Y59" i="1" s="1"/>
  <c r="Y53" i="1" s="1"/>
  <c r="W60" i="1"/>
  <c r="V60" i="1"/>
  <c r="U60" i="1"/>
  <c r="S60" i="1"/>
  <c r="R60" i="1"/>
  <c r="Q60" i="1"/>
  <c r="C60" i="1"/>
  <c r="B60" i="1"/>
  <c r="AB59" i="1"/>
  <c r="AA59" i="1"/>
  <c r="AC59" i="1" s="1"/>
  <c r="Z59" i="1"/>
  <c r="X59" i="1"/>
  <c r="W59" i="1"/>
  <c r="V59" i="1"/>
  <c r="U59" i="1"/>
  <c r="T59" i="1"/>
  <c r="S59" i="1"/>
  <c r="R59" i="1"/>
  <c r="Q59" i="1"/>
  <c r="P59" i="1"/>
  <c r="O59" i="1"/>
  <c r="N59" i="1"/>
  <c r="AD59" i="1" s="1"/>
  <c r="M59" i="1"/>
  <c r="L59" i="1"/>
  <c r="K59" i="1"/>
  <c r="J59" i="1"/>
  <c r="I59" i="1"/>
  <c r="H59" i="1"/>
  <c r="G59" i="1"/>
  <c r="F59" i="1"/>
  <c r="E59" i="1"/>
  <c r="D59" i="1"/>
  <c r="AD58" i="1"/>
  <c r="AC58" i="1"/>
  <c r="AD57" i="1"/>
  <c r="AC57" i="1"/>
  <c r="AD56" i="1"/>
  <c r="AC56" i="1"/>
  <c r="AB55" i="1"/>
  <c r="AD55" i="1" s="1"/>
  <c r="AA55" i="1"/>
  <c r="AC55" i="1" s="1"/>
  <c r="Z55" i="1"/>
  <c r="Y55" i="1"/>
  <c r="C55" i="1"/>
  <c r="B55" i="1"/>
  <c r="AB54" i="1"/>
  <c r="AD54" i="1" s="1"/>
  <c r="AA54" i="1"/>
  <c r="AC54" i="1" s="1"/>
  <c r="Z54" i="1"/>
  <c r="Y54" i="1"/>
  <c r="X54" i="1"/>
  <c r="X53" i="1" s="1"/>
  <c r="X46" i="1" s="1"/>
  <c r="X23" i="1" s="1"/>
  <c r="X21" i="1" s="1"/>
  <c r="W54" i="1"/>
  <c r="V54" i="1"/>
  <c r="U54" i="1"/>
  <c r="T54" i="1"/>
  <c r="T53" i="1" s="1"/>
  <c r="T46" i="1" s="1"/>
  <c r="T23" i="1" s="1"/>
  <c r="T21" i="1" s="1"/>
  <c r="S54" i="1"/>
  <c r="R54" i="1"/>
  <c r="Q54" i="1"/>
  <c r="P54" i="1"/>
  <c r="P53" i="1" s="1"/>
  <c r="P46" i="1" s="1"/>
  <c r="P23" i="1" s="1"/>
  <c r="P21" i="1" s="1"/>
  <c r="O54" i="1"/>
  <c r="N54" i="1"/>
  <c r="M54" i="1"/>
  <c r="L54" i="1"/>
  <c r="L53" i="1" s="1"/>
  <c r="L46" i="1" s="1"/>
  <c r="L23" i="1" s="1"/>
  <c r="L21" i="1" s="1"/>
  <c r="K54" i="1"/>
  <c r="J54" i="1"/>
  <c r="I54" i="1"/>
  <c r="H54" i="1"/>
  <c r="H53" i="1" s="1"/>
  <c r="H46" i="1" s="1"/>
  <c r="H23" i="1" s="1"/>
  <c r="H21" i="1" s="1"/>
  <c r="G54" i="1"/>
  <c r="F54" i="1"/>
  <c r="E54" i="1"/>
  <c r="D54" i="1"/>
  <c r="D53" i="1" s="1"/>
  <c r="D46" i="1" s="1"/>
  <c r="D23" i="1" s="1"/>
  <c r="D21" i="1" s="1"/>
  <c r="AA53" i="1"/>
  <c r="AA46" i="1" s="1"/>
  <c r="Z53" i="1"/>
  <c r="W53" i="1"/>
  <c r="W46" i="1" s="1"/>
  <c r="W23" i="1" s="1"/>
  <c r="V53" i="1"/>
  <c r="U53" i="1"/>
  <c r="S53" i="1"/>
  <c r="S46" i="1" s="1"/>
  <c r="S23" i="1" s="1"/>
  <c r="R53" i="1"/>
  <c r="Q53" i="1"/>
  <c r="O53" i="1"/>
  <c r="O46" i="1" s="1"/>
  <c r="O23" i="1" s="1"/>
  <c r="N53" i="1"/>
  <c r="M53" i="1"/>
  <c r="K53" i="1"/>
  <c r="K46" i="1" s="1"/>
  <c r="K23" i="1" s="1"/>
  <c r="J53" i="1"/>
  <c r="I53" i="1"/>
  <c r="G53" i="1"/>
  <c r="G46" i="1" s="1"/>
  <c r="G23" i="1" s="1"/>
  <c r="F53" i="1"/>
  <c r="E53" i="1"/>
  <c r="AD52" i="1"/>
  <c r="AC52" i="1"/>
  <c r="AD51" i="1"/>
  <c r="AC51" i="1"/>
  <c r="AB50" i="1"/>
  <c r="AA50" i="1"/>
  <c r="Z50" i="1"/>
  <c r="Z46" i="1" s="1"/>
  <c r="Z23" i="1" s="1"/>
  <c r="Y50" i="1"/>
  <c r="X50" i="1"/>
  <c r="W50" i="1"/>
  <c r="V50" i="1"/>
  <c r="V46" i="1" s="1"/>
  <c r="V23" i="1" s="1"/>
  <c r="U50" i="1"/>
  <c r="T50" i="1"/>
  <c r="S50" i="1"/>
  <c r="R50" i="1"/>
  <c r="R46" i="1" s="1"/>
  <c r="R23" i="1" s="1"/>
  <c r="Q50" i="1"/>
  <c r="P50" i="1"/>
  <c r="O50" i="1"/>
  <c r="N50" i="1"/>
  <c r="N46" i="1" s="1"/>
  <c r="N23" i="1" s="1"/>
  <c r="M50" i="1"/>
  <c r="AC50" i="1" s="1"/>
  <c r="L50" i="1"/>
  <c r="K50" i="1"/>
  <c r="J50" i="1"/>
  <c r="J46" i="1" s="1"/>
  <c r="J23" i="1" s="1"/>
  <c r="I50" i="1"/>
  <c r="H50" i="1"/>
  <c r="G50" i="1"/>
  <c r="F50" i="1"/>
  <c r="F46" i="1" s="1"/>
  <c r="F23" i="1" s="1"/>
  <c r="E50" i="1"/>
  <c r="D50" i="1"/>
  <c r="AD49" i="1"/>
  <c r="AC49" i="1"/>
  <c r="AD48" i="1"/>
  <c r="AC48" i="1"/>
  <c r="AB47" i="1"/>
  <c r="AD47" i="1" s="1"/>
  <c r="AA47" i="1"/>
  <c r="Z47" i="1"/>
  <c r="Y47" i="1"/>
  <c r="X47" i="1"/>
  <c r="W47" i="1"/>
  <c r="V47" i="1"/>
  <c r="U47" i="1"/>
  <c r="U46" i="1" s="1"/>
  <c r="U23" i="1" s="1"/>
  <c r="T47" i="1"/>
  <c r="S47" i="1"/>
  <c r="R47" i="1"/>
  <c r="Q47" i="1"/>
  <c r="Q46" i="1" s="1"/>
  <c r="Q23" i="1" s="1"/>
  <c r="P47" i="1"/>
  <c r="O47" i="1"/>
  <c r="N47" i="1"/>
  <c r="M47" i="1"/>
  <c r="M46" i="1" s="1"/>
  <c r="M23" i="1" s="1"/>
  <c r="L47" i="1"/>
  <c r="K47" i="1"/>
  <c r="J47" i="1"/>
  <c r="I47" i="1"/>
  <c r="I46" i="1" s="1"/>
  <c r="I23" i="1" s="1"/>
  <c r="H47" i="1"/>
  <c r="G47" i="1"/>
  <c r="F47" i="1"/>
  <c r="E47" i="1"/>
  <c r="E46" i="1" s="1"/>
  <c r="E23" i="1" s="1"/>
  <c r="D47" i="1"/>
  <c r="AD45" i="1"/>
  <c r="AC45" i="1"/>
  <c r="AD44" i="1"/>
  <c r="AC44" i="1"/>
  <c r="AB43" i="1"/>
  <c r="AA43" i="1"/>
  <c r="AC43" i="1" s="1"/>
  <c r="Z43" i="1"/>
  <c r="Y43" i="1"/>
  <c r="X43" i="1"/>
  <c r="W43" i="1"/>
  <c r="W28" i="1" s="1"/>
  <c r="W22" i="1" s="1"/>
  <c r="V43" i="1"/>
  <c r="U43" i="1"/>
  <c r="T43" i="1"/>
  <c r="S43" i="1"/>
  <c r="S28" i="1" s="1"/>
  <c r="S22" i="1" s="1"/>
  <c r="R43" i="1"/>
  <c r="Q43" i="1"/>
  <c r="P43" i="1"/>
  <c r="O43" i="1"/>
  <c r="O28" i="1" s="1"/>
  <c r="O22" i="1" s="1"/>
  <c r="O21" i="1" s="1"/>
  <c r="N43" i="1"/>
  <c r="AD43" i="1" s="1"/>
  <c r="M43" i="1"/>
  <c r="L43" i="1"/>
  <c r="K43" i="1"/>
  <c r="K28" i="1" s="1"/>
  <c r="K22" i="1" s="1"/>
  <c r="J43" i="1"/>
  <c r="I43" i="1"/>
  <c r="H43" i="1"/>
  <c r="G43" i="1"/>
  <c r="G28" i="1" s="1"/>
  <c r="G22" i="1" s="1"/>
  <c r="F43" i="1"/>
  <c r="E43" i="1"/>
  <c r="D43" i="1"/>
  <c r="AD42" i="1"/>
  <c r="AC42" i="1"/>
  <c r="AD41" i="1"/>
  <c r="AC41" i="1"/>
  <c r="AD40" i="1"/>
  <c r="AC40" i="1"/>
  <c r="AD39" i="1"/>
  <c r="AC39" i="1"/>
  <c r="AD38" i="1"/>
  <c r="AC38" i="1"/>
  <c r="AD37" i="1"/>
  <c r="AC37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AD36" i="1" s="1"/>
  <c r="M36" i="1"/>
  <c r="AC36" i="1" s="1"/>
  <c r="L36" i="1"/>
  <c r="K36" i="1"/>
  <c r="J36" i="1"/>
  <c r="I36" i="1"/>
  <c r="H36" i="1"/>
  <c r="G36" i="1"/>
  <c r="F36" i="1"/>
  <c r="E36" i="1"/>
  <c r="D36" i="1"/>
  <c r="AD35" i="1"/>
  <c r="AC35" i="1"/>
  <c r="AD34" i="1"/>
  <c r="AC34" i="1"/>
  <c r="AB33" i="1"/>
  <c r="AD33" i="1" s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AC33" i="1" s="1"/>
  <c r="L33" i="1"/>
  <c r="K33" i="1"/>
  <c r="J33" i="1"/>
  <c r="I33" i="1"/>
  <c r="H33" i="1"/>
  <c r="G33" i="1"/>
  <c r="F33" i="1"/>
  <c r="E33" i="1"/>
  <c r="D33" i="1"/>
  <c r="AD32" i="1"/>
  <c r="AC32" i="1"/>
  <c r="AD31" i="1"/>
  <c r="AC31" i="1"/>
  <c r="AD30" i="1"/>
  <c r="AC30" i="1"/>
  <c r="AB29" i="1"/>
  <c r="AA29" i="1"/>
  <c r="Z29" i="1"/>
  <c r="Z28" i="1" s="1"/>
  <c r="Z22" i="1" s="1"/>
  <c r="Z21" i="1" s="1"/>
  <c r="Y29" i="1"/>
  <c r="X29" i="1"/>
  <c r="W29" i="1"/>
  <c r="V29" i="1"/>
  <c r="V28" i="1" s="1"/>
  <c r="V22" i="1" s="1"/>
  <c r="V21" i="1" s="1"/>
  <c r="U29" i="1"/>
  <c r="T29" i="1"/>
  <c r="S29" i="1"/>
  <c r="R29" i="1"/>
  <c r="R28" i="1" s="1"/>
  <c r="R22" i="1" s="1"/>
  <c r="R21" i="1" s="1"/>
  <c r="Q29" i="1"/>
  <c r="P29" i="1"/>
  <c r="O29" i="1"/>
  <c r="N29" i="1"/>
  <c r="AD29" i="1" s="1"/>
  <c r="M29" i="1"/>
  <c r="AC29" i="1" s="1"/>
  <c r="L29" i="1"/>
  <c r="K29" i="1"/>
  <c r="J29" i="1"/>
  <c r="J28" i="1" s="1"/>
  <c r="J22" i="1" s="1"/>
  <c r="J21" i="1" s="1"/>
  <c r="I29" i="1"/>
  <c r="H29" i="1"/>
  <c r="G29" i="1"/>
  <c r="F29" i="1"/>
  <c r="F28" i="1" s="1"/>
  <c r="F22" i="1" s="1"/>
  <c r="F21" i="1" s="1"/>
  <c r="E29" i="1"/>
  <c r="D29" i="1"/>
  <c r="AB28" i="1"/>
  <c r="Y28" i="1"/>
  <c r="X28" i="1"/>
  <c r="U28" i="1"/>
  <c r="T28" i="1"/>
  <c r="Q28" i="1"/>
  <c r="P28" i="1"/>
  <c r="M28" i="1"/>
  <c r="L28" i="1"/>
  <c r="I28" i="1"/>
  <c r="H28" i="1"/>
  <c r="E28" i="1"/>
  <c r="D28" i="1"/>
  <c r="AB27" i="1"/>
  <c r="AD27" i="1" s="1"/>
  <c r="Y27" i="1"/>
  <c r="X27" i="1"/>
  <c r="W27" i="1"/>
  <c r="V27" i="1"/>
  <c r="T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B26" i="1"/>
  <c r="AA26" i="1"/>
  <c r="AC26" i="1" s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AD26" i="1" s="1"/>
  <c r="M26" i="1"/>
  <c r="L26" i="1"/>
  <c r="K26" i="1"/>
  <c r="J26" i="1"/>
  <c r="I26" i="1"/>
  <c r="H26" i="1"/>
  <c r="G26" i="1"/>
  <c r="F26" i="1"/>
  <c r="E26" i="1"/>
  <c r="D26" i="1"/>
  <c r="Z25" i="1"/>
  <c r="X25" i="1"/>
  <c r="V25" i="1"/>
  <c r="T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D24" i="1"/>
  <c r="AC24" i="1"/>
  <c r="F24" i="1"/>
  <c r="D24" i="1"/>
  <c r="AB22" i="1"/>
  <c r="Y22" i="1"/>
  <c r="X22" i="1"/>
  <c r="U22" i="1"/>
  <c r="U21" i="1" s="1"/>
  <c r="T22" i="1"/>
  <c r="Q22" i="1"/>
  <c r="Q21" i="1" s="1"/>
  <c r="P22" i="1"/>
  <c r="M22" i="1"/>
  <c r="M21" i="1" s="1"/>
  <c r="L22" i="1"/>
  <c r="I22" i="1"/>
  <c r="I21" i="1" s="1"/>
  <c r="H22" i="1"/>
  <c r="E22" i="1"/>
  <c r="E21" i="1" s="1"/>
  <c r="D22" i="1"/>
  <c r="Y46" i="1" l="1"/>
  <c r="Y23" i="1" s="1"/>
  <c r="Y21" i="1" s="1"/>
  <c r="AA27" i="1"/>
  <c r="AC27" i="1" s="1"/>
  <c r="AC77" i="1"/>
  <c r="G21" i="1"/>
  <c r="K21" i="1"/>
  <c r="S21" i="1"/>
  <c r="W21" i="1"/>
  <c r="AC46" i="1"/>
  <c r="AA23" i="1"/>
  <c r="AC23" i="1" s="1"/>
  <c r="AD22" i="1"/>
  <c r="AC47" i="1"/>
  <c r="N28" i="1"/>
  <c r="N22" i="1" s="1"/>
  <c r="N21" i="1" s="1"/>
  <c r="AB53" i="1"/>
  <c r="AA70" i="1"/>
  <c r="AD50" i="1"/>
  <c r="AA28" i="1"/>
  <c r="AC53" i="1"/>
  <c r="AB70" i="1"/>
  <c r="AC78" i="1"/>
  <c r="AB25" i="1" l="1"/>
  <c r="AD25" i="1" s="1"/>
  <c r="AD70" i="1"/>
  <c r="AD53" i="1"/>
  <c r="AB46" i="1"/>
  <c r="AC70" i="1"/>
  <c r="AA25" i="1"/>
  <c r="AC25" i="1" s="1"/>
  <c r="AA22" i="1"/>
  <c r="AC28" i="1"/>
  <c r="AD28" i="1"/>
  <c r="AD46" i="1" l="1"/>
  <c r="AB23" i="1"/>
  <c r="AA21" i="1"/>
  <c r="AC21" i="1" s="1"/>
  <c r="AC22" i="1"/>
  <c r="AD23" i="1" l="1"/>
  <c r="AB21" i="1"/>
  <c r="AD21" i="1" s="1"/>
</calcChain>
</file>

<file path=xl/sharedStrings.xml><?xml version="1.0" encoding="utf-8"?>
<sst xmlns="http://schemas.openxmlformats.org/spreadsheetml/2006/main" count="357" uniqueCount="150">
  <si>
    <t>Приложение  № 2</t>
  </si>
  <si>
    <t>к приказу Минэнерго России</t>
  </si>
  <si>
    <t>от "25" апреля 2018 г. № 320</t>
  </si>
  <si>
    <t>Форма 2. Отчет об исполнении плана освоения капитальных вложений по инвестиционным проектам инвестиционной программы</t>
  </si>
  <si>
    <t>за 2023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</si>
  <si>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</si>
  <si>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</si>
  <si>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</si>
  <si>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</si>
  <si>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</si>
  <si>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</si>
  <si>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</si>
  <si>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</si>
  <si>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</si>
  <si>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инвестиционного проекта в прогнозных ценах соответствующих лет, млн рублей (без НДС) </t>
  </si>
  <si>
    <t xml:space="preserve">Фактический объем освоения капитальных вложений на 01.01.2023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</si>
  <si>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</si>
  <si>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</si>
  <si>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</si>
  <si>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2023, млн рублей (без НДС)</t>
  </si>
  <si>
    <t>Освоение капитальных вложений года 2023,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</si>
  <si>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</si>
  <si>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</si>
  <si>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</si>
  <si>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</si>
  <si>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</si>
  <si>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</si>
  <si>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</si>
  <si>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</si>
  <si>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</si>
  <si>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</si>
  <si>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</si>
  <si>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</si>
  <si>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</si>
  <si>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 xml:space="preserve">в прогнозных ценах </t>
  </si>
  <si>
    <t>в текущих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</si>
  <si>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</si>
  <si>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</si>
  <si>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</si>
  <si>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</si>
  <si>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</si>
  <si>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</si>
  <si>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</si>
  <si>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</si>
  <si>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</si>
  <si>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</si>
  <si>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</si>
  <si>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</si>
  <si>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</si>
  <si>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</si>
  <si>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</si>
  <si>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</si>
  <si>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</si>
  <si>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</si>
  <si>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</si>
  <si>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</si>
  <si>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</si>
  <si>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</si>
  <si>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</si>
  <si>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</si>
  <si>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</si>
  <si>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</si>
  <si>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</si>
  <si>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</si>
  <si>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</si>
  <si>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</si>
  <si>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</si>
  <si>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</si>
  <si>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</si>
  <si>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</si>
  <si>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</si>
  <si>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</si>
  <si>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</si>
  <si>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</si>
  <si>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</si>
  <si>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</si>
  <si>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</si>
  <si>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</si>
  <si>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</si>
  <si>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</si>
  <si>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</si>
  <si>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</si>
  <si>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</si>
  <si>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</si>
  <si>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</si>
  <si>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</si>
  <si>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</si>
  <si>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</si>
  <si>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</si>
  <si>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</si>
  <si>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</si>
  <si>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</si>
  <si>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</si>
  <si>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</si>
  <si>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</si>
  <si>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</si>
  <si>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</si>
  <si>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</si>
  <si>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</si>
  <si>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</si>
  <si>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</si>
  <si>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</si>
  <si>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</si>
  <si>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</si>
  <si>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</si>
  <si>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</si>
  <si>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</si>
  <si>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</si>
  <si>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</si>
  <si>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</si>
  <si>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</si>
  <si>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</si>
  <si>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</si>
  <si>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</si>
  <si>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</si>
  <si>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</si>
  <si>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</si>
  <si>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</si>
  <si>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</si>
  <si>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</si>
  <si>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</si>
  <si>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</si>
  <si>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</si>
  <si>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</si>
  <si>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</si>
  <si>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</si>
  <si>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</si>
  <si>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</si>
  <si>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</si>
  <si>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</si>
  <si>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</si>
  <si>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</si>
  <si>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</si>
  <si>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</si>
  <si>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</si>
  <si>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</si>
  <si>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</si>
  <si>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</si>
  <si>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</si>
  <si>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</si>
  <si>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</si>
  <si>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</si>
  <si>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 xml:space="preserve">Освоены денежные средства, утвержденные Инвестиционной программой на 2022 год и не затраченные в 2022 году в размере 52,604 млн.руб. без НДС  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</si>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</sst>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9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3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64" fontId="15" fillId="0" borderId="0" xfId="1" applyNumberFormat="1" applyFont="1" applyFill="1" applyBorder="1" applyAlignment="1">
      <alignment horizontal="center" vertical="top"/>
    </xf>
    <xf numFmtId="165" fontId="15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7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2" fontId="19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9" fillId="0" borderId="0" xfId="1" applyNumberFormat="1" applyFont="1" applyFill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164" fontId="6" fillId="0" borderId="0" xfId="2" applyNumberFormat="1" applyFont="1" applyFill="1" applyAlignment="1">
      <alignment horizontal="left" vertical="center" wrapText="1"/>
    </xf>
    <xf numFmtId="0" fontId="21" fillId="0" borderId="0" xfId="2" applyFont="1" applyFill="1" applyAlignment="1">
      <alignment horizontal="left" vertical="center" wrapText="1"/>
    </xf>
    <xf numFmtId="0" fontId="6" fillId="0" borderId="0" xfId="2" applyFont="1" applyFill="1" applyAlignment="1">
      <alignment horizontal="left" vertical="center" wrapText="1"/>
    </xf>
    <xf numFmtId="0" fontId="21" fillId="0" borderId="0" xfId="2" applyFont="1" applyFill="1" applyAlignment="1">
      <alignment vertical="center" wrapText="1"/>
    </xf>
    <xf numFmtId="164" fontId="21" fillId="0" borderId="0" xfId="2" applyNumberFormat="1" applyFont="1" applyFill="1" applyAlignment="1">
      <alignment vertical="center" wrapText="1"/>
    </xf>
    <xf numFmtId="0" fontId="21" fillId="0" borderId="0" xfId="2" applyFont="1" applyFill="1" applyAlignment="1">
      <alignment horizontal="left" vertical="center" wrapText="1"/>
    </xf>
    <xf numFmtId="164" fontId="21" fillId="0" borderId="0" xfId="2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  <cell r="AM79" t="str">
            <v>Изменение цены по результатам закупочной процедуры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>
        <row r="62">
          <cell r="M62">
            <v>8.9560390000000004E-2</v>
          </cell>
          <cell r="T62">
            <v>0</v>
          </cell>
          <cell r="AA62">
            <v>0</v>
          </cell>
          <cell r="AH62">
            <v>7.8115270817600013</v>
          </cell>
          <cell r="AV62">
            <v>8.9560390000000004E-2</v>
          </cell>
        </row>
        <row r="74">
          <cell r="M74">
            <v>0</v>
          </cell>
          <cell r="T74">
            <v>0</v>
          </cell>
          <cell r="AA74">
            <v>0</v>
          </cell>
          <cell r="AH74">
            <v>6.0851096699999996</v>
          </cell>
          <cell r="AV74">
            <v>0</v>
          </cell>
        </row>
        <row r="75">
          <cell r="M75">
            <v>0</v>
          </cell>
          <cell r="T75">
            <v>0</v>
          </cell>
          <cell r="AA75">
            <v>0</v>
          </cell>
          <cell r="AH75">
            <v>9.8681607699999994</v>
          </cell>
          <cell r="AV75">
            <v>0</v>
          </cell>
        </row>
        <row r="76">
          <cell r="M76">
            <v>0</v>
          </cell>
          <cell r="T76">
            <v>0</v>
          </cell>
          <cell r="AA76">
            <v>0</v>
          </cell>
          <cell r="AH76">
            <v>16.611988790880002</v>
          </cell>
          <cell r="AV76">
            <v>0</v>
          </cell>
        </row>
        <row r="77">
          <cell r="M77">
            <v>0</v>
          </cell>
          <cell r="T77">
            <v>0</v>
          </cell>
          <cell r="AA77">
            <v>0</v>
          </cell>
          <cell r="AH77">
            <v>3.6543601466400002</v>
          </cell>
          <cell r="AV77">
            <v>0</v>
          </cell>
        </row>
        <row r="80">
          <cell r="M80">
            <v>0</v>
          </cell>
          <cell r="T80">
            <v>0</v>
          </cell>
          <cell r="AA80">
            <v>0</v>
          </cell>
          <cell r="AH80">
            <v>14.283333333333335</v>
          </cell>
          <cell r="AV80">
            <v>0</v>
          </cell>
        </row>
        <row r="81">
          <cell r="M81">
            <v>0</v>
          </cell>
          <cell r="T81">
            <v>0</v>
          </cell>
          <cell r="AA81">
            <v>0</v>
          </cell>
          <cell r="AH81">
            <v>1.32632883</v>
          </cell>
          <cell r="AV81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8.9583333333333339</v>
          </cell>
        </row>
        <row r="84">
          <cell r="M84">
            <v>0</v>
          </cell>
          <cell r="T84">
            <v>0</v>
          </cell>
          <cell r="AA84">
            <v>0</v>
          </cell>
          <cell r="AG84">
            <v>4</v>
          </cell>
          <cell r="AV84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L92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N21" sqref="N21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5" width="24.7109375" style="3" customWidth="1"/>
    <col min="6" max="6" width="15.5703125" style="3" customWidth="1"/>
    <col min="7" max="7" width="15.5703125" style="82" customWidth="1"/>
    <col min="8" max="10" width="16.28515625" style="26" hidden="1" customWidth="1"/>
    <col min="11" max="13" width="13.28515625" style="3" customWidth="1"/>
    <col min="14" max="14" width="13.140625" style="82" customWidth="1"/>
    <col min="15" max="15" width="13.28515625" style="82" customWidth="1"/>
    <col min="16" max="16" width="13.28515625" style="3" customWidth="1"/>
    <col min="17" max="24" width="13.28515625" style="3" hidden="1" customWidth="1"/>
    <col min="25" max="30" width="14.140625" style="3" customWidth="1"/>
    <col min="31" max="31" width="35.7109375" style="3" customWidth="1"/>
    <col min="32" max="32" width="8.28515625" style="12" customWidth="1"/>
    <col min="33" max="33" width="11.28515625" style="12" customWidth="1"/>
    <col min="34" max="34" width="8.140625" style="13" customWidth="1"/>
    <col min="35" max="35" width="6.85546875" style="13" customWidth="1"/>
    <col min="36" max="36" width="9.5703125" style="13" customWidth="1"/>
    <col min="37" max="37" width="6.42578125" style="13" customWidth="1"/>
    <col min="38" max="38" width="8.42578125" style="13" customWidth="1"/>
    <col min="39" max="39" width="11.42578125" style="13" customWidth="1"/>
    <col min="40" max="40" width="9" style="13" customWidth="1"/>
    <col min="41" max="41" width="7.7109375" style="13" customWidth="1"/>
    <col min="42" max="42" width="9.140625" style="13"/>
    <col min="43" max="43" width="7" style="13" customWidth="1"/>
    <col min="44" max="44" width="7.7109375" style="13" customWidth="1"/>
    <col min="45" max="45" width="10.7109375" style="13" customWidth="1"/>
    <col min="46" max="46" width="8.42578125" style="13" customWidth="1"/>
    <col min="47" max="53" width="8.28515625" style="13" customWidth="1"/>
    <col min="54" max="54" width="9.85546875" style="13" customWidth="1"/>
    <col min="55" max="55" width="7" style="13" customWidth="1"/>
    <col min="56" max="56" width="7.85546875" style="13" customWidth="1"/>
    <col min="57" max="57" width="11" style="13" customWidth="1"/>
    <col min="58" max="58" width="7.7109375" style="13" customWidth="1"/>
    <col min="59" max="59" width="8.85546875" style="13" customWidth="1"/>
    <col min="60" max="16384" width="9.140625" style="13"/>
  </cols>
  <sheetData>
    <row r="1" spans="1:64" s="8" customFormat="1" ht="15.75" outlineLevel="1" x14ac:dyDescent="0.2">
      <c r="A1" s="1"/>
      <c r="B1" s="2"/>
      <c r="C1" s="3"/>
      <c r="D1" s="1"/>
      <c r="E1" s="1"/>
      <c r="F1" s="1"/>
      <c r="G1" s="1"/>
      <c r="H1" s="4"/>
      <c r="I1" s="4"/>
      <c r="J1" s="4"/>
      <c r="K1" s="1"/>
      <c r="L1" s="1"/>
      <c r="M1" s="1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6" t="s">
        <v>0</v>
      </c>
      <c r="AF1" s="7"/>
      <c r="AG1" s="7"/>
    </row>
    <row r="2" spans="1:64" s="8" customFormat="1" ht="15.75" outlineLevel="1" x14ac:dyDescent="0.25">
      <c r="A2" s="1"/>
      <c r="B2" s="2"/>
      <c r="C2" s="3"/>
      <c r="D2" s="1"/>
      <c r="E2" s="1"/>
      <c r="F2" s="1"/>
      <c r="G2" s="1"/>
      <c r="H2" s="4"/>
      <c r="I2" s="4"/>
      <c r="J2" s="4"/>
      <c r="K2" s="1"/>
      <c r="L2" s="1"/>
      <c r="M2" s="1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9" t="s">
        <v>1</v>
      </c>
      <c r="AF2" s="7"/>
      <c r="AG2" s="7"/>
    </row>
    <row r="3" spans="1:64" s="8" customFormat="1" ht="15.75" outlineLevel="1" x14ac:dyDescent="0.25">
      <c r="A3" s="1"/>
      <c r="B3" s="2"/>
      <c r="C3" s="3"/>
      <c r="D3" s="1"/>
      <c r="E3" s="1"/>
      <c r="F3" s="1"/>
      <c r="G3" s="1"/>
      <c r="H3" s="4"/>
      <c r="I3" s="4"/>
      <c r="J3" s="4"/>
      <c r="K3" s="1"/>
      <c r="L3" s="1"/>
      <c r="M3" s="1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9" t="s">
        <v>2</v>
      </c>
      <c r="AF3" s="7"/>
      <c r="AG3" s="7"/>
    </row>
    <row r="4" spans="1:64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  <c r="O4" s="11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64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6"/>
      <c r="AG5" s="16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</row>
    <row r="6" spans="1:64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9"/>
      <c r="AG6" s="19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</row>
    <row r="7" spans="1:64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2"/>
      <c r="AG7" s="22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18.75" outlineLevel="1" x14ac:dyDescent="0.3">
      <c r="C8" s="25"/>
      <c r="G8" s="3"/>
      <c r="N8" s="3"/>
      <c r="O8" s="3"/>
    </row>
    <row r="9" spans="1:64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16"/>
      <c r="AG9" s="1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</row>
    <row r="10" spans="1:64" ht="18.75" outlineLevel="1" x14ac:dyDescent="0.3">
      <c r="A10" s="28"/>
      <c r="B10" s="28"/>
      <c r="C10" s="29"/>
      <c r="D10" s="28"/>
      <c r="E10" s="28"/>
      <c r="F10" s="28"/>
      <c r="G10" s="28"/>
      <c r="H10" s="30"/>
      <c r="I10" s="30"/>
      <c r="J10" s="30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16"/>
      <c r="AG10" s="1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</row>
    <row r="11" spans="1:64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31"/>
      <c r="AG11" s="31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64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4"/>
      <c r="R12" s="34"/>
      <c r="S12" s="34"/>
      <c r="T12" s="34"/>
      <c r="U12" s="34"/>
      <c r="V12" s="34"/>
      <c r="W12" s="34"/>
      <c r="X12" s="34"/>
      <c r="Y12" s="33"/>
      <c r="Z12" s="33"/>
      <c r="AA12" s="33"/>
      <c r="AB12" s="33"/>
      <c r="AC12" s="33"/>
      <c r="AD12" s="33"/>
      <c r="AE12" s="33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</row>
    <row r="13" spans="1:64" ht="15.75" outlineLevel="1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  <c r="Z13" s="37"/>
      <c r="AA13" s="37"/>
      <c r="AB13" s="37"/>
      <c r="AC13" s="37"/>
      <c r="AD13" s="37"/>
      <c r="AE13" s="37"/>
    </row>
    <row r="14" spans="1:64" ht="15.75" outlineLevel="1" x14ac:dyDescent="0.2">
      <c r="A14" s="37"/>
      <c r="B14" s="37"/>
      <c r="C14" s="38"/>
      <c r="D14" s="37"/>
      <c r="E14" s="37"/>
      <c r="F14" s="37"/>
      <c r="G14" s="37"/>
      <c r="H14" s="39"/>
      <c r="I14" s="39"/>
      <c r="J14" s="39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64" ht="15.75" x14ac:dyDescent="0.2">
      <c r="A15" s="37"/>
      <c r="B15" s="37"/>
      <c r="C15" s="38"/>
      <c r="D15" s="37"/>
      <c r="E15" s="37"/>
      <c r="F15" s="37"/>
      <c r="G15" s="40"/>
      <c r="H15" s="39"/>
      <c r="I15" s="39"/>
      <c r="J15" s="39"/>
      <c r="K15" s="37"/>
      <c r="L15" s="37"/>
      <c r="M15" s="37"/>
      <c r="N15" s="40"/>
      <c r="O15" s="40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64" ht="15.75" hidden="1" x14ac:dyDescent="0.2">
      <c r="A16" s="37"/>
      <c r="B16" s="37"/>
      <c r="C16" s="38"/>
      <c r="D16" s="37"/>
      <c r="E16" s="37"/>
      <c r="F16" s="37"/>
      <c r="G16" s="40"/>
      <c r="H16" s="39"/>
      <c r="I16" s="39"/>
      <c r="J16" s="39"/>
      <c r="K16" s="37"/>
      <c r="L16" s="37"/>
      <c r="M16" s="37"/>
      <c r="N16" s="37"/>
      <c r="O16" s="37"/>
      <c r="P16" s="37"/>
      <c r="Q16" s="41"/>
      <c r="R16" s="41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3" ht="42.75" customHeight="1" x14ac:dyDescent="0.2">
      <c r="A17" s="42" t="s">
        <v>10</v>
      </c>
      <c r="B17" s="42" t="s">
        <v>11</v>
      </c>
      <c r="C17" s="42" t="s">
        <v>12</v>
      </c>
      <c r="D17" s="43" t="s">
        <v>13</v>
      </c>
      <c r="E17" s="44" t="s">
        <v>14</v>
      </c>
      <c r="F17" s="45" t="s">
        <v>15</v>
      </c>
      <c r="G17" s="46"/>
      <c r="H17" s="47" t="s">
        <v>16</v>
      </c>
      <c r="I17" s="47" t="s">
        <v>17</v>
      </c>
      <c r="J17" s="47" t="s">
        <v>18</v>
      </c>
      <c r="K17" s="42" t="s">
        <v>19</v>
      </c>
      <c r="L17" s="42"/>
      <c r="M17" s="48" t="s">
        <v>20</v>
      </c>
      <c r="N17" s="49"/>
      <c r="O17" s="49"/>
      <c r="P17" s="50"/>
      <c r="Q17" s="51"/>
      <c r="R17" s="51"/>
      <c r="S17" s="51"/>
      <c r="T17" s="51"/>
      <c r="U17" s="51"/>
      <c r="V17" s="51"/>
      <c r="W17" s="51"/>
      <c r="X17" s="51"/>
      <c r="Y17" s="52" t="s">
        <v>21</v>
      </c>
      <c r="Z17" s="43"/>
      <c r="AA17" s="52" t="s">
        <v>22</v>
      </c>
      <c r="AB17" s="53"/>
      <c r="AC17" s="53"/>
      <c r="AD17" s="43"/>
      <c r="AE17" s="42" t="s">
        <v>23</v>
      </c>
    </row>
    <row r="18" spans="1:33" ht="77.25" customHeight="1" x14ac:dyDescent="0.2">
      <c r="A18" s="42"/>
      <c r="B18" s="42"/>
      <c r="C18" s="42"/>
      <c r="D18" s="54"/>
      <c r="E18" s="55"/>
      <c r="F18" s="56"/>
      <c r="G18" s="57"/>
      <c r="H18" s="58"/>
      <c r="I18" s="58"/>
      <c r="J18" s="58"/>
      <c r="K18" s="42"/>
      <c r="L18" s="42"/>
      <c r="M18" s="59" t="s">
        <v>24</v>
      </c>
      <c r="N18" s="59"/>
      <c r="O18" s="59" t="s">
        <v>25</v>
      </c>
      <c r="P18" s="59"/>
      <c r="Q18" s="42" t="s">
        <v>26</v>
      </c>
      <c r="R18" s="42"/>
      <c r="S18" s="42" t="s">
        <v>27</v>
      </c>
      <c r="T18" s="42"/>
      <c r="U18" s="42" t="s">
        <v>28</v>
      </c>
      <c r="V18" s="42"/>
      <c r="W18" s="42" t="s">
        <v>29</v>
      </c>
      <c r="X18" s="42"/>
      <c r="Y18" s="60"/>
      <c r="Z18" s="61"/>
      <c r="AA18" s="42" t="s">
        <v>30</v>
      </c>
      <c r="AB18" s="42"/>
      <c r="AC18" s="42" t="s">
        <v>31</v>
      </c>
      <c r="AD18" s="42"/>
      <c r="AE18" s="42"/>
    </row>
    <row r="19" spans="1:33" ht="108.75" customHeight="1" x14ac:dyDescent="0.2">
      <c r="A19" s="42"/>
      <c r="B19" s="42"/>
      <c r="C19" s="42"/>
      <c r="D19" s="61"/>
      <c r="E19" s="62"/>
      <c r="F19" s="63" t="s">
        <v>32</v>
      </c>
      <c r="G19" s="63" t="s">
        <v>33</v>
      </c>
      <c r="H19" s="64"/>
      <c r="I19" s="64"/>
      <c r="J19" s="64"/>
      <c r="K19" s="63" t="s">
        <v>32</v>
      </c>
      <c r="L19" s="63" t="s">
        <v>33</v>
      </c>
      <c r="M19" s="63" t="s">
        <v>32</v>
      </c>
      <c r="N19" s="63" t="s">
        <v>34</v>
      </c>
      <c r="O19" s="63" t="s">
        <v>32</v>
      </c>
      <c r="P19" s="63" t="s">
        <v>35</v>
      </c>
      <c r="Q19" s="65" t="s">
        <v>24</v>
      </c>
      <c r="R19" s="65" t="s">
        <v>25</v>
      </c>
      <c r="S19" s="65" t="s">
        <v>24</v>
      </c>
      <c r="T19" s="65" t="s">
        <v>25</v>
      </c>
      <c r="U19" s="65" t="s">
        <v>24</v>
      </c>
      <c r="V19" s="65" t="s">
        <v>25</v>
      </c>
      <c r="W19" s="65" t="s">
        <v>24</v>
      </c>
      <c r="X19" s="65" t="s">
        <v>25</v>
      </c>
      <c r="Y19" s="63" t="s">
        <v>32</v>
      </c>
      <c r="Z19" s="63" t="s">
        <v>33</v>
      </c>
      <c r="AA19" s="63" t="s">
        <v>32</v>
      </c>
      <c r="AB19" s="63" t="s">
        <v>34</v>
      </c>
      <c r="AC19" s="63" t="s">
        <v>32</v>
      </c>
      <c r="AD19" s="63" t="s">
        <v>34</v>
      </c>
      <c r="AE19" s="42"/>
    </row>
    <row r="20" spans="1:33" ht="15.75" x14ac:dyDescent="0.2">
      <c r="A20" s="65">
        <v>1</v>
      </c>
      <c r="B20" s="65">
        <v>2</v>
      </c>
      <c r="C20" s="65">
        <v>3</v>
      </c>
      <c r="D20" s="65">
        <v>4</v>
      </c>
      <c r="E20" s="65">
        <v>5</v>
      </c>
      <c r="F20" s="65">
        <v>6</v>
      </c>
      <c r="G20" s="65">
        <v>7</v>
      </c>
      <c r="H20" s="66">
        <v>51</v>
      </c>
      <c r="I20" s="66">
        <v>52</v>
      </c>
      <c r="J20" s="66">
        <v>53</v>
      </c>
      <c r="K20" s="65">
        <v>8</v>
      </c>
      <c r="L20" s="65">
        <v>9</v>
      </c>
      <c r="M20" s="65">
        <v>10</v>
      </c>
      <c r="N20" s="65">
        <v>11</v>
      </c>
      <c r="O20" s="65">
        <v>12</v>
      </c>
      <c r="P20" s="65">
        <v>13</v>
      </c>
      <c r="Q20" s="65">
        <v>14</v>
      </c>
      <c r="R20" s="65">
        <v>15</v>
      </c>
      <c r="S20" s="65">
        <v>16</v>
      </c>
      <c r="T20" s="65">
        <v>17</v>
      </c>
      <c r="U20" s="65">
        <v>18</v>
      </c>
      <c r="V20" s="65">
        <v>19</v>
      </c>
      <c r="W20" s="65">
        <v>20</v>
      </c>
      <c r="X20" s="65">
        <v>21</v>
      </c>
      <c r="Y20" s="65">
        <v>14</v>
      </c>
      <c r="Z20" s="65">
        <v>15</v>
      </c>
      <c r="AA20" s="65">
        <v>16</v>
      </c>
      <c r="AB20" s="65">
        <v>17</v>
      </c>
      <c r="AC20" s="65">
        <v>18</v>
      </c>
      <c r="AD20" s="65">
        <v>19</v>
      </c>
      <c r="AE20" s="65">
        <v>20</v>
      </c>
    </row>
    <row r="21" spans="1:33" ht="31.5" x14ac:dyDescent="0.2">
      <c r="A21" s="67">
        <v>0</v>
      </c>
      <c r="B21" s="68" t="s">
        <v>36</v>
      </c>
      <c r="C21" s="67" t="s">
        <v>37</v>
      </c>
      <c r="D21" s="69">
        <f t="shared" ref="D21:AB21" si="0">SUM(D22:D27)</f>
        <v>68.761210867503038</v>
      </c>
      <c r="E21" s="69">
        <f t="shared" si="0"/>
        <v>426.74167729314098</v>
      </c>
      <c r="F21" s="69">
        <f t="shared" si="0"/>
        <v>17.110789301343569</v>
      </c>
      <c r="G21" s="69">
        <f t="shared" si="0"/>
        <v>178.29442452000001</v>
      </c>
      <c r="H21" s="69">
        <f t="shared" si="0"/>
        <v>0</v>
      </c>
      <c r="I21" s="69">
        <f t="shared" si="0"/>
        <v>0</v>
      </c>
      <c r="J21" s="69">
        <f t="shared" si="0"/>
        <v>104.19999999999999</v>
      </c>
      <c r="K21" s="69">
        <f t="shared" si="0"/>
        <v>31.729615166943066</v>
      </c>
      <c r="L21" s="69">
        <f t="shared" si="0"/>
        <v>271.20361701652382</v>
      </c>
      <c r="M21" s="69">
        <f t="shared" si="0"/>
        <v>14.157847272854225</v>
      </c>
      <c r="N21" s="69">
        <f t="shared" si="0"/>
        <v>167.79111752066103</v>
      </c>
      <c r="O21" s="69">
        <f t="shared" si="0"/>
        <v>21.107909286948178</v>
      </c>
      <c r="P21" s="69">
        <f t="shared" si="0"/>
        <v>219.94441477000001</v>
      </c>
      <c r="Q21" s="69">
        <f t="shared" si="0"/>
        <v>11.225180719999999</v>
      </c>
      <c r="R21" s="69">
        <f t="shared" si="0"/>
        <v>20.725180719999997</v>
      </c>
      <c r="S21" s="69">
        <f t="shared" si="0"/>
        <v>11.443442273333334</v>
      </c>
      <c r="T21" s="69">
        <f t="shared" si="0"/>
        <v>31.092204630000008</v>
      </c>
      <c r="U21" s="69">
        <f t="shared" si="0"/>
        <v>11.443442273333334</v>
      </c>
      <c r="V21" s="69">
        <f t="shared" si="0"/>
        <v>57.09165419</v>
      </c>
      <c r="W21" s="69">
        <f t="shared" si="0"/>
        <v>133.67905225399437</v>
      </c>
      <c r="X21" s="69">
        <f t="shared" si="0"/>
        <v>111.03537523</v>
      </c>
      <c r="Y21" s="69">
        <f t="shared" si="0"/>
        <v>12.75950640083034</v>
      </c>
      <c r="Z21" s="69">
        <f t="shared" si="0"/>
        <v>71.525551184043849</v>
      </c>
      <c r="AA21" s="69">
        <f t="shared" si="0"/>
        <v>5.0051148991688068</v>
      </c>
      <c r="AB21" s="69">
        <f t="shared" si="0"/>
        <v>52.153297249338962</v>
      </c>
      <c r="AC21" s="70">
        <f t="shared" ref="AC21:AD36" si="1">IFERROR((AA21/M21),"нд")</f>
        <v>0.35352231188179606</v>
      </c>
      <c r="AD21" s="70">
        <f t="shared" si="1"/>
        <v>0.31082275402878251</v>
      </c>
      <c r="AE21" s="71" t="s">
        <v>38</v>
      </c>
      <c r="AF21" s="72"/>
      <c r="AG21" s="72"/>
    </row>
    <row r="22" spans="1:33" ht="15.75" x14ac:dyDescent="0.2">
      <c r="A22" s="73" t="s">
        <v>39</v>
      </c>
      <c r="B22" s="74" t="s">
        <v>40</v>
      </c>
      <c r="C22" s="73" t="s">
        <v>37</v>
      </c>
      <c r="D22" s="75">
        <f t="shared" ref="D22:AB22" si="2">SUM(D28)</f>
        <v>0</v>
      </c>
      <c r="E22" s="75">
        <f t="shared" si="2"/>
        <v>0</v>
      </c>
      <c r="F22" s="75">
        <f t="shared" si="2"/>
        <v>0</v>
      </c>
      <c r="G22" s="75">
        <f t="shared" si="2"/>
        <v>0</v>
      </c>
      <c r="H22" s="76">
        <f t="shared" si="2"/>
        <v>0</v>
      </c>
      <c r="I22" s="76">
        <f t="shared" si="2"/>
        <v>0</v>
      </c>
      <c r="J22" s="76">
        <f t="shared" si="2"/>
        <v>0</v>
      </c>
      <c r="K22" s="75">
        <f t="shared" si="2"/>
        <v>0</v>
      </c>
      <c r="L22" s="75">
        <f t="shared" si="2"/>
        <v>0</v>
      </c>
      <c r="M22" s="75">
        <f t="shared" si="2"/>
        <v>0</v>
      </c>
      <c r="N22" s="75">
        <f t="shared" si="2"/>
        <v>0</v>
      </c>
      <c r="O22" s="75">
        <f t="shared" si="2"/>
        <v>0</v>
      </c>
      <c r="P22" s="75">
        <f t="shared" si="2"/>
        <v>0</v>
      </c>
      <c r="Q22" s="75">
        <f t="shared" si="2"/>
        <v>0</v>
      </c>
      <c r="R22" s="75">
        <f t="shared" si="2"/>
        <v>0</v>
      </c>
      <c r="S22" s="75">
        <f t="shared" si="2"/>
        <v>0</v>
      </c>
      <c r="T22" s="75">
        <f t="shared" si="2"/>
        <v>0</v>
      </c>
      <c r="U22" s="75">
        <f t="shared" si="2"/>
        <v>0</v>
      </c>
      <c r="V22" s="75">
        <f t="shared" si="2"/>
        <v>0</v>
      </c>
      <c r="W22" s="75">
        <f t="shared" si="2"/>
        <v>0</v>
      </c>
      <c r="X22" s="75">
        <f t="shared" si="2"/>
        <v>0</v>
      </c>
      <c r="Y22" s="75">
        <f t="shared" si="2"/>
        <v>0</v>
      </c>
      <c r="Z22" s="75">
        <f t="shared" si="2"/>
        <v>0</v>
      </c>
      <c r="AA22" s="75">
        <f t="shared" si="2"/>
        <v>0</v>
      </c>
      <c r="AB22" s="75">
        <f t="shared" si="2"/>
        <v>0</v>
      </c>
      <c r="AC22" s="70" t="str">
        <f t="shared" si="1"/>
        <v>нд</v>
      </c>
      <c r="AD22" s="70" t="str">
        <f t="shared" si="1"/>
        <v>нд</v>
      </c>
      <c r="AE22" s="77" t="s">
        <v>38</v>
      </c>
      <c r="AF22" s="72"/>
      <c r="AG22" s="72"/>
    </row>
    <row r="23" spans="1:33" ht="31.5" x14ac:dyDescent="0.2">
      <c r="A23" s="73" t="s">
        <v>41</v>
      </c>
      <c r="B23" s="74" t="s">
        <v>42</v>
      </c>
      <c r="C23" s="73" t="s">
        <v>37</v>
      </c>
      <c r="D23" s="75">
        <f t="shared" ref="D23:AB23" si="3">SUM(D46)</f>
        <v>17.868832836134761</v>
      </c>
      <c r="E23" s="75">
        <f t="shared" si="3"/>
        <v>110.94237141176001</v>
      </c>
      <c r="F23" s="75">
        <f t="shared" si="3"/>
        <v>4.3303957312859884</v>
      </c>
      <c r="G23" s="75">
        <f t="shared" si="3"/>
        <v>45.122723520000001</v>
      </c>
      <c r="H23" s="76">
        <f t="shared" si="3"/>
        <v>0</v>
      </c>
      <c r="I23" s="76">
        <f t="shared" si="3"/>
        <v>0</v>
      </c>
      <c r="J23" s="76">
        <f t="shared" si="3"/>
        <v>20.84</v>
      </c>
      <c r="K23" s="75">
        <f t="shared" si="3"/>
        <v>7.9640400014413579</v>
      </c>
      <c r="L23" s="75">
        <f t="shared" si="3"/>
        <v>65.551725456819497</v>
      </c>
      <c r="M23" s="75">
        <f t="shared" si="3"/>
        <v>2.1346338293435703</v>
      </c>
      <c r="N23" s="75">
        <f t="shared" si="3"/>
        <v>22.242884501759999</v>
      </c>
      <c r="O23" s="75">
        <f t="shared" si="3"/>
        <v>2.1356505690978889</v>
      </c>
      <c r="P23" s="75">
        <f t="shared" si="3"/>
        <v>22.25347893</v>
      </c>
      <c r="Q23" s="75">
        <f t="shared" si="3"/>
        <v>2.7485642100000001</v>
      </c>
      <c r="R23" s="75">
        <f t="shared" si="3"/>
        <v>2.7485642100000001</v>
      </c>
      <c r="S23" s="75">
        <f t="shared" si="3"/>
        <v>3.8942644033333331</v>
      </c>
      <c r="T23" s="75">
        <f t="shared" si="3"/>
        <v>6.7131353100000002</v>
      </c>
      <c r="U23" s="75">
        <f t="shared" si="3"/>
        <v>3.8942644033333331</v>
      </c>
      <c r="V23" s="75">
        <f t="shared" si="3"/>
        <v>4.5771571900000003</v>
      </c>
      <c r="W23" s="75">
        <f t="shared" si="3"/>
        <v>11.705791485093334</v>
      </c>
      <c r="X23" s="75">
        <f t="shared" si="3"/>
        <v>8.2146222200000008</v>
      </c>
      <c r="Y23" s="75">
        <f t="shared" si="3"/>
        <v>5.82838943234347</v>
      </c>
      <c r="Z23" s="75">
        <f t="shared" si="3"/>
        <v>43.298246526819497</v>
      </c>
      <c r="AA23" s="75">
        <f t="shared" si="3"/>
        <v>1.0167397543184853E-3</v>
      </c>
      <c r="AB23" s="75">
        <f t="shared" si="3"/>
        <v>1.059442824000012E-2</v>
      </c>
      <c r="AC23" s="70">
        <f t="shared" si="1"/>
        <v>4.7630639988083902E-4</v>
      </c>
      <c r="AD23" s="70">
        <f t="shared" si="1"/>
        <v>4.7630639988090667E-4</v>
      </c>
      <c r="AE23" s="77" t="s">
        <v>38</v>
      </c>
      <c r="AF23" s="72"/>
      <c r="AG23" s="72"/>
    </row>
    <row r="24" spans="1:33" ht="63" x14ac:dyDescent="0.2">
      <c r="A24" s="73" t="s">
        <v>43</v>
      </c>
      <c r="B24" s="74" t="s">
        <v>44</v>
      </c>
      <c r="C24" s="73" t="s">
        <v>37</v>
      </c>
      <c r="D24" s="75">
        <f t="shared" ref="D24:F24" si="4">SUM(D67)</f>
        <v>0</v>
      </c>
      <c r="E24" s="75">
        <f t="shared" si="4"/>
        <v>0</v>
      </c>
      <c r="F24" s="75">
        <f t="shared" si="4"/>
        <v>0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0" t="str">
        <f t="shared" si="1"/>
        <v>нд</v>
      </c>
      <c r="AD24" s="70" t="str">
        <f t="shared" si="1"/>
        <v>нд</v>
      </c>
      <c r="AE24" s="77" t="s">
        <v>38</v>
      </c>
      <c r="AF24" s="72"/>
      <c r="AG24" s="72"/>
    </row>
    <row r="25" spans="1:33" ht="31.5" x14ac:dyDescent="0.2">
      <c r="A25" s="73" t="s">
        <v>45</v>
      </c>
      <c r="B25" s="74" t="s">
        <v>46</v>
      </c>
      <c r="C25" s="73" t="s">
        <v>37</v>
      </c>
      <c r="D25" s="75">
        <f t="shared" ref="D25:AB25" si="5">SUM(D70)</f>
        <v>29.447224982544405</v>
      </c>
      <c r="E25" s="75">
        <f t="shared" si="5"/>
        <v>206.63763896999998</v>
      </c>
      <c r="F25" s="75">
        <f t="shared" si="5"/>
        <v>10.799197023032631</v>
      </c>
      <c r="G25" s="75">
        <f t="shared" si="5"/>
        <v>112.52763298000001</v>
      </c>
      <c r="H25" s="76">
        <f t="shared" si="5"/>
        <v>0</v>
      </c>
      <c r="I25" s="76">
        <f t="shared" si="5"/>
        <v>0</v>
      </c>
      <c r="J25" s="76">
        <f t="shared" si="5"/>
        <v>31.259999999999998</v>
      </c>
      <c r="K25" s="75">
        <f t="shared" si="5"/>
        <v>13.614727160548119</v>
      </c>
      <c r="L25" s="75">
        <f t="shared" si="5"/>
        <v>116.89087037510998</v>
      </c>
      <c r="M25" s="75">
        <f t="shared" si="5"/>
        <v>4.5179866180422259</v>
      </c>
      <c r="N25" s="75">
        <f t="shared" si="5"/>
        <v>67.343769497520015</v>
      </c>
      <c r="O25" s="75">
        <f t="shared" si="5"/>
        <v>6.4808567658349334</v>
      </c>
      <c r="P25" s="75">
        <f t="shared" si="5"/>
        <v>67.530527500000005</v>
      </c>
      <c r="Q25" s="75">
        <f t="shared" si="5"/>
        <v>8.4766165099999995</v>
      </c>
      <c r="R25" s="75">
        <f t="shared" si="5"/>
        <v>8.4766165099999995</v>
      </c>
      <c r="S25" s="75">
        <f t="shared" si="5"/>
        <v>7.5491778700000003</v>
      </c>
      <c r="T25" s="75">
        <f t="shared" si="5"/>
        <v>22.891119320000008</v>
      </c>
      <c r="U25" s="75">
        <f t="shared" si="5"/>
        <v>7.5491778700000003</v>
      </c>
      <c r="V25" s="75">
        <f t="shared" si="5"/>
        <v>0.91524225999999942</v>
      </c>
      <c r="W25" s="75">
        <f t="shared" si="5"/>
        <v>43.768797247519998</v>
      </c>
      <c r="X25" s="75">
        <f t="shared" si="5"/>
        <v>35.247549409999998</v>
      </c>
      <c r="Y25" s="75">
        <f t="shared" si="5"/>
        <v>9.2716709155486292</v>
      </c>
      <c r="Z25" s="75">
        <f t="shared" si="5"/>
        <v>69.62669181263</v>
      </c>
      <c r="AA25" s="75">
        <f t="shared" si="5"/>
        <v>1.7923032867562583E-2</v>
      </c>
      <c r="AB25" s="75">
        <f t="shared" si="5"/>
        <v>0.18675800247999774</v>
      </c>
      <c r="AC25" s="70">
        <f t="shared" si="1"/>
        <v>3.9670398305272428E-3</v>
      </c>
      <c r="AD25" s="70">
        <f t="shared" si="1"/>
        <v>2.77320387429271E-3</v>
      </c>
      <c r="AE25" s="77" t="s">
        <v>38</v>
      </c>
      <c r="AF25" s="72"/>
      <c r="AG25" s="72"/>
    </row>
    <row r="26" spans="1:33" ht="47.25" x14ac:dyDescent="0.2">
      <c r="A26" s="73" t="s">
        <v>47</v>
      </c>
      <c r="B26" s="74" t="s">
        <v>48</v>
      </c>
      <c r="C26" s="73" t="s">
        <v>37</v>
      </c>
      <c r="D26" s="75">
        <f t="shared" ref="D26:AB27" si="6">SUM(D76)</f>
        <v>0</v>
      </c>
      <c r="E26" s="75">
        <f t="shared" si="6"/>
        <v>0</v>
      </c>
      <c r="F26" s="75">
        <f t="shared" si="6"/>
        <v>0</v>
      </c>
      <c r="G26" s="75">
        <f t="shared" si="6"/>
        <v>0</v>
      </c>
      <c r="H26" s="76">
        <f t="shared" si="6"/>
        <v>0</v>
      </c>
      <c r="I26" s="76">
        <f t="shared" si="6"/>
        <v>0</v>
      </c>
      <c r="J26" s="76">
        <f t="shared" si="6"/>
        <v>0</v>
      </c>
      <c r="K26" s="75">
        <f t="shared" si="6"/>
        <v>0</v>
      </c>
      <c r="L26" s="75">
        <f t="shared" si="6"/>
        <v>0</v>
      </c>
      <c r="M26" s="75">
        <f t="shared" si="6"/>
        <v>0</v>
      </c>
      <c r="N26" s="75">
        <f t="shared" si="6"/>
        <v>0</v>
      </c>
      <c r="O26" s="75">
        <f t="shared" si="6"/>
        <v>0</v>
      </c>
      <c r="P26" s="75">
        <f t="shared" si="6"/>
        <v>0</v>
      </c>
      <c r="Q26" s="75">
        <f t="shared" si="6"/>
        <v>0</v>
      </c>
      <c r="R26" s="75">
        <f t="shared" si="6"/>
        <v>0</v>
      </c>
      <c r="S26" s="75">
        <f t="shared" si="6"/>
        <v>0</v>
      </c>
      <c r="T26" s="75">
        <f t="shared" si="6"/>
        <v>0</v>
      </c>
      <c r="U26" s="75">
        <f t="shared" si="6"/>
        <v>0</v>
      </c>
      <c r="V26" s="75">
        <f t="shared" si="6"/>
        <v>0</v>
      </c>
      <c r="W26" s="75">
        <f t="shared" si="6"/>
        <v>0</v>
      </c>
      <c r="X26" s="75">
        <f t="shared" si="6"/>
        <v>0</v>
      </c>
      <c r="Y26" s="75">
        <f t="shared" si="6"/>
        <v>0</v>
      </c>
      <c r="Z26" s="75">
        <f t="shared" si="6"/>
        <v>0</v>
      </c>
      <c r="AA26" s="75">
        <f t="shared" si="6"/>
        <v>0</v>
      </c>
      <c r="AB26" s="75">
        <f t="shared" si="6"/>
        <v>0</v>
      </c>
      <c r="AC26" s="70" t="str">
        <f t="shared" si="1"/>
        <v>нд</v>
      </c>
      <c r="AD26" s="70" t="str">
        <f t="shared" si="1"/>
        <v>нд</v>
      </c>
      <c r="AE26" s="77" t="s">
        <v>38</v>
      </c>
      <c r="AF26" s="72"/>
      <c r="AG26" s="72"/>
    </row>
    <row r="27" spans="1:33" ht="15.75" x14ac:dyDescent="0.2">
      <c r="A27" s="73" t="s">
        <v>49</v>
      </c>
      <c r="B27" s="74" t="s">
        <v>50</v>
      </c>
      <c r="C27" s="73" t="s">
        <v>37</v>
      </c>
      <c r="D27" s="75">
        <f t="shared" si="6"/>
        <v>21.445153048823872</v>
      </c>
      <c r="E27" s="75">
        <f t="shared" si="6"/>
        <v>109.16166691138102</v>
      </c>
      <c r="F27" s="75">
        <f t="shared" si="6"/>
        <v>1.981196547024952</v>
      </c>
      <c r="G27" s="75">
        <f t="shared" si="6"/>
        <v>20.644068019999999</v>
      </c>
      <c r="H27" s="76">
        <f t="shared" si="6"/>
        <v>0</v>
      </c>
      <c r="I27" s="76">
        <f t="shared" si="6"/>
        <v>0</v>
      </c>
      <c r="J27" s="76">
        <f t="shared" si="6"/>
        <v>52.1</v>
      </c>
      <c r="K27" s="75">
        <f t="shared" si="6"/>
        <v>10.150848004953591</v>
      </c>
      <c r="L27" s="75">
        <f t="shared" si="6"/>
        <v>88.761021184594355</v>
      </c>
      <c r="M27" s="75">
        <f t="shared" si="6"/>
        <v>7.5052268254684282</v>
      </c>
      <c r="N27" s="75">
        <f t="shared" si="6"/>
        <v>78.20446352138103</v>
      </c>
      <c r="O27" s="75">
        <f t="shared" si="6"/>
        <v>12.491401952015353</v>
      </c>
      <c r="P27" s="75">
        <f t="shared" si="6"/>
        <v>130.16040834</v>
      </c>
      <c r="Q27" s="75">
        <f t="shared" si="6"/>
        <v>0</v>
      </c>
      <c r="R27" s="75">
        <f t="shared" si="6"/>
        <v>9.5</v>
      </c>
      <c r="S27" s="75">
        <f t="shared" si="6"/>
        <v>0</v>
      </c>
      <c r="T27" s="75">
        <f t="shared" si="6"/>
        <v>1.4879499999999999</v>
      </c>
      <c r="U27" s="75">
        <f t="shared" si="6"/>
        <v>0</v>
      </c>
      <c r="V27" s="75">
        <f t="shared" si="6"/>
        <v>51.599254739999999</v>
      </c>
      <c r="W27" s="75">
        <f t="shared" si="6"/>
        <v>78.20446352138103</v>
      </c>
      <c r="X27" s="75">
        <f t="shared" si="6"/>
        <v>67.573203599999999</v>
      </c>
      <c r="Y27" s="75">
        <f t="shared" si="6"/>
        <v>-2.3405539470617613</v>
      </c>
      <c r="Z27" s="75">
        <f t="shared" si="6"/>
        <v>-41.399387155405641</v>
      </c>
      <c r="AA27" s="75">
        <f t="shared" si="6"/>
        <v>4.9861751265469261</v>
      </c>
      <c r="AB27" s="75">
        <f t="shared" si="6"/>
        <v>51.955944818618967</v>
      </c>
      <c r="AC27" s="70">
        <f t="shared" si="1"/>
        <v>0.66436035079269185</v>
      </c>
      <c r="AD27" s="70">
        <f t="shared" si="1"/>
        <v>0.66436035079269173</v>
      </c>
      <c r="AE27" s="77" t="s">
        <v>38</v>
      </c>
      <c r="AF27" s="72"/>
      <c r="AG27" s="72"/>
    </row>
    <row r="28" spans="1:33" ht="31.5" x14ac:dyDescent="0.2">
      <c r="A28" s="73" t="s">
        <v>51</v>
      </c>
      <c r="B28" s="74" t="s">
        <v>52</v>
      </c>
      <c r="C28" s="73" t="s">
        <v>37</v>
      </c>
      <c r="D28" s="75">
        <f t="shared" ref="D28:AB28" si="7">SUM(D29,D33,D36,D43)</f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  <c r="H28" s="76">
        <f t="shared" si="7"/>
        <v>0</v>
      </c>
      <c r="I28" s="76">
        <f t="shared" si="7"/>
        <v>0</v>
      </c>
      <c r="J28" s="76">
        <f t="shared" si="7"/>
        <v>0</v>
      </c>
      <c r="K28" s="75">
        <f t="shared" si="7"/>
        <v>0</v>
      </c>
      <c r="L28" s="75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75">
        <f t="shared" si="7"/>
        <v>0</v>
      </c>
      <c r="R28" s="75">
        <f t="shared" si="7"/>
        <v>0</v>
      </c>
      <c r="S28" s="75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75">
        <f t="shared" si="7"/>
        <v>0</v>
      </c>
      <c r="Y28" s="75">
        <f t="shared" si="7"/>
        <v>0</v>
      </c>
      <c r="Z28" s="75">
        <f t="shared" si="7"/>
        <v>0</v>
      </c>
      <c r="AA28" s="75">
        <f t="shared" si="7"/>
        <v>0</v>
      </c>
      <c r="AB28" s="75">
        <f t="shared" si="7"/>
        <v>0</v>
      </c>
      <c r="AC28" s="70" t="str">
        <f t="shared" si="1"/>
        <v>нд</v>
      </c>
      <c r="AD28" s="70" t="str">
        <f t="shared" si="1"/>
        <v>нд</v>
      </c>
      <c r="AE28" s="77" t="s">
        <v>38</v>
      </c>
      <c r="AF28" s="72"/>
      <c r="AG28" s="72"/>
    </row>
    <row r="29" spans="1:33" ht="47.25" x14ac:dyDescent="0.2">
      <c r="A29" s="73" t="s">
        <v>53</v>
      </c>
      <c r="B29" s="74" t="s">
        <v>54</v>
      </c>
      <c r="C29" s="73" t="s">
        <v>37</v>
      </c>
      <c r="D29" s="75">
        <f t="shared" ref="D29:AB29" si="8">SUM(D30:D32)</f>
        <v>0</v>
      </c>
      <c r="E29" s="75">
        <f t="shared" si="8"/>
        <v>0</v>
      </c>
      <c r="F29" s="75">
        <f t="shared" si="8"/>
        <v>0</v>
      </c>
      <c r="G29" s="75">
        <f t="shared" si="8"/>
        <v>0</v>
      </c>
      <c r="H29" s="76">
        <f t="shared" si="8"/>
        <v>0</v>
      </c>
      <c r="I29" s="76">
        <f t="shared" si="8"/>
        <v>0</v>
      </c>
      <c r="J29" s="76">
        <f t="shared" si="8"/>
        <v>0</v>
      </c>
      <c r="K29" s="75">
        <f t="shared" si="8"/>
        <v>0</v>
      </c>
      <c r="L29" s="75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75">
        <f t="shared" si="8"/>
        <v>0</v>
      </c>
      <c r="R29" s="75">
        <f t="shared" si="8"/>
        <v>0</v>
      </c>
      <c r="S29" s="75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75">
        <f t="shared" si="8"/>
        <v>0</v>
      </c>
      <c r="Y29" s="75">
        <f t="shared" si="8"/>
        <v>0</v>
      </c>
      <c r="Z29" s="75">
        <f t="shared" si="8"/>
        <v>0</v>
      </c>
      <c r="AA29" s="75">
        <f t="shared" si="8"/>
        <v>0</v>
      </c>
      <c r="AB29" s="75">
        <f t="shared" si="8"/>
        <v>0</v>
      </c>
      <c r="AC29" s="70" t="str">
        <f t="shared" si="1"/>
        <v>нд</v>
      </c>
      <c r="AD29" s="70" t="str">
        <f t="shared" si="1"/>
        <v>нд</v>
      </c>
      <c r="AE29" s="77" t="s">
        <v>38</v>
      </c>
      <c r="AF29" s="72"/>
      <c r="AG29" s="72"/>
    </row>
    <row r="30" spans="1:33" ht="63" x14ac:dyDescent="0.2">
      <c r="A30" s="73" t="s">
        <v>55</v>
      </c>
      <c r="B30" s="74" t="s">
        <v>56</v>
      </c>
      <c r="C30" s="73" t="s">
        <v>37</v>
      </c>
      <c r="D30" s="75">
        <v>0</v>
      </c>
      <c r="E30" s="75">
        <v>0</v>
      </c>
      <c r="F30" s="75">
        <v>0</v>
      </c>
      <c r="G30" s="75">
        <v>0</v>
      </c>
      <c r="H30" s="76">
        <v>0</v>
      </c>
      <c r="I30" s="76">
        <v>0</v>
      </c>
      <c r="J30" s="76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0" t="str">
        <f t="shared" si="1"/>
        <v>нд</v>
      </c>
      <c r="AD30" s="70" t="str">
        <f t="shared" si="1"/>
        <v>нд</v>
      </c>
      <c r="AE30" s="77" t="s">
        <v>38</v>
      </c>
      <c r="AF30" s="72"/>
      <c r="AG30" s="72"/>
    </row>
    <row r="31" spans="1:33" ht="63" x14ac:dyDescent="0.2">
      <c r="A31" s="73" t="s">
        <v>57</v>
      </c>
      <c r="B31" s="74" t="s">
        <v>58</v>
      </c>
      <c r="C31" s="73" t="s">
        <v>37</v>
      </c>
      <c r="D31" s="75">
        <v>0</v>
      </c>
      <c r="E31" s="75">
        <v>0</v>
      </c>
      <c r="F31" s="75">
        <v>0</v>
      </c>
      <c r="G31" s="75">
        <v>0</v>
      </c>
      <c r="H31" s="76">
        <v>0</v>
      </c>
      <c r="I31" s="76">
        <v>0</v>
      </c>
      <c r="J31" s="76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0" t="str">
        <f t="shared" si="1"/>
        <v>нд</v>
      </c>
      <c r="AD31" s="70" t="str">
        <f t="shared" si="1"/>
        <v>нд</v>
      </c>
      <c r="AE31" s="77" t="s">
        <v>38</v>
      </c>
      <c r="AF31" s="72"/>
      <c r="AG31" s="72"/>
    </row>
    <row r="32" spans="1:33" ht="63" x14ac:dyDescent="0.2">
      <c r="A32" s="73" t="s">
        <v>59</v>
      </c>
      <c r="B32" s="74" t="s">
        <v>60</v>
      </c>
      <c r="C32" s="73" t="s">
        <v>37</v>
      </c>
      <c r="D32" s="75">
        <v>0</v>
      </c>
      <c r="E32" s="75">
        <v>0</v>
      </c>
      <c r="F32" s="75">
        <v>0</v>
      </c>
      <c r="G32" s="75">
        <v>0</v>
      </c>
      <c r="H32" s="76">
        <v>0</v>
      </c>
      <c r="I32" s="76">
        <v>0</v>
      </c>
      <c r="J32" s="76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0" t="str">
        <f t="shared" si="1"/>
        <v>нд</v>
      </c>
      <c r="AD32" s="70" t="str">
        <f t="shared" si="1"/>
        <v>нд</v>
      </c>
      <c r="AE32" s="77" t="s">
        <v>38</v>
      </c>
      <c r="AF32" s="72"/>
      <c r="AG32" s="72"/>
    </row>
    <row r="33" spans="1:33" ht="47.25" x14ac:dyDescent="0.2">
      <c r="A33" s="73" t="s">
        <v>61</v>
      </c>
      <c r="B33" s="74" t="s">
        <v>62</v>
      </c>
      <c r="C33" s="73" t="s">
        <v>37</v>
      </c>
      <c r="D33" s="75">
        <f t="shared" ref="D33:AB33" si="9">SUM(D34:D35)</f>
        <v>0</v>
      </c>
      <c r="E33" s="75">
        <f t="shared" si="9"/>
        <v>0</v>
      </c>
      <c r="F33" s="75">
        <f t="shared" si="9"/>
        <v>0</v>
      </c>
      <c r="G33" s="75">
        <f t="shared" si="9"/>
        <v>0</v>
      </c>
      <c r="H33" s="76">
        <f t="shared" si="9"/>
        <v>0</v>
      </c>
      <c r="I33" s="76">
        <f t="shared" si="9"/>
        <v>0</v>
      </c>
      <c r="J33" s="76">
        <f t="shared" si="9"/>
        <v>0</v>
      </c>
      <c r="K33" s="75">
        <f t="shared" si="9"/>
        <v>0</v>
      </c>
      <c r="L33" s="75">
        <f t="shared" si="9"/>
        <v>0</v>
      </c>
      <c r="M33" s="75">
        <f t="shared" si="9"/>
        <v>0</v>
      </c>
      <c r="N33" s="75">
        <f t="shared" si="9"/>
        <v>0</v>
      </c>
      <c r="O33" s="75">
        <f t="shared" si="9"/>
        <v>0</v>
      </c>
      <c r="P33" s="75">
        <f t="shared" si="9"/>
        <v>0</v>
      </c>
      <c r="Q33" s="75">
        <f t="shared" si="9"/>
        <v>0</v>
      </c>
      <c r="R33" s="75">
        <f t="shared" si="9"/>
        <v>0</v>
      </c>
      <c r="S33" s="75">
        <f t="shared" si="9"/>
        <v>0</v>
      </c>
      <c r="T33" s="75">
        <f t="shared" si="9"/>
        <v>0</v>
      </c>
      <c r="U33" s="75">
        <f t="shared" si="9"/>
        <v>0</v>
      </c>
      <c r="V33" s="75">
        <f t="shared" si="9"/>
        <v>0</v>
      </c>
      <c r="W33" s="75">
        <f t="shared" si="9"/>
        <v>0</v>
      </c>
      <c r="X33" s="75">
        <f t="shared" si="9"/>
        <v>0</v>
      </c>
      <c r="Y33" s="75">
        <f t="shared" si="9"/>
        <v>0</v>
      </c>
      <c r="Z33" s="75">
        <f t="shared" si="9"/>
        <v>0</v>
      </c>
      <c r="AA33" s="75">
        <f t="shared" si="9"/>
        <v>0</v>
      </c>
      <c r="AB33" s="75">
        <f t="shared" si="9"/>
        <v>0</v>
      </c>
      <c r="AC33" s="70" t="str">
        <f t="shared" si="1"/>
        <v>нд</v>
      </c>
      <c r="AD33" s="70" t="str">
        <f t="shared" si="1"/>
        <v>нд</v>
      </c>
      <c r="AE33" s="77" t="s">
        <v>38</v>
      </c>
      <c r="AF33" s="72"/>
      <c r="AG33" s="72"/>
    </row>
    <row r="34" spans="1:33" ht="78.75" x14ac:dyDescent="0.2">
      <c r="A34" s="73" t="s">
        <v>63</v>
      </c>
      <c r="B34" s="74" t="s">
        <v>64</v>
      </c>
      <c r="C34" s="73" t="s">
        <v>37</v>
      </c>
      <c r="D34" s="75">
        <v>0</v>
      </c>
      <c r="E34" s="75">
        <v>0</v>
      </c>
      <c r="F34" s="75">
        <v>0</v>
      </c>
      <c r="G34" s="75">
        <v>0</v>
      </c>
      <c r="H34" s="76">
        <v>0</v>
      </c>
      <c r="I34" s="76">
        <v>0</v>
      </c>
      <c r="J34" s="76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0" t="str">
        <f t="shared" si="1"/>
        <v>нд</v>
      </c>
      <c r="AD34" s="70" t="str">
        <f t="shared" si="1"/>
        <v>нд</v>
      </c>
      <c r="AE34" s="77" t="s">
        <v>38</v>
      </c>
      <c r="AF34" s="72"/>
      <c r="AG34" s="72"/>
    </row>
    <row r="35" spans="1:33" ht="47.25" x14ac:dyDescent="0.2">
      <c r="A35" s="73" t="s">
        <v>65</v>
      </c>
      <c r="B35" s="74" t="s">
        <v>66</v>
      </c>
      <c r="C35" s="73" t="s">
        <v>37</v>
      </c>
      <c r="D35" s="75">
        <v>0</v>
      </c>
      <c r="E35" s="75">
        <v>0</v>
      </c>
      <c r="F35" s="75">
        <v>0</v>
      </c>
      <c r="G35" s="75">
        <v>0</v>
      </c>
      <c r="H35" s="76">
        <v>0</v>
      </c>
      <c r="I35" s="76">
        <v>0</v>
      </c>
      <c r="J35" s="76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0" t="str">
        <f t="shared" si="1"/>
        <v>нд</v>
      </c>
      <c r="AD35" s="70" t="str">
        <f t="shared" si="1"/>
        <v>нд</v>
      </c>
      <c r="AE35" s="77" t="s">
        <v>38</v>
      </c>
      <c r="AF35" s="72"/>
      <c r="AG35" s="72"/>
    </row>
    <row r="36" spans="1:33" ht="63" x14ac:dyDescent="0.2">
      <c r="A36" s="73" t="s">
        <v>67</v>
      </c>
      <c r="B36" s="74" t="s">
        <v>68</v>
      </c>
      <c r="C36" s="73" t="s">
        <v>37</v>
      </c>
      <c r="D36" s="75">
        <f t="shared" ref="D36:AB36" si="10">SUM(D37:D42)</f>
        <v>0</v>
      </c>
      <c r="E36" s="75">
        <f t="shared" si="10"/>
        <v>0</v>
      </c>
      <c r="F36" s="75">
        <f t="shared" si="10"/>
        <v>0</v>
      </c>
      <c r="G36" s="75">
        <f t="shared" si="10"/>
        <v>0</v>
      </c>
      <c r="H36" s="76">
        <f t="shared" si="10"/>
        <v>0</v>
      </c>
      <c r="I36" s="76">
        <f t="shared" si="10"/>
        <v>0</v>
      </c>
      <c r="J36" s="76">
        <f t="shared" si="10"/>
        <v>0</v>
      </c>
      <c r="K36" s="75">
        <f t="shared" si="10"/>
        <v>0</v>
      </c>
      <c r="L36" s="75">
        <f t="shared" si="10"/>
        <v>0</v>
      </c>
      <c r="M36" s="75">
        <f t="shared" si="10"/>
        <v>0</v>
      </c>
      <c r="N36" s="75">
        <f t="shared" si="10"/>
        <v>0</v>
      </c>
      <c r="O36" s="75">
        <f t="shared" si="10"/>
        <v>0</v>
      </c>
      <c r="P36" s="75">
        <f t="shared" si="10"/>
        <v>0</v>
      </c>
      <c r="Q36" s="75">
        <f t="shared" si="10"/>
        <v>0</v>
      </c>
      <c r="R36" s="75">
        <f t="shared" si="10"/>
        <v>0</v>
      </c>
      <c r="S36" s="75">
        <f t="shared" si="10"/>
        <v>0</v>
      </c>
      <c r="T36" s="75">
        <f t="shared" si="10"/>
        <v>0</v>
      </c>
      <c r="U36" s="75">
        <f t="shared" si="10"/>
        <v>0</v>
      </c>
      <c r="V36" s="75">
        <f t="shared" si="10"/>
        <v>0</v>
      </c>
      <c r="W36" s="75">
        <f t="shared" si="10"/>
        <v>0</v>
      </c>
      <c r="X36" s="75">
        <f t="shared" si="10"/>
        <v>0</v>
      </c>
      <c r="Y36" s="75">
        <f t="shared" si="10"/>
        <v>0</v>
      </c>
      <c r="Z36" s="75">
        <f t="shared" si="10"/>
        <v>0</v>
      </c>
      <c r="AA36" s="75">
        <f t="shared" si="10"/>
        <v>0</v>
      </c>
      <c r="AB36" s="75">
        <f t="shared" si="10"/>
        <v>0</v>
      </c>
      <c r="AC36" s="70" t="str">
        <f t="shared" si="1"/>
        <v>нд</v>
      </c>
      <c r="AD36" s="70" t="str">
        <f t="shared" si="1"/>
        <v>нд</v>
      </c>
      <c r="AE36" s="77" t="s">
        <v>38</v>
      </c>
      <c r="AF36" s="72"/>
      <c r="AG36" s="72"/>
    </row>
    <row r="37" spans="1:33" ht="126" x14ac:dyDescent="0.2">
      <c r="A37" s="73" t="s">
        <v>69</v>
      </c>
      <c r="B37" s="74" t="s">
        <v>70</v>
      </c>
      <c r="C37" s="73" t="s">
        <v>37</v>
      </c>
      <c r="D37" s="75">
        <v>0</v>
      </c>
      <c r="E37" s="75">
        <v>0</v>
      </c>
      <c r="F37" s="75">
        <v>0</v>
      </c>
      <c r="G37" s="75">
        <v>0</v>
      </c>
      <c r="H37" s="76">
        <v>0</v>
      </c>
      <c r="I37" s="76">
        <v>0</v>
      </c>
      <c r="J37" s="76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0" t="str">
        <f t="shared" ref="AC37:AD97" si="11">IFERROR((AA37/M37),"нд")</f>
        <v>нд</v>
      </c>
      <c r="AD37" s="70" t="str">
        <f t="shared" si="11"/>
        <v>нд</v>
      </c>
      <c r="AE37" s="77" t="s">
        <v>38</v>
      </c>
      <c r="AF37" s="72"/>
      <c r="AG37" s="72"/>
    </row>
    <row r="38" spans="1:33" ht="110.25" x14ac:dyDescent="0.2">
      <c r="A38" s="73" t="s">
        <v>69</v>
      </c>
      <c r="B38" s="74" t="s">
        <v>71</v>
      </c>
      <c r="C38" s="73" t="s">
        <v>37</v>
      </c>
      <c r="D38" s="75">
        <v>0</v>
      </c>
      <c r="E38" s="75">
        <v>0</v>
      </c>
      <c r="F38" s="75">
        <v>0</v>
      </c>
      <c r="G38" s="75">
        <v>0</v>
      </c>
      <c r="H38" s="76">
        <v>0</v>
      </c>
      <c r="I38" s="76">
        <v>0</v>
      </c>
      <c r="J38" s="76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0" t="str">
        <f t="shared" si="11"/>
        <v>нд</v>
      </c>
      <c r="AD38" s="70" t="str">
        <f t="shared" si="11"/>
        <v>нд</v>
      </c>
      <c r="AE38" s="77" t="s">
        <v>38</v>
      </c>
      <c r="AF38" s="72"/>
      <c r="AG38" s="72"/>
    </row>
    <row r="39" spans="1:33" ht="110.25" x14ac:dyDescent="0.2">
      <c r="A39" s="73" t="s">
        <v>69</v>
      </c>
      <c r="B39" s="74" t="s">
        <v>72</v>
      </c>
      <c r="C39" s="73" t="s">
        <v>37</v>
      </c>
      <c r="D39" s="75">
        <v>0</v>
      </c>
      <c r="E39" s="75">
        <v>0</v>
      </c>
      <c r="F39" s="75">
        <v>0</v>
      </c>
      <c r="G39" s="75">
        <v>0</v>
      </c>
      <c r="H39" s="76">
        <v>0</v>
      </c>
      <c r="I39" s="76">
        <v>0</v>
      </c>
      <c r="J39" s="76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0" t="str">
        <f t="shared" si="11"/>
        <v>нд</v>
      </c>
      <c r="AD39" s="70" t="str">
        <f t="shared" si="11"/>
        <v>нд</v>
      </c>
      <c r="AE39" s="77" t="s">
        <v>38</v>
      </c>
      <c r="AF39" s="72"/>
      <c r="AG39" s="72"/>
    </row>
    <row r="40" spans="1:33" ht="126" x14ac:dyDescent="0.2">
      <c r="A40" s="73" t="s">
        <v>73</v>
      </c>
      <c r="B40" s="74" t="s">
        <v>70</v>
      </c>
      <c r="C40" s="73" t="s">
        <v>37</v>
      </c>
      <c r="D40" s="75">
        <v>0</v>
      </c>
      <c r="E40" s="75">
        <v>0</v>
      </c>
      <c r="F40" s="75">
        <v>0</v>
      </c>
      <c r="G40" s="75">
        <v>0</v>
      </c>
      <c r="H40" s="76">
        <v>0</v>
      </c>
      <c r="I40" s="76">
        <v>0</v>
      </c>
      <c r="J40" s="76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0" t="str">
        <f t="shared" si="11"/>
        <v>нд</v>
      </c>
      <c r="AD40" s="70" t="str">
        <f t="shared" si="11"/>
        <v>нд</v>
      </c>
      <c r="AE40" s="77" t="s">
        <v>38</v>
      </c>
      <c r="AF40" s="72"/>
      <c r="AG40" s="72"/>
    </row>
    <row r="41" spans="1:33" ht="110.25" x14ac:dyDescent="0.2">
      <c r="A41" s="73" t="s">
        <v>73</v>
      </c>
      <c r="B41" s="74" t="s">
        <v>71</v>
      </c>
      <c r="C41" s="73" t="s">
        <v>37</v>
      </c>
      <c r="D41" s="75">
        <v>0</v>
      </c>
      <c r="E41" s="75">
        <v>0</v>
      </c>
      <c r="F41" s="75">
        <v>0</v>
      </c>
      <c r="G41" s="75">
        <v>0</v>
      </c>
      <c r="H41" s="76">
        <v>0</v>
      </c>
      <c r="I41" s="76">
        <v>0</v>
      </c>
      <c r="J41" s="76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0" t="str">
        <f t="shared" si="11"/>
        <v>нд</v>
      </c>
      <c r="AD41" s="70" t="str">
        <f t="shared" si="11"/>
        <v>нд</v>
      </c>
      <c r="AE41" s="77" t="s">
        <v>38</v>
      </c>
      <c r="AF41" s="72"/>
      <c r="AG41" s="72"/>
    </row>
    <row r="42" spans="1:33" ht="110.25" x14ac:dyDescent="0.2">
      <c r="A42" s="73" t="s">
        <v>73</v>
      </c>
      <c r="B42" s="74" t="s">
        <v>74</v>
      </c>
      <c r="C42" s="73" t="s">
        <v>37</v>
      </c>
      <c r="D42" s="75">
        <v>0</v>
      </c>
      <c r="E42" s="75">
        <v>0</v>
      </c>
      <c r="F42" s="75">
        <v>0</v>
      </c>
      <c r="G42" s="75">
        <v>0</v>
      </c>
      <c r="H42" s="76">
        <v>0</v>
      </c>
      <c r="I42" s="76">
        <v>0</v>
      </c>
      <c r="J42" s="76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0" t="str">
        <f t="shared" si="11"/>
        <v>нд</v>
      </c>
      <c r="AD42" s="70" t="str">
        <f t="shared" si="11"/>
        <v>нд</v>
      </c>
      <c r="AE42" s="77" t="s">
        <v>38</v>
      </c>
      <c r="AF42" s="72"/>
      <c r="AG42" s="72"/>
    </row>
    <row r="43" spans="1:33" ht="94.5" x14ac:dyDescent="0.2">
      <c r="A43" s="73" t="s">
        <v>75</v>
      </c>
      <c r="B43" s="74" t="s">
        <v>76</v>
      </c>
      <c r="C43" s="73" t="s">
        <v>37</v>
      </c>
      <c r="D43" s="75">
        <f t="shared" ref="D43:AB43" si="12">SUM(D44:D45)</f>
        <v>0</v>
      </c>
      <c r="E43" s="75">
        <f t="shared" si="12"/>
        <v>0</v>
      </c>
      <c r="F43" s="75">
        <f t="shared" si="12"/>
        <v>0</v>
      </c>
      <c r="G43" s="75">
        <f t="shared" si="12"/>
        <v>0</v>
      </c>
      <c r="H43" s="76">
        <f t="shared" si="12"/>
        <v>0</v>
      </c>
      <c r="I43" s="76">
        <f t="shared" si="12"/>
        <v>0</v>
      </c>
      <c r="J43" s="76">
        <f t="shared" si="12"/>
        <v>0</v>
      </c>
      <c r="K43" s="75">
        <f t="shared" si="12"/>
        <v>0</v>
      </c>
      <c r="L43" s="75">
        <f t="shared" si="12"/>
        <v>0</v>
      </c>
      <c r="M43" s="75">
        <f t="shared" si="12"/>
        <v>0</v>
      </c>
      <c r="N43" s="75">
        <f t="shared" si="12"/>
        <v>0</v>
      </c>
      <c r="O43" s="75">
        <f t="shared" si="12"/>
        <v>0</v>
      </c>
      <c r="P43" s="75">
        <f t="shared" si="12"/>
        <v>0</v>
      </c>
      <c r="Q43" s="75">
        <f t="shared" si="12"/>
        <v>0</v>
      </c>
      <c r="R43" s="75">
        <f t="shared" si="12"/>
        <v>0</v>
      </c>
      <c r="S43" s="75">
        <f t="shared" si="12"/>
        <v>0</v>
      </c>
      <c r="T43" s="75">
        <f t="shared" si="12"/>
        <v>0</v>
      </c>
      <c r="U43" s="75">
        <f t="shared" si="12"/>
        <v>0</v>
      </c>
      <c r="V43" s="75">
        <f t="shared" si="12"/>
        <v>0</v>
      </c>
      <c r="W43" s="75">
        <f t="shared" si="12"/>
        <v>0</v>
      </c>
      <c r="X43" s="75">
        <f t="shared" si="12"/>
        <v>0</v>
      </c>
      <c r="Y43" s="75">
        <f t="shared" si="12"/>
        <v>0</v>
      </c>
      <c r="Z43" s="75">
        <f t="shared" si="12"/>
        <v>0</v>
      </c>
      <c r="AA43" s="75">
        <f t="shared" si="12"/>
        <v>0</v>
      </c>
      <c r="AB43" s="75">
        <f t="shared" si="12"/>
        <v>0</v>
      </c>
      <c r="AC43" s="70" t="str">
        <f t="shared" si="11"/>
        <v>нд</v>
      </c>
      <c r="AD43" s="70" t="str">
        <f t="shared" si="11"/>
        <v>нд</v>
      </c>
      <c r="AE43" s="77" t="s">
        <v>38</v>
      </c>
      <c r="AF43" s="72"/>
      <c r="AG43" s="72"/>
    </row>
    <row r="44" spans="1:33" ht="78.75" x14ac:dyDescent="0.2">
      <c r="A44" s="73" t="s">
        <v>77</v>
      </c>
      <c r="B44" s="74" t="s">
        <v>78</v>
      </c>
      <c r="C44" s="73" t="s">
        <v>37</v>
      </c>
      <c r="D44" s="75">
        <v>0</v>
      </c>
      <c r="E44" s="75">
        <v>0</v>
      </c>
      <c r="F44" s="75">
        <v>0</v>
      </c>
      <c r="G44" s="75">
        <v>0</v>
      </c>
      <c r="H44" s="76">
        <v>0</v>
      </c>
      <c r="I44" s="76">
        <v>0</v>
      </c>
      <c r="J44" s="76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0" t="str">
        <f t="shared" si="11"/>
        <v>нд</v>
      </c>
      <c r="AD44" s="70" t="str">
        <f t="shared" si="11"/>
        <v>нд</v>
      </c>
      <c r="AE44" s="77" t="s">
        <v>38</v>
      </c>
      <c r="AF44" s="72"/>
      <c r="AG44" s="72"/>
    </row>
    <row r="45" spans="1:33" ht="78.75" x14ac:dyDescent="0.2">
      <c r="A45" s="73" t="s">
        <v>79</v>
      </c>
      <c r="B45" s="74" t="s">
        <v>80</v>
      </c>
      <c r="C45" s="73" t="s">
        <v>37</v>
      </c>
      <c r="D45" s="75">
        <v>0</v>
      </c>
      <c r="E45" s="75">
        <v>0</v>
      </c>
      <c r="F45" s="75">
        <v>0</v>
      </c>
      <c r="G45" s="75">
        <v>0</v>
      </c>
      <c r="H45" s="76">
        <v>0</v>
      </c>
      <c r="I45" s="76">
        <v>0</v>
      </c>
      <c r="J45" s="76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0" t="str">
        <f t="shared" si="11"/>
        <v>нд</v>
      </c>
      <c r="AD45" s="70" t="str">
        <f t="shared" si="11"/>
        <v>нд</v>
      </c>
      <c r="AE45" s="77" t="s">
        <v>38</v>
      </c>
      <c r="AF45" s="72"/>
      <c r="AG45" s="72"/>
    </row>
    <row r="46" spans="1:33" ht="47.25" x14ac:dyDescent="0.2">
      <c r="A46" s="73" t="s">
        <v>81</v>
      </c>
      <c r="B46" s="74" t="s">
        <v>82</v>
      </c>
      <c r="C46" s="73" t="s">
        <v>37</v>
      </c>
      <c r="D46" s="75">
        <f t="shared" ref="D46:AB46" si="13">SUM(D47,D50,D53,D64)</f>
        <v>17.868832836134761</v>
      </c>
      <c r="E46" s="75">
        <f t="shared" si="13"/>
        <v>110.94237141176001</v>
      </c>
      <c r="F46" s="75">
        <f t="shared" si="13"/>
        <v>4.3303957312859884</v>
      </c>
      <c r="G46" s="75">
        <f t="shared" si="13"/>
        <v>45.122723520000001</v>
      </c>
      <c r="H46" s="76">
        <f t="shared" si="13"/>
        <v>0</v>
      </c>
      <c r="I46" s="76">
        <f t="shared" si="13"/>
        <v>0</v>
      </c>
      <c r="J46" s="76">
        <f t="shared" si="13"/>
        <v>20.84</v>
      </c>
      <c r="K46" s="75">
        <f t="shared" si="13"/>
        <v>7.9640400014413579</v>
      </c>
      <c r="L46" s="75">
        <f t="shared" si="13"/>
        <v>65.551725456819497</v>
      </c>
      <c r="M46" s="75">
        <f t="shared" si="13"/>
        <v>2.1346338293435703</v>
      </c>
      <c r="N46" s="75">
        <f t="shared" si="13"/>
        <v>22.242884501759999</v>
      </c>
      <c r="O46" s="75">
        <f t="shared" si="13"/>
        <v>2.1356505690978889</v>
      </c>
      <c r="P46" s="75">
        <f t="shared" si="13"/>
        <v>22.25347893</v>
      </c>
      <c r="Q46" s="75">
        <f t="shared" si="13"/>
        <v>2.7485642100000001</v>
      </c>
      <c r="R46" s="75">
        <f t="shared" si="13"/>
        <v>2.7485642100000001</v>
      </c>
      <c r="S46" s="75">
        <f t="shared" si="13"/>
        <v>3.8942644033333331</v>
      </c>
      <c r="T46" s="75">
        <f t="shared" si="13"/>
        <v>6.7131353100000002</v>
      </c>
      <c r="U46" s="75">
        <f t="shared" si="13"/>
        <v>3.8942644033333331</v>
      </c>
      <c r="V46" s="75">
        <f t="shared" si="13"/>
        <v>4.5771571900000003</v>
      </c>
      <c r="W46" s="75">
        <f t="shared" si="13"/>
        <v>11.705791485093334</v>
      </c>
      <c r="X46" s="75">
        <f t="shared" si="13"/>
        <v>8.2146222200000008</v>
      </c>
      <c r="Y46" s="75">
        <f t="shared" si="13"/>
        <v>5.82838943234347</v>
      </c>
      <c r="Z46" s="75">
        <f t="shared" si="13"/>
        <v>43.298246526819497</v>
      </c>
      <c r="AA46" s="75">
        <f t="shared" si="13"/>
        <v>1.0167397543184853E-3</v>
      </c>
      <c r="AB46" s="75">
        <f t="shared" si="13"/>
        <v>1.059442824000012E-2</v>
      </c>
      <c r="AC46" s="70">
        <f t="shared" si="11"/>
        <v>4.7630639988083902E-4</v>
      </c>
      <c r="AD46" s="70">
        <f t="shared" si="11"/>
        <v>4.7630639988090667E-4</v>
      </c>
      <c r="AE46" s="77" t="s">
        <v>38</v>
      </c>
      <c r="AF46" s="72"/>
      <c r="AG46" s="72"/>
    </row>
    <row r="47" spans="1:33" ht="78.75" x14ac:dyDescent="0.2">
      <c r="A47" s="73" t="s">
        <v>83</v>
      </c>
      <c r="B47" s="74" t="s">
        <v>84</v>
      </c>
      <c r="C47" s="73" t="s">
        <v>37</v>
      </c>
      <c r="D47" s="75">
        <f t="shared" ref="D47:AB47" si="14">SUM(D48,D49)</f>
        <v>0</v>
      </c>
      <c r="E47" s="75">
        <f t="shared" si="14"/>
        <v>0</v>
      </c>
      <c r="F47" s="75">
        <f t="shared" si="14"/>
        <v>0</v>
      </c>
      <c r="G47" s="75">
        <f t="shared" si="14"/>
        <v>0</v>
      </c>
      <c r="H47" s="76">
        <f t="shared" si="14"/>
        <v>0</v>
      </c>
      <c r="I47" s="76">
        <f t="shared" si="14"/>
        <v>0</v>
      </c>
      <c r="J47" s="76">
        <f t="shared" si="14"/>
        <v>0</v>
      </c>
      <c r="K47" s="75">
        <f t="shared" si="14"/>
        <v>0</v>
      </c>
      <c r="L47" s="75">
        <f t="shared" si="14"/>
        <v>0</v>
      </c>
      <c r="M47" s="75">
        <f t="shared" si="14"/>
        <v>0</v>
      </c>
      <c r="N47" s="75">
        <f t="shared" si="14"/>
        <v>0</v>
      </c>
      <c r="O47" s="75">
        <f t="shared" si="14"/>
        <v>0</v>
      </c>
      <c r="P47" s="75">
        <f t="shared" si="14"/>
        <v>0</v>
      </c>
      <c r="Q47" s="75">
        <f t="shared" si="14"/>
        <v>0</v>
      </c>
      <c r="R47" s="75">
        <f t="shared" si="14"/>
        <v>0</v>
      </c>
      <c r="S47" s="75">
        <f t="shared" si="14"/>
        <v>0</v>
      </c>
      <c r="T47" s="75">
        <f t="shared" si="14"/>
        <v>0</v>
      </c>
      <c r="U47" s="75">
        <f t="shared" si="14"/>
        <v>0</v>
      </c>
      <c r="V47" s="75">
        <f t="shared" si="14"/>
        <v>0</v>
      </c>
      <c r="W47" s="75">
        <f t="shared" si="14"/>
        <v>0</v>
      </c>
      <c r="X47" s="75">
        <f t="shared" si="14"/>
        <v>0</v>
      </c>
      <c r="Y47" s="75">
        <f t="shared" si="14"/>
        <v>0</v>
      </c>
      <c r="Z47" s="75">
        <f t="shared" si="14"/>
        <v>0</v>
      </c>
      <c r="AA47" s="75">
        <f t="shared" si="14"/>
        <v>0</v>
      </c>
      <c r="AB47" s="75">
        <f t="shared" si="14"/>
        <v>0</v>
      </c>
      <c r="AC47" s="70" t="str">
        <f t="shared" si="11"/>
        <v>нд</v>
      </c>
      <c r="AD47" s="70" t="str">
        <f t="shared" si="11"/>
        <v>нд</v>
      </c>
      <c r="AE47" s="77" t="s">
        <v>38</v>
      </c>
      <c r="AF47" s="72"/>
      <c r="AG47" s="72"/>
    </row>
    <row r="48" spans="1:33" ht="31.5" x14ac:dyDescent="0.2">
      <c r="A48" s="73" t="s">
        <v>85</v>
      </c>
      <c r="B48" s="74" t="s">
        <v>86</v>
      </c>
      <c r="C48" s="73" t="s">
        <v>37</v>
      </c>
      <c r="D48" s="75" t="s">
        <v>38</v>
      </c>
      <c r="E48" s="75" t="s">
        <v>38</v>
      </c>
      <c r="F48" s="75" t="s">
        <v>38</v>
      </c>
      <c r="G48" s="75" t="s">
        <v>38</v>
      </c>
      <c r="H48" s="76" t="s">
        <v>38</v>
      </c>
      <c r="I48" s="76" t="s">
        <v>38</v>
      </c>
      <c r="J48" s="76" t="s">
        <v>38</v>
      </c>
      <c r="K48" s="75" t="s">
        <v>38</v>
      </c>
      <c r="L48" s="75" t="s">
        <v>38</v>
      </c>
      <c r="M48" s="75" t="s">
        <v>38</v>
      </c>
      <c r="N48" s="75" t="s">
        <v>38</v>
      </c>
      <c r="O48" s="75" t="s">
        <v>38</v>
      </c>
      <c r="P48" s="75" t="s">
        <v>38</v>
      </c>
      <c r="Q48" s="75" t="s">
        <v>38</v>
      </c>
      <c r="R48" s="75" t="s">
        <v>38</v>
      </c>
      <c r="S48" s="75" t="s">
        <v>38</v>
      </c>
      <c r="T48" s="75" t="s">
        <v>38</v>
      </c>
      <c r="U48" s="75" t="s">
        <v>38</v>
      </c>
      <c r="V48" s="75" t="s">
        <v>38</v>
      </c>
      <c r="W48" s="75" t="s">
        <v>38</v>
      </c>
      <c r="X48" s="75" t="s">
        <v>38</v>
      </c>
      <c r="Y48" s="75" t="s">
        <v>38</v>
      </c>
      <c r="Z48" s="75" t="s">
        <v>38</v>
      </c>
      <c r="AA48" s="75" t="s">
        <v>38</v>
      </c>
      <c r="AB48" s="75" t="s">
        <v>38</v>
      </c>
      <c r="AC48" s="70" t="str">
        <f t="shared" si="11"/>
        <v>нд</v>
      </c>
      <c r="AD48" s="70" t="str">
        <f t="shared" si="11"/>
        <v>нд</v>
      </c>
      <c r="AE48" s="77" t="s">
        <v>38</v>
      </c>
      <c r="AF48" s="72"/>
      <c r="AG48" s="72"/>
    </row>
    <row r="49" spans="1:33" ht="63" x14ac:dyDescent="0.2">
      <c r="A49" s="73" t="s">
        <v>87</v>
      </c>
      <c r="B49" s="74" t="s">
        <v>88</v>
      </c>
      <c r="C49" s="73" t="s">
        <v>37</v>
      </c>
      <c r="D49" s="75">
        <v>0</v>
      </c>
      <c r="E49" s="75">
        <v>0</v>
      </c>
      <c r="F49" s="75">
        <v>0</v>
      </c>
      <c r="G49" s="75">
        <v>0</v>
      </c>
      <c r="H49" s="75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75">
        <v>0</v>
      </c>
      <c r="R49" s="75">
        <v>0</v>
      </c>
      <c r="S49" s="75">
        <v>0</v>
      </c>
      <c r="T49" s="75">
        <v>0</v>
      </c>
      <c r="U49" s="75">
        <v>0</v>
      </c>
      <c r="V49" s="75">
        <v>0</v>
      </c>
      <c r="W49" s="75">
        <v>0</v>
      </c>
      <c r="X49" s="75">
        <v>0</v>
      </c>
      <c r="Y49" s="75">
        <v>0</v>
      </c>
      <c r="Z49" s="75">
        <v>0</v>
      </c>
      <c r="AA49" s="75">
        <v>0</v>
      </c>
      <c r="AB49" s="75">
        <v>0</v>
      </c>
      <c r="AC49" s="70" t="str">
        <f t="shared" si="11"/>
        <v>нд</v>
      </c>
      <c r="AD49" s="70" t="str">
        <f t="shared" si="11"/>
        <v>нд</v>
      </c>
      <c r="AE49" s="77" t="s">
        <v>38</v>
      </c>
      <c r="AF49" s="72"/>
      <c r="AG49" s="72"/>
    </row>
    <row r="50" spans="1:33" ht="47.25" x14ac:dyDescent="0.2">
      <c r="A50" s="73" t="s">
        <v>89</v>
      </c>
      <c r="B50" s="74" t="s">
        <v>90</v>
      </c>
      <c r="C50" s="73" t="s">
        <v>37</v>
      </c>
      <c r="D50" s="75">
        <f t="shared" ref="D50:AB50" si="15">SUM(D51,D52)</f>
        <v>0</v>
      </c>
      <c r="E50" s="75">
        <f t="shared" si="15"/>
        <v>0</v>
      </c>
      <c r="F50" s="75">
        <f t="shared" si="15"/>
        <v>0</v>
      </c>
      <c r="G50" s="75">
        <f t="shared" si="15"/>
        <v>0</v>
      </c>
      <c r="H50" s="76">
        <f t="shared" si="15"/>
        <v>0</v>
      </c>
      <c r="I50" s="76">
        <f t="shared" si="15"/>
        <v>0</v>
      </c>
      <c r="J50" s="76">
        <f t="shared" si="15"/>
        <v>0</v>
      </c>
      <c r="K50" s="75">
        <f t="shared" si="15"/>
        <v>0</v>
      </c>
      <c r="L50" s="75">
        <f t="shared" si="15"/>
        <v>0</v>
      </c>
      <c r="M50" s="75">
        <f t="shared" si="15"/>
        <v>0</v>
      </c>
      <c r="N50" s="75">
        <f t="shared" si="15"/>
        <v>0</v>
      </c>
      <c r="O50" s="75">
        <f t="shared" si="15"/>
        <v>0</v>
      </c>
      <c r="P50" s="75">
        <f t="shared" si="15"/>
        <v>0</v>
      </c>
      <c r="Q50" s="75">
        <f t="shared" si="15"/>
        <v>0</v>
      </c>
      <c r="R50" s="75">
        <f t="shared" si="15"/>
        <v>0</v>
      </c>
      <c r="S50" s="75">
        <f t="shared" si="15"/>
        <v>0</v>
      </c>
      <c r="T50" s="75">
        <f t="shared" si="15"/>
        <v>0</v>
      </c>
      <c r="U50" s="75">
        <f t="shared" si="15"/>
        <v>0</v>
      </c>
      <c r="V50" s="75">
        <f t="shared" si="15"/>
        <v>0</v>
      </c>
      <c r="W50" s="75">
        <f t="shared" si="15"/>
        <v>0</v>
      </c>
      <c r="X50" s="75">
        <f t="shared" si="15"/>
        <v>0</v>
      </c>
      <c r="Y50" s="75">
        <f t="shared" si="15"/>
        <v>0</v>
      </c>
      <c r="Z50" s="75">
        <f t="shared" si="15"/>
        <v>0</v>
      </c>
      <c r="AA50" s="75">
        <f t="shared" si="15"/>
        <v>0</v>
      </c>
      <c r="AB50" s="75">
        <f t="shared" si="15"/>
        <v>0</v>
      </c>
      <c r="AC50" s="70" t="str">
        <f t="shared" si="11"/>
        <v>нд</v>
      </c>
      <c r="AD50" s="70" t="str">
        <f t="shared" si="11"/>
        <v>нд</v>
      </c>
      <c r="AE50" s="77" t="s">
        <v>38</v>
      </c>
      <c r="AF50" s="72"/>
      <c r="AG50" s="72"/>
    </row>
    <row r="51" spans="1:33" ht="31.5" x14ac:dyDescent="0.2">
      <c r="A51" s="73" t="s">
        <v>91</v>
      </c>
      <c r="B51" s="74" t="s">
        <v>92</v>
      </c>
      <c r="C51" s="73" t="s">
        <v>37</v>
      </c>
      <c r="D51" s="75">
        <v>0</v>
      </c>
      <c r="E51" s="75">
        <v>0</v>
      </c>
      <c r="F51" s="75">
        <v>0</v>
      </c>
      <c r="G51" s="75">
        <v>0</v>
      </c>
      <c r="H51" s="76">
        <v>0</v>
      </c>
      <c r="I51" s="76">
        <v>0</v>
      </c>
      <c r="J51" s="76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75">
        <v>0</v>
      </c>
      <c r="R51" s="75">
        <v>0</v>
      </c>
      <c r="S51" s="75">
        <v>0</v>
      </c>
      <c r="T51" s="75">
        <v>0</v>
      </c>
      <c r="U51" s="75">
        <v>0</v>
      </c>
      <c r="V51" s="75">
        <v>0</v>
      </c>
      <c r="W51" s="75">
        <v>0</v>
      </c>
      <c r="X51" s="75">
        <v>0</v>
      </c>
      <c r="Y51" s="75">
        <v>0</v>
      </c>
      <c r="Z51" s="75">
        <v>0</v>
      </c>
      <c r="AA51" s="75">
        <v>0</v>
      </c>
      <c r="AB51" s="75">
        <v>0</v>
      </c>
      <c r="AC51" s="70" t="str">
        <f t="shared" si="11"/>
        <v>нд</v>
      </c>
      <c r="AD51" s="70" t="str">
        <f t="shared" si="11"/>
        <v>нд</v>
      </c>
      <c r="AE51" s="77" t="s">
        <v>38</v>
      </c>
      <c r="AF51" s="72"/>
      <c r="AG51" s="72"/>
    </row>
    <row r="52" spans="1:33" ht="47.25" x14ac:dyDescent="0.2">
      <c r="A52" s="73" t="s">
        <v>93</v>
      </c>
      <c r="B52" s="74" t="s">
        <v>94</v>
      </c>
      <c r="C52" s="73" t="s">
        <v>37</v>
      </c>
      <c r="D52" s="75">
        <v>0</v>
      </c>
      <c r="E52" s="75">
        <v>0</v>
      </c>
      <c r="F52" s="75">
        <v>0</v>
      </c>
      <c r="G52" s="75">
        <v>0</v>
      </c>
      <c r="H52" s="76">
        <v>0</v>
      </c>
      <c r="I52" s="76">
        <v>0</v>
      </c>
      <c r="J52" s="76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75">
        <v>0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75">
        <v>0</v>
      </c>
      <c r="Y52" s="75">
        <v>0</v>
      </c>
      <c r="Z52" s="75">
        <v>0</v>
      </c>
      <c r="AA52" s="75">
        <v>0</v>
      </c>
      <c r="AB52" s="75">
        <v>0</v>
      </c>
      <c r="AC52" s="70" t="str">
        <f t="shared" si="11"/>
        <v>нд</v>
      </c>
      <c r="AD52" s="70" t="str">
        <f t="shared" si="11"/>
        <v>нд</v>
      </c>
      <c r="AE52" s="77" t="s">
        <v>38</v>
      </c>
      <c r="AF52" s="72"/>
      <c r="AG52" s="72"/>
    </row>
    <row r="53" spans="1:33" ht="47.25" x14ac:dyDescent="0.2">
      <c r="A53" s="73" t="s">
        <v>95</v>
      </c>
      <c r="B53" s="74" t="s">
        <v>96</v>
      </c>
      <c r="C53" s="73" t="s">
        <v>37</v>
      </c>
      <c r="D53" s="75">
        <f t="shared" ref="D53:AB53" si="16">SUM(D54,D56,D57,D58,D59,D61,D62,D63)</f>
        <v>17.868832836134761</v>
      </c>
      <c r="E53" s="75">
        <f t="shared" si="16"/>
        <v>110.94237141176001</v>
      </c>
      <c r="F53" s="75">
        <f t="shared" si="16"/>
        <v>4.3303957312859884</v>
      </c>
      <c r="G53" s="75">
        <f t="shared" si="16"/>
        <v>45.122723520000001</v>
      </c>
      <c r="H53" s="76">
        <f t="shared" si="16"/>
        <v>0</v>
      </c>
      <c r="I53" s="76">
        <f t="shared" si="16"/>
        <v>0</v>
      </c>
      <c r="J53" s="76">
        <f t="shared" si="16"/>
        <v>20.84</v>
      </c>
      <c r="K53" s="75">
        <f t="shared" si="16"/>
        <v>7.9640400014413579</v>
      </c>
      <c r="L53" s="75">
        <f t="shared" si="16"/>
        <v>65.551725456819497</v>
      </c>
      <c r="M53" s="75">
        <f t="shared" si="16"/>
        <v>2.1346338293435703</v>
      </c>
      <c r="N53" s="75">
        <f t="shared" si="16"/>
        <v>22.242884501759999</v>
      </c>
      <c r="O53" s="75">
        <f t="shared" si="16"/>
        <v>2.1356505690978889</v>
      </c>
      <c r="P53" s="75">
        <f t="shared" si="16"/>
        <v>22.25347893</v>
      </c>
      <c r="Q53" s="75">
        <f t="shared" si="16"/>
        <v>2.7485642100000001</v>
      </c>
      <c r="R53" s="75">
        <f t="shared" si="16"/>
        <v>2.7485642100000001</v>
      </c>
      <c r="S53" s="75">
        <f t="shared" si="16"/>
        <v>3.8942644033333331</v>
      </c>
      <c r="T53" s="75">
        <f t="shared" si="16"/>
        <v>6.7131353100000002</v>
      </c>
      <c r="U53" s="75">
        <f t="shared" si="16"/>
        <v>3.8942644033333331</v>
      </c>
      <c r="V53" s="75">
        <f t="shared" si="16"/>
        <v>4.5771571900000003</v>
      </c>
      <c r="W53" s="75">
        <f t="shared" si="16"/>
        <v>11.705791485093334</v>
      </c>
      <c r="X53" s="75">
        <f t="shared" si="16"/>
        <v>8.2146222200000008</v>
      </c>
      <c r="Y53" s="75">
        <f t="shared" si="16"/>
        <v>5.82838943234347</v>
      </c>
      <c r="Z53" s="75">
        <f t="shared" si="16"/>
        <v>43.298246526819497</v>
      </c>
      <c r="AA53" s="75">
        <f t="shared" si="16"/>
        <v>1.0167397543184853E-3</v>
      </c>
      <c r="AB53" s="75">
        <f t="shared" si="16"/>
        <v>1.059442824000012E-2</v>
      </c>
      <c r="AC53" s="70">
        <f t="shared" si="11"/>
        <v>4.7630639988083902E-4</v>
      </c>
      <c r="AD53" s="70">
        <f t="shared" si="11"/>
        <v>4.7630639988090667E-4</v>
      </c>
      <c r="AE53" s="77" t="s">
        <v>38</v>
      </c>
      <c r="AF53" s="72"/>
      <c r="AG53" s="72"/>
    </row>
    <row r="54" spans="1:33" ht="47.25" x14ac:dyDescent="0.2">
      <c r="A54" s="73" t="s">
        <v>97</v>
      </c>
      <c r="B54" s="74" t="s">
        <v>98</v>
      </c>
      <c r="C54" s="73" t="s">
        <v>37</v>
      </c>
      <c r="D54" s="75">
        <f t="shared" ref="D54:AB54" si="17">SUM(D55:D55)</f>
        <v>7.5208031342034793</v>
      </c>
      <c r="E54" s="75">
        <f t="shared" si="17"/>
        <v>56.448321800000002</v>
      </c>
      <c r="F54" s="75">
        <f t="shared" si="17"/>
        <v>2.6046088426103648</v>
      </c>
      <c r="G54" s="75">
        <f t="shared" si="17"/>
        <v>27.140024140000001</v>
      </c>
      <c r="H54" s="76">
        <f t="shared" si="17"/>
        <v>0</v>
      </c>
      <c r="I54" s="76">
        <f t="shared" si="17"/>
        <v>0</v>
      </c>
      <c r="J54" s="76">
        <f t="shared" si="17"/>
        <v>10.42</v>
      </c>
      <c r="K54" s="75">
        <f t="shared" si="17"/>
        <v>3.0763090467211431</v>
      </c>
      <c r="L54" s="75">
        <f t="shared" si="17"/>
        <v>29.040375225059496</v>
      </c>
      <c r="M54" s="75">
        <f t="shared" si="17"/>
        <v>1.3763720758157389</v>
      </c>
      <c r="N54" s="75">
        <f t="shared" si="17"/>
        <v>14.341797029999999</v>
      </c>
      <c r="O54" s="75">
        <f t="shared" si="17"/>
        <v>1.3746830057581574</v>
      </c>
      <c r="P54" s="75">
        <f t="shared" si="17"/>
        <v>14.32419692</v>
      </c>
      <c r="Q54" s="75">
        <f t="shared" si="17"/>
        <v>2.6590038200000001</v>
      </c>
      <c r="R54" s="75">
        <f t="shared" si="17"/>
        <v>2.6590038200000001</v>
      </c>
      <c r="S54" s="75">
        <f t="shared" si="17"/>
        <v>3.8942644033333331</v>
      </c>
      <c r="T54" s="75">
        <f t="shared" si="17"/>
        <v>6.7131353100000002</v>
      </c>
      <c r="U54" s="75">
        <f t="shared" si="17"/>
        <v>3.8942644033333331</v>
      </c>
      <c r="V54" s="75">
        <f t="shared" si="17"/>
        <v>2.1290094500000003</v>
      </c>
      <c r="W54" s="75">
        <f t="shared" si="17"/>
        <v>3.8942644033333331</v>
      </c>
      <c r="X54" s="75">
        <f t="shared" si="17"/>
        <v>2.8230483400000002</v>
      </c>
      <c r="Y54" s="75">
        <f t="shared" si="17"/>
        <v>1.7016260409629858</v>
      </c>
      <c r="Z54" s="75">
        <f t="shared" si="17"/>
        <v>14.716178305059495</v>
      </c>
      <c r="AA54" s="75">
        <f t="shared" si="17"/>
        <v>-1.6890700575815654E-3</v>
      </c>
      <c r="AB54" s="75">
        <f t="shared" si="17"/>
        <v>-1.7600109999998281E-2</v>
      </c>
      <c r="AC54" s="70">
        <f t="shared" si="11"/>
        <v>-1.2271900071646677E-3</v>
      </c>
      <c r="AD54" s="70">
        <f t="shared" si="11"/>
        <v>-1.2271900071645543E-3</v>
      </c>
      <c r="AE54" s="77" t="s">
        <v>38</v>
      </c>
      <c r="AF54" s="72"/>
      <c r="AG54" s="72"/>
    </row>
    <row r="55" spans="1:33" ht="74.25" customHeight="1" x14ac:dyDescent="0.2">
      <c r="A55" s="73" t="s">
        <v>99</v>
      </c>
      <c r="B55" s="78" t="str">
        <f>[1]I0329_1037000158513_01_69_0!B54</f>
        <v>Установка учетов с АСКУЭ на границе балансовой принадлежности с потребителями, запитанными от ВЛ-0,4кВ</v>
      </c>
      <c r="C55" s="78" t="str">
        <f>[1]I0329_1037000158513_01_69_0!C54</f>
        <v>J_0000060024</v>
      </c>
      <c r="D55" s="75">
        <v>7.5208031342034793</v>
      </c>
      <c r="E55" s="75">
        <v>56.448321800000002</v>
      </c>
      <c r="F55" s="75">
        <v>2.6046088426103648</v>
      </c>
      <c r="G55" s="75">
        <v>27.140024140000001</v>
      </c>
      <c r="H55" s="76"/>
      <c r="I55" s="76"/>
      <c r="J55" s="76">
        <v>10.42</v>
      </c>
      <c r="K55" s="75">
        <v>3.0763090467211431</v>
      </c>
      <c r="L55" s="75">
        <v>29.040375225059496</v>
      </c>
      <c r="M55" s="75">
        <v>1.3763720758157389</v>
      </c>
      <c r="N55" s="75">
        <v>14.341797029999999</v>
      </c>
      <c r="O55" s="75">
        <v>1.3746830057581574</v>
      </c>
      <c r="P55" s="75">
        <v>14.32419692</v>
      </c>
      <c r="Q55" s="75">
        <v>2.6590038200000001</v>
      </c>
      <c r="R55" s="75">
        <v>2.6590038200000001</v>
      </c>
      <c r="S55" s="75">
        <v>3.8942644033333331</v>
      </c>
      <c r="T55" s="75">
        <v>6.7131353100000002</v>
      </c>
      <c r="U55" s="75">
        <v>3.8942644033333331</v>
      </c>
      <c r="V55" s="75">
        <v>2.1290094500000003</v>
      </c>
      <c r="W55" s="75">
        <v>3.8942644033333331</v>
      </c>
      <c r="X55" s="75">
        <v>2.8230483400000002</v>
      </c>
      <c r="Y55" s="75">
        <f t="shared" ref="Y55:Z55" si="18">K55-O55</f>
        <v>1.7016260409629858</v>
      </c>
      <c r="Z55" s="75">
        <f t="shared" si="18"/>
        <v>14.716178305059495</v>
      </c>
      <c r="AA55" s="75">
        <f>O55-M55</f>
        <v>-1.6890700575815654E-3</v>
      </c>
      <c r="AB55" s="75">
        <f>P55-N55</f>
        <v>-1.7600109999998281E-2</v>
      </c>
      <c r="AC55" s="70">
        <f t="shared" si="11"/>
        <v>-1.2271900071646677E-3</v>
      </c>
      <c r="AD55" s="70">
        <f t="shared" si="11"/>
        <v>-1.2271900071645543E-3</v>
      </c>
      <c r="AE55" s="77" t="s">
        <v>38</v>
      </c>
      <c r="AF55" s="72"/>
      <c r="AG55" s="72"/>
    </row>
    <row r="56" spans="1:33" ht="47.25" x14ac:dyDescent="0.2">
      <c r="A56" s="73" t="s">
        <v>100</v>
      </c>
      <c r="B56" s="74" t="s">
        <v>101</v>
      </c>
      <c r="C56" s="73" t="s">
        <v>37</v>
      </c>
      <c r="D56" s="75">
        <v>0</v>
      </c>
      <c r="E56" s="75">
        <v>0</v>
      </c>
      <c r="F56" s="75">
        <v>0</v>
      </c>
      <c r="G56" s="75">
        <v>0</v>
      </c>
      <c r="H56" s="76">
        <v>0</v>
      </c>
      <c r="I56" s="76">
        <v>0</v>
      </c>
      <c r="J56" s="76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5"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5">
        <v>0</v>
      </c>
      <c r="Z56" s="75">
        <v>0</v>
      </c>
      <c r="AA56" s="75">
        <v>0</v>
      </c>
      <c r="AB56" s="75">
        <v>0</v>
      </c>
      <c r="AC56" s="70" t="str">
        <f t="shared" si="11"/>
        <v>нд</v>
      </c>
      <c r="AD56" s="70" t="str">
        <f t="shared" si="11"/>
        <v>нд</v>
      </c>
      <c r="AE56" s="77" t="s">
        <v>38</v>
      </c>
      <c r="AF56" s="72"/>
      <c r="AG56" s="72"/>
    </row>
    <row r="57" spans="1:33" ht="31.5" x14ac:dyDescent="0.2">
      <c r="A57" s="73" t="s">
        <v>102</v>
      </c>
      <c r="B57" s="74" t="s">
        <v>103</v>
      </c>
      <c r="C57" s="73" t="s">
        <v>37</v>
      </c>
      <c r="D57" s="75">
        <v>0</v>
      </c>
      <c r="E57" s="75">
        <v>0</v>
      </c>
      <c r="F57" s="75">
        <v>0</v>
      </c>
      <c r="G57" s="75">
        <v>0</v>
      </c>
      <c r="H57" s="76">
        <v>0</v>
      </c>
      <c r="I57" s="76">
        <v>0</v>
      </c>
      <c r="J57" s="76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75">
        <v>0</v>
      </c>
      <c r="Y57" s="75">
        <v>0</v>
      </c>
      <c r="Z57" s="75">
        <v>0</v>
      </c>
      <c r="AA57" s="75">
        <v>0</v>
      </c>
      <c r="AB57" s="75">
        <v>0</v>
      </c>
      <c r="AC57" s="70" t="str">
        <f t="shared" si="11"/>
        <v>нд</v>
      </c>
      <c r="AD57" s="70" t="str">
        <f t="shared" si="11"/>
        <v>нд</v>
      </c>
      <c r="AE57" s="77" t="s">
        <v>38</v>
      </c>
      <c r="AF57" s="72"/>
      <c r="AG57" s="72"/>
    </row>
    <row r="58" spans="1:33" ht="47.25" x14ac:dyDescent="0.2">
      <c r="A58" s="73" t="s">
        <v>104</v>
      </c>
      <c r="B58" s="74" t="s">
        <v>105</v>
      </c>
      <c r="C58" s="73" t="s">
        <v>37</v>
      </c>
      <c r="D58" s="75">
        <v>0</v>
      </c>
      <c r="E58" s="75">
        <v>0</v>
      </c>
      <c r="F58" s="75">
        <v>0</v>
      </c>
      <c r="G58" s="75">
        <v>0</v>
      </c>
      <c r="H58" s="76">
        <v>0</v>
      </c>
      <c r="I58" s="76">
        <v>0</v>
      </c>
      <c r="J58" s="76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75">
        <v>0</v>
      </c>
      <c r="Y58" s="75">
        <v>0</v>
      </c>
      <c r="Z58" s="75">
        <v>0</v>
      </c>
      <c r="AA58" s="75">
        <v>0</v>
      </c>
      <c r="AB58" s="75">
        <v>0</v>
      </c>
      <c r="AC58" s="70" t="str">
        <f t="shared" si="11"/>
        <v>нд</v>
      </c>
      <c r="AD58" s="70" t="str">
        <f t="shared" si="11"/>
        <v>нд</v>
      </c>
      <c r="AE58" s="77" t="s">
        <v>38</v>
      </c>
      <c r="AF58" s="72"/>
      <c r="AG58" s="72"/>
    </row>
    <row r="59" spans="1:33" ht="63" x14ac:dyDescent="0.2">
      <c r="A59" s="73" t="s">
        <v>106</v>
      </c>
      <c r="B59" s="74" t="s">
        <v>107</v>
      </c>
      <c r="C59" s="73" t="s">
        <v>37</v>
      </c>
      <c r="D59" s="75">
        <f t="shared" ref="D59:AB59" si="19">SUM(D60:D60)</f>
        <v>10.348029701931281</v>
      </c>
      <c r="E59" s="75">
        <f t="shared" si="19"/>
        <v>54.494049611760005</v>
      </c>
      <c r="F59" s="75">
        <f t="shared" si="19"/>
        <v>1.7257868886756238</v>
      </c>
      <c r="G59" s="75">
        <f t="shared" si="19"/>
        <v>17.98269938</v>
      </c>
      <c r="H59" s="76">
        <f t="shared" si="19"/>
        <v>0</v>
      </c>
      <c r="I59" s="76">
        <f t="shared" si="19"/>
        <v>0</v>
      </c>
      <c r="J59" s="76">
        <f t="shared" si="19"/>
        <v>10.42</v>
      </c>
      <c r="K59" s="75">
        <f t="shared" si="19"/>
        <v>4.8877309547202152</v>
      </c>
      <c r="L59" s="75">
        <f t="shared" si="19"/>
        <v>36.511350231760005</v>
      </c>
      <c r="M59" s="75">
        <f t="shared" si="19"/>
        <v>0.75826175352783121</v>
      </c>
      <c r="N59" s="75">
        <f t="shared" si="19"/>
        <v>7.9010874717600013</v>
      </c>
      <c r="O59" s="75">
        <f t="shared" si="19"/>
        <v>0.76096756333973126</v>
      </c>
      <c r="P59" s="75">
        <f t="shared" si="19"/>
        <v>7.9292820099999997</v>
      </c>
      <c r="Q59" s="75">
        <f t="shared" si="19"/>
        <v>8.9560390000000004E-2</v>
      </c>
      <c r="R59" s="75">
        <f t="shared" si="19"/>
        <v>8.9560390000000004E-2</v>
      </c>
      <c r="S59" s="75">
        <f t="shared" si="19"/>
        <v>0</v>
      </c>
      <c r="T59" s="75">
        <f t="shared" si="19"/>
        <v>0</v>
      </c>
      <c r="U59" s="75">
        <f t="shared" si="19"/>
        <v>0</v>
      </c>
      <c r="V59" s="75">
        <f t="shared" si="19"/>
        <v>2.44814774</v>
      </c>
      <c r="W59" s="75">
        <f t="shared" si="19"/>
        <v>7.8115270817600013</v>
      </c>
      <c r="X59" s="75">
        <f t="shared" si="19"/>
        <v>5.3915738800000002</v>
      </c>
      <c r="Y59" s="75">
        <f t="shared" si="19"/>
        <v>4.126763391380484</v>
      </c>
      <c r="Z59" s="75">
        <f t="shared" si="19"/>
        <v>28.582068221760004</v>
      </c>
      <c r="AA59" s="75">
        <f t="shared" si="19"/>
        <v>2.7058098119000507E-3</v>
      </c>
      <c r="AB59" s="75">
        <f t="shared" si="19"/>
        <v>2.8194538239998401E-2</v>
      </c>
      <c r="AC59" s="70">
        <f t="shared" si="11"/>
        <v>3.5684376790879996E-3</v>
      </c>
      <c r="AD59" s="70">
        <f t="shared" si="11"/>
        <v>3.5684376790879836E-3</v>
      </c>
      <c r="AE59" s="77" t="s">
        <v>38</v>
      </c>
      <c r="AF59" s="72"/>
      <c r="AG59" s="72"/>
    </row>
    <row r="60" spans="1:33" ht="63" customHeight="1" x14ac:dyDescent="0.2">
      <c r="A60" s="73" t="s">
        <v>108</v>
      </c>
      <c r="B60" s="78" t="str">
        <f>[1]I0329_1037000158513_01_69_0!B59</f>
        <v>Монтаж устройств передачи данных для АСКУЭ в ТП</v>
      </c>
      <c r="C60" s="78" t="str">
        <f>[1]I0329_1037000158513_01_69_0!C59</f>
        <v>J_0000060025</v>
      </c>
      <c r="D60" s="75">
        <v>10.348029701931281</v>
      </c>
      <c r="E60" s="75">
        <v>54.494049611760005</v>
      </c>
      <c r="F60" s="75">
        <v>1.7257868886756238</v>
      </c>
      <c r="G60" s="75">
        <v>17.98269938</v>
      </c>
      <c r="H60" s="76"/>
      <c r="I60" s="76"/>
      <c r="J60" s="76">
        <v>10.42</v>
      </c>
      <c r="K60" s="75">
        <v>4.8877309547202152</v>
      </c>
      <c r="L60" s="75">
        <v>36.511350231760005</v>
      </c>
      <c r="M60" s="75">
        <v>0.75826175352783121</v>
      </c>
      <c r="N60" s="75">
        <v>7.9010874717600013</v>
      </c>
      <c r="O60" s="75">
        <v>0.76096756333973126</v>
      </c>
      <c r="P60" s="75">
        <v>7.9292820099999997</v>
      </c>
      <c r="Q60" s="75">
        <f>[1]I0329_1037000158513_03_69_0!M62</f>
        <v>8.9560390000000004E-2</v>
      </c>
      <c r="R60" s="75">
        <f>[1]I0329_1037000158513_03_69_0!AV62</f>
        <v>8.9560390000000004E-2</v>
      </c>
      <c r="S60" s="75">
        <f>[1]I0329_1037000158513_03_69_0!T62</f>
        <v>0</v>
      </c>
      <c r="T60" s="75">
        <v>0</v>
      </c>
      <c r="U60" s="75">
        <f>[1]I0329_1037000158513_03_69_0!AA62</f>
        <v>0</v>
      </c>
      <c r="V60" s="75">
        <f>2.51962764-0.0714799</f>
        <v>2.44814774</v>
      </c>
      <c r="W60" s="75">
        <f>[1]I0329_1037000158513_03_69_0!AH62</f>
        <v>7.8115270817600013</v>
      </c>
      <c r="X60" s="75">
        <v>5.3915738800000002</v>
      </c>
      <c r="Y60" s="75">
        <f t="shared" ref="Y60:Z60" si="20">K60-O60</f>
        <v>4.126763391380484</v>
      </c>
      <c r="Z60" s="75">
        <f t="shared" si="20"/>
        <v>28.582068221760004</v>
      </c>
      <c r="AA60" s="75">
        <f>O60-M60</f>
        <v>2.7058098119000507E-3</v>
      </c>
      <c r="AB60" s="75">
        <f>P60-N60</f>
        <v>2.8194538239998401E-2</v>
      </c>
      <c r="AC60" s="70">
        <f>IFERROR((AA60/M60),"нд")</f>
        <v>3.5684376790879996E-3</v>
      </c>
      <c r="AD60" s="70">
        <f t="shared" si="11"/>
        <v>3.5684376790879836E-3</v>
      </c>
      <c r="AE60" s="77" t="s">
        <v>38</v>
      </c>
      <c r="AF60" s="72"/>
      <c r="AG60" s="72"/>
    </row>
    <row r="61" spans="1:33" ht="63" x14ac:dyDescent="0.2">
      <c r="A61" s="73" t="s">
        <v>109</v>
      </c>
      <c r="B61" s="74" t="s">
        <v>110</v>
      </c>
      <c r="C61" s="73" t="s">
        <v>37</v>
      </c>
      <c r="D61" s="75">
        <v>0</v>
      </c>
      <c r="E61" s="75">
        <v>0</v>
      </c>
      <c r="F61" s="75">
        <v>0</v>
      </c>
      <c r="G61" s="75">
        <v>0</v>
      </c>
      <c r="H61" s="76">
        <v>0</v>
      </c>
      <c r="I61" s="76">
        <v>0</v>
      </c>
      <c r="J61" s="76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75">
        <v>0</v>
      </c>
      <c r="Y61" s="75">
        <v>0</v>
      </c>
      <c r="Z61" s="75">
        <v>0</v>
      </c>
      <c r="AA61" s="75">
        <v>0</v>
      </c>
      <c r="AB61" s="75">
        <v>0</v>
      </c>
      <c r="AC61" s="70" t="str">
        <f t="shared" si="11"/>
        <v>нд</v>
      </c>
      <c r="AD61" s="70" t="str">
        <f t="shared" si="11"/>
        <v>нд</v>
      </c>
      <c r="AE61" s="77" t="s">
        <v>38</v>
      </c>
      <c r="AF61" s="72"/>
      <c r="AG61" s="72"/>
    </row>
    <row r="62" spans="1:33" ht="47.25" x14ac:dyDescent="0.2">
      <c r="A62" s="73" t="s">
        <v>111</v>
      </c>
      <c r="B62" s="74" t="s">
        <v>112</v>
      </c>
      <c r="C62" s="73" t="s">
        <v>37</v>
      </c>
      <c r="D62" s="75">
        <v>0</v>
      </c>
      <c r="E62" s="75">
        <v>0</v>
      </c>
      <c r="F62" s="75">
        <v>0</v>
      </c>
      <c r="G62" s="75">
        <v>0</v>
      </c>
      <c r="H62" s="76">
        <v>0</v>
      </c>
      <c r="I62" s="76">
        <v>0</v>
      </c>
      <c r="J62" s="76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75"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75">
        <v>0</v>
      </c>
      <c r="Y62" s="75">
        <v>0</v>
      </c>
      <c r="Z62" s="75">
        <v>0</v>
      </c>
      <c r="AA62" s="75">
        <v>0</v>
      </c>
      <c r="AB62" s="75">
        <v>0</v>
      </c>
      <c r="AC62" s="70" t="str">
        <f t="shared" si="11"/>
        <v>нд</v>
      </c>
      <c r="AD62" s="70" t="str">
        <f t="shared" si="11"/>
        <v>нд</v>
      </c>
      <c r="AE62" s="77" t="s">
        <v>38</v>
      </c>
      <c r="AF62" s="72"/>
      <c r="AG62" s="72"/>
    </row>
    <row r="63" spans="1:33" ht="63" x14ac:dyDescent="0.2">
      <c r="A63" s="73" t="s">
        <v>113</v>
      </c>
      <c r="B63" s="74" t="s">
        <v>114</v>
      </c>
      <c r="C63" s="73" t="s">
        <v>37</v>
      </c>
      <c r="D63" s="75">
        <v>0</v>
      </c>
      <c r="E63" s="75">
        <v>0</v>
      </c>
      <c r="F63" s="75">
        <v>0</v>
      </c>
      <c r="G63" s="75">
        <v>0</v>
      </c>
      <c r="H63" s="76">
        <v>0</v>
      </c>
      <c r="I63" s="76">
        <v>0</v>
      </c>
      <c r="J63" s="76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5"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75">
        <v>0</v>
      </c>
      <c r="Y63" s="75">
        <v>0</v>
      </c>
      <c r="Z63" s="75">
        <v>0</v>
      </c>
      <c r="AA63" s="75">
        <v>0</v>
      </c>
      <c r="AB63" s="75">
        <v>0</v>
      </c>
      <c r="AC63" s="70" t="str">
        <f t="shared" si="11"/>
        <v>нд</v>
      </c>
      <c r="AD63" s="70" t="str">
        <f t="shared" si="11"/>
        <v>нд</v>
      </c>
      <c r="AE63" s="77" t="s">
        <v>38</v>
      </c>
      <c r="AF63" s="72"/>
      <c r="AG63" s="72"/>
    </row>
    <row r="64" spans="1:33" ht="63" x14ac:dyDescent="0.2">
      <c r="A64" s="73" t="s">
        <v>115</v>
      </c>
      <c r="B64" s="74" t="s">
        <v>116</v>
      </c>
      <c r="C64" s="73" t="s">
        <v>37</v>
      </c>
      <c r="D64" s="75">
        <f t="shared" ref="D64:AB64" si="21">SUM(D65,D66)</f>
        <v>0</v>
      </c>
      <c r="E64" s="75">
        <f t="shared" si="21"/>
        <v>0</v>
      </c>
      <c r="F64" s="75">
        <f t="shared" si="21"/>
        <v>0</v>
      </c>
      <c r="G64" s="75">
        <f t="shared" si="21"/>
        <v>0</v>
      </c>
      <c r="H64" s="76">
        <f t="shared" si="21"/>
        <v>0</v>
      </c>
      <c r="I64" s="76">
        <f t="shared" si="21"/>
        <v>0</v>
      </c>
      <c r="J64" s="76">
        <f t="shared" si="21"/>
        <v>0</v>
      </c>
      <c r="K64" s="75">
        <f t="shared" si="21"/>
        <v>0</v>
      </c>
      <c r="L64" s="75">
        <f t="shared" si="21"/>
        <v>0</v>
      </c>
      <c r="M64" s="75">
        <f t="shared" si="21"/>
        <v>0</v>
      </c>
      <c r="N64" s="75">
        <f t="shared" si="21"/>
        <v>0</v>
      </c>
      <c r="O64" s="75">
        <f t="shared" si="21"/>
        <v>0</v>
      </c>
      <c r="P64" s="75">
        <f t="shared" si="21"/>
        <v>0</v>
      </c>
      <c r="Q64" s="75">
        <f t="shared" si="21"/>
        <v>0</v>
      </c>
      <c r="R64" s="75">
        <f t="shared" si="21"/>
        <v>0</v>
      </c>
      <c r="S64" s="75">
        <f t="shared" si="21"/>
        <v>0</v>
      </c>
      <c r="T64" s="75">
        <f t="shared" si="21"/>
        <v>0</v>
      </c>
      <c r="U64" s="75">
        <f t="shared" si="21"/>
        <v>0</v>
      </c>
      <c r="V64" s="75">
        <f t="shared" si="21"/>
        <v>0</v>
      </c>
      <c r="W64" s="75">
        <f t="shared" si="21"/>
        <v>0</v>
      </c>
      <c r="X64" s="75">
        <f t="shared" si="21"/>
        <v>0</v>
      </c>
      <c r="Y64" s="75">
        <f t="shared" si="21"/>
        <v>0</v>
      </c>
      <c r="Z64" s="75">
        <f t="shared" si="21"/>
        <v>0</v>
      </c>
      <c r="AA64" s="75">
        <f t="shared" si="21"/>
        <v>0</v>
      </c>
      <c r="AB64" s="75">
        <f t="shared" si="21"/>
        <v>0</v>
      </c>
      <c r="AC64" s="70" t="str">
        <f t="shared" si="11"/>
        <v>нд</v>
      </c>
      <c r="AD64" s="70" t="str">
        <f t="shared" si="11"/>
        <v>нд</v>
      </c>
      <c r="AE64" s="77" t="s">
        <v>38</v>
      </c>
      <c r="AF64" s="72"/>
      <c r="AG64" s="72"/>
    </row>
    <row r="65" spans="1:33" ht="31.5" x14ac:dyDescent="0.2">
      <c r="A65" s="73" t="s">
        <v>117</v>
      </c>
      <c r="B65" s="74" t="s">
        <v>118</v>
      </c>
      <c r="C65" s="73" t="s">
        <v>37</v>
      </c>
      <c r="D65" s="75" t="s">
        <v>38</v>
      </c>
      <c r="E65" s="75" t="s">
        <v>38</v>
      </c>
      <c r="F65" s="75" t="s">
        <v>38</v>
      </c>
      <c r="G65" s="75" t="s">
        <v>38</v>
      </c>
      <c r="H65" s="76" t="s">
        <v>38</v>
      </c>
      <c r="I65" s="76" t="s">
        <v>38</v>
      </c>
      <c r="J65" s="76" t="s">
        <v>38</v>
      </c>
      <c r="K65" s="75" t="s">
        <v>38</v>
      </c>
      <c r="L65" s="75" t="s">
        <v>38</v>
      </c>
      <c r="M65" s="75" t="s">
        <v>38</v>
      </c>
      <c r="N65" s="75" t="s">
        <v>38</v>
      </c>
      <c r="O65" s="75" t="s">
        <v>38</v>
      </c>
      <c r="P65" s="75" t="s">
        <v>38</v>
      </c>
      <c r="Q65" s="75" t="s">
        <v>38</v>
      </c>
      <c r="R65" s="75" t="s">
        <v>38</v>
      </c>
      <c r="S65" s="75" t="s">
        <v>38</v>
      </c>
      <c r="T65" s="75" t="s">
        <v>38</v>
      </c>
      <c r="U65" s="75" t="s">
        <v>38</v>
      </c>
      <c r="V65" s="75" t="s">
        <v>38</v>
      </c>
      <c r="W65" s="75" t="s">
        <v>38</v>
      </c>
      <c r="X65" s="75" t="s">
        <v>38</v>
      </c>
      <c r="Y65" s="75" t="s">
        <v>38</v>
      </c>
      <c r="Z65" s="75" t="s">
        <v>38</v>
      </c>
      <c r="AA65" s="75" t="s">
        <v>38</v>
      </c>
      <c r="AB65" s="75" t="s">
        <v>38</v>
      </c>
      <c r="AC65" s="70" t="str">
        <f t="shared" si="11"/>
        <v>нд</v>
      </c>
      <c r="AD65" s="70" t="str">
        <f t="shared" si="11"/>
        <v>нд</v>
      </c>
      <c r="AE65" s="77" t="s">
        <v>38</v>
      </c>
      <c r="AF65" s="72"/>
      <c r="AG65" s="72"/>
    </row>
    <row r="66" spans="1:33" ht="47.25" x14ac:dyDescent="0.2">
      <c r="A66" s="73" t="s">
        <v>119</v>
      </c>
      <c r="B66" s="74" t="s">
        <v>120</v>
      </c>
      <c r="C66" s="73" t="s">
        <v>37</v>
      </c>
      <c r="D66" s="75" t="s">
        <v>38</v>
      </c>
      <c r="E66" s="75" t="s">
        <v>38</v>
      </c>
      <c r="F66" s="75" t="s">
        <v>38</v>
      </c>
      <c r="G66" s="75" t="s">
        <v>38</v>
      </c>
      <c r="H66" s="76" t="s">
        <v>38</v>
      </c>
      <c r="I66" s="76" t="s">
        <v>38</v>
      </c>
      <c r="J66" s="76" t="s">
        <v>38</v>
      </c>
      <c r="K66" s="75" t="s">
        <v>38</v>
      </c>
      <c r="L66" s="75" t="s">
        <v>38</v>
      </c>
      <c r="M66" s="75" t="s">
        <v>38</v>
      </c>
      <c r="N66" s="75" t="s">
        <v>38</v>
      </c>
      <c r="O66" s="75" t="s">
        <v>38</v>
      </c>
      <c r="P66" s="75" t="s">
        <v>38</v>
      </c>
      <c r="Q66" s="75" t="s">
        <v>38</v>
      </c>
      <c r="R66" s="75" t="s">
        <v>38</v>
      </c>
      <c r="S66" s="75" t="s">
        <v>38</v>
      </c>
      <c r="T66" s="75" t="s">
        <v>38</v>
      </c>
      <c r="U66" s="75" t="s">
        <v>38</v>
      </c>
      <c r="V66" s="75" t="s">
        <v>38</v>
      </c>
      <c r="W66" s="75" t="s">
        <v>38</v>
      </c>
      <c r="X66" s="75" t="s">
        <v>38</v>
      </c>
      <c r="Y66" s="75" t="s">
        <v>38</v>
      </c>
      <c r="Z66" s="75" t="s">
        <v>38</v>
      </c>
      <c r="AA66" s="75" t="s">
        <v>38</v>
      </c>
      <c r="AB66" s="75" t="s">
        <v>38</v>
      </c>
      <c r="AC66" s="70" t="str">
        <f t="shared" si="11"/>
        <v>нд</v>
      </c>
      <c r="AD66" s="70" t="str">
        <f t="shared" si="11"/>
        <v>нд</v>
      </c>
      <c r="AE66" s="77" t="s">
        <v>38</v>
      </c>
      <c r="AF66" s="72"/>
      <c r="AG66" s="72"/>
    </row>
    <row r="67" spans="1:33" ht="63" x14ac:dyDescent="0.2">
      <c r="A67" s="73" t="s">
        <v>121</v>
      </c>
      <c r="B67" s="74" t="s">
        <v>122</v>
      </c>
      <c r="C67" s="73" t="s">
        <v>37</v>
      </c>
      <c r="D67" s="75">
        <f t="shared" ref="D67:AB67" si="22">SUM(D68,D69)</f>
        <v>0</v>
      </c>
      <c r="E67" s="75">
        <f t="shared" si="22"/>
        <v>0</v>
      </c>
      <c r="F67" s="75">
        <f t="shared" si="22"/>
        <v>0</v>
      </c>
      <c r="G67" s="75">
        <f t="shared" si="22"/>
        <v>0</v>
      </c>
      <c r="H67" s="76">
        <f t="shared" si="22"/>
        <v>0</v>
      </c>
      <c r="I67" s="76">
        <f t="shared" si="22"/>
        <v>0</v>
      </c>
      <c r="J67" s="76">
        <f t="shared" si="22"/>
        <v>0</v>
      </c>
      <c r="K67" s="75">
        <f t="shared" si="22"/>
        <v>0</v>
      </c>
      <c r="L67" s="75">
        <f t="shared" si="22"/>
        <v>0</v>
      </c>
      <c r="M67" s="75">
        <f t="shared" si="22"/>
        <v>0</v>
      </c>
      <c r="N67" s="75">
        <f t="shared" si="22"/>
        <v>0</v>
      </c>
      <c r="O67" s="75">
        <f t="shared" si="22"/>
        <v>0</v>
      </c>
      <c r="P67" s="75">
        <f t="shared" si="22"/>
        <v>0</v>
      </c>
      <c r="Q67" s="75">
        <f t="shared" si="22"/>
        <v>0</v>
      </c>
      <c r="R67" s="75">
        <f t="shared" si="22"/>
        <v>0</v>
      </c>
      <c r="S67" s="75">
        <f t="shared" si="22"/>
        <v>0</v>
      </c>
      <c r="T67" s="75">
        <f t="shared" si="22"/>
        <v>0</v>
      </c>
      <c r="U67" s="75">
        <f t="shared" si="22"/>
        <v>0</v>
      </c>
      <c r="V67" s="75">
        <f t="shared" si="22"/>
        <v>0</v>
      </c>
      <c r="W67" s="75">
        <f t="shared" si="22"/>
        <v>0</v>
      </c>
      <c r="X67" s="75">
        <f t="shared" si="22"/>
        <v>0</v>
      </c>
      <c r="Y67" s="75">
        <f t="shared" si="22"/>
        <v>0</v>
      </c>
      <c r="Z67" s="75">
        <f t="shared" si="22"/>
        <v>0</v>
      </c>
      <c r="AA67" s="75">
        <f t="shared" si="22"/>
        <v>0</v>
      </c>
      <c r="AB67" s="75">
        <f t="shared" si="22"/>
        <v>0</v>
      </c>
      <c r="AC67" s="70" t="str">
        <f t="shared" si="11"/>
        <v>нд</v>
      </c>
      <c r="AD67" s="70" t="str">
        <f t="shared" si="11"/>
        <v>нд</v>
      </c>
      <c r="AE67" s="77" t="s">
        <v>38</v>
      </c>
      <c r="AF67" s="72"/>
      <c r="AG67" s="72"/>
    </row>
    <row r="68" spans="1:33" ht="63" x14ac:dyDescent="0.2">
      <c r="A68" s="73" t="s">
        <v>123</v>
      </c>
      <c r="B68" s="74" t="s">
        <v>124</v>
      </c>
      <c r="C68" s="73" t="s">
        <v>37</v>
      </c>
      <c r="D68" s="75">
        <v>0</v>
      </c>
      <c r="E68" s="75">
        <v>0</v>
      </c>
      <c r="F68" s="75">
        <v>0</v>
      </c>
      <c r="G68" s="75">
        <v>0</v>
      </c>
      <c r="H68" s="76">
        <v>0</v>
      </c>
      <c r="I68" s="76">
        <v>0</v>
      </c>
      <c r="J68" s="76">
        <v>0</v>
      </c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75">
        <v>0</v>
      </c>
      <c r="Q68" s="75"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75">
        <v>0</v>
      </c>
      <c r="Y68" s="75">
        <v>0</v>
      </c>
      <c r="Z68" s="75">
        <v>0</v>
      </c>
      <c r="AA68" s="75">
        <v>0</v>
      </c>
      <c r="AB68" s="75">
        <v>0</v>
      </c>
      <c r="AC68" s="70" t="str">
        <f t="shared" si="11"/>
        <v>нд</v>
      </c>
      <c r="AD68" s="70" t="str">
        <f t="shared" si="11"/>
        <v>нд</v>
      </c>
      <c r="AE68" s="77" t="s">
        <v>38</v>
      </c>
      <c r="AF68" s="72"/>
      <c r="AG68" s="72"/>
    </row>
    <row r="69" spans="1:33" ht="63" x14ac:dyDescent="0.2">
      <c r="A69" s="73" t="s">
        <v>125</v>
      </c>
      <c r="B69" s="74" t="s">
        <v>126</v>
      </c>
      <c r="C69" s="73" t="s">
        <v>37</v>
      </c>
      <c r="D69" s="75">
        <v>0</v>
      </c>
      <c r="E69" s="75">
        <v>0</v>
      </c>
      <c r="F69" s="75">
        <v>0</v>
      </c>
      <c r="G69" s="75">
        <v>0</v>
      </c>
      <c r="H69" s="75">
        <v>0</v>
      </c>
      <c r="I69" s="75">
        <v>0</v>
      </c>
      <c r="J69" s="75">
        <v>0</v>
      </c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75">
        <v>0</v>
      </c>
      <c r="Q69" s="75"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75">
        <v>0</v>
      </c>
      <c r="Y69" s="75">
        <v>0</v>
      </c>
      <c r="Z69" s="75">
        <v>0</v>
      </c>
      <c r="AA69" s="75">
        <v>0</v>
      </c>
      <c r="AB69" s="75">
        <v>0</v>
      </c>
      <c r="AC69" s="70" t="str">
        <f t="shared" si="11"/>
        <v>нд</v>
      </c>
      <c r="AD69" s="70" t="str">
        <f t="shared" si="11"/>
        <v>нд</v>
      </c>
      <c r="AE69" s="77" t="s">
        <v>38</v>
      </c>
      <c r="AF69" s="72"/>
      <c r="AG69" s="72"/>
    </row>
    <row r="70" spans="1:33" ht="47.25" x14ac:dyDescent="0.2">
      <c r="A70" s="73" t="s">
        <v>127</v>
      </c>
      <c r="B70" s="74" t="s">
        <v>128</v>
      </c>
      <c r="C70" s="73" t="s">
        <v>37</v>
      </c>
      <c r="D70" s="75">
        <f t="shared" ref="D70:L70" si="23">SUM(D71:D73)</f>
        <v>29.447224982544405</v>
      </c>
      <c r="E70" s="75">
        <f t="shared" ref="E70:F70" si="24">SUM(E71:E73)</f>
        <v>206.63763896999998</v>
      </c>
      <c r="F70" s="75">
        <f t="shared" si="24"/>
        <v>10.799197023032631</v>
      </c>
      <c r="G70" s="75">
        <f t="shared" si="23"/>
        <v>112.52763298000001</v>
      </c>
      <c r="H70" s="76">
        <f t="shared" si="23"/>
        <v>0</v>
      </c>
      <c r="I70" s="76">
        <f t="shared" si="23"/>
        <v>0</v>
      </c>
      <c r="J70" s="76">
        <f t="shared" si="23"/>
        <v>31.259999999999998</v>
      </c>
      <c r="K70" s="75">
        <f t="shared" si="23"/>
        <v>13.614727160548119</v>
      </c>
      <c r="L70" s="75">
        <f t="shared" si="23"/>
        <v>116.89087037510998</v>
      </c>
      <c r="M70" s="75">
        <f t="shared" ref="M70" si="25">SUM(M71:M73)</f>
        <v>4.5179866180422259</v>
      </c>
      <c r="N70" s="75">
        <f>SUM(N71:N75)</f>
        <v>67.343769497520015</v>
      </c>
      <c r="O70" s="75">
        <f>SUM(O71:O75)</f>
        <v>6.4808567658349334</v>
      </c>
      <c r="P70" s="75">
        <f t="shared" ref="P70:AB70" si="26">SUM(P71:P75)</f>
        <v>67.530527500000005</v>
      </c>
      <c r="Q70" s="75">
        <f t="shared" si="26"/>
        <v>8.4766165099999995</v>
      </c>
      <c r="R70" s="75">
        <f t="shared" si="26"/>
        <v>8.4766165099999995</v>
      </c>
      <c r="S70" s="75">
        <f t="shared" si="26"/>
        <v>7.5491778700000003</v>
      </c>
      <c r="T70" s="75">
        <f t="shared" si="26"/>
        <v>22.891119320000008</v>
      </c>
      <c r="U70" s="75">
        <f t="shared" si="26"/>
        <v>7.5491778700000003</v>
      </c>
      <c r="V70" s="75">
        <f t="shared" si="26"/>
        <v>0.91524225999999942</v>
      </c>
      <c r="W70" s="75">
        <f t="shared" si="26"/>
        <v>43.768797247519998</v>
      </c>
      <c r="X70" s="75">
        <f t="shared" si="26"/>
        <v>35.247549409999998</v>
      </c>
      <c r="Y70" s="75">
        <f t="shared" si="26"/>
        <v>9.2716709155486292</v>
      </c>
      <c r="Z70" s="75">
        <f t="shared" si="26"/>
        <v>69.62669181263</v>
      </c>
      <c r="AA70" s="75">
        <f t="shared" si="26"/>
        <v>1.7923032867562583E-2</v>
      </c>
      <c r="AB70" s="75">
        <f t="shared" si="26"/>
        <v>0.18675800247999774</v>
      </c>
      <c r="AC70" s="70">
        <f t="shared" si="11"/>
        <v>3.9670398305272428E-3</v>
      </c>
      <c r="AD70" s="70">
        <f t="shared" si="11"/>
        <v>2.77320387429271E-3</v>
      </c>
      <c r="AE70" s="77" t="s">
        <v>38</v>
      </c>
      <c r="AF70" s="72"/>
      <c r="AG70" s="72"/>
    </row>
    <row r="71" spans="1:33" s="24" customFormat="1" ht="39.75" customHeight="1" x14ac:dyDescent="0.2">
      <c r="A71" s="73" t="s">
        <v>129</v>
      </c>
      <c r="B71" s="78" t="str">
        <f>[1]I0329_1037000158513_01_69_0!B70</f>
        <v>Строительство и реконструкция сетей электроснабжения 0,4кВ</v>
      </c>
      <c r="C71" s="78" t="str">
        <f>[1]I0329_1037000158513_01_69_0!C70</f>
        <v>J_0000500016</v>
      </c>
      <c r="D71" s="75">
        <v>20.002133345827758</v>
      </c>
      <c r="E71" s="75">
        <v>149.99088415</v>
      </c>
      <c r="F71" s="75">
        <v>8.2885332226487538</v>
      </c>
      <c r="G71" s="75">
        <v>86.366516180000005</v>
      </c>
      <c r="H71" s="76"/>
      <c r="I71" s="76"/>
      <c r="J71" s="76">
        <v>10.42</v>
      </c>
      <c r="K71" s="75">
        <v>7.0533504649336054</v>
      </c>
      <c r="L71" s="75">
        <v>63.049419928159992</v>
      </c>
      <c r="M71" s="75">
        <v>2.9869625834932823</v>
      </c>
      <c r="N71" s="75">
        <v>31.124150120000003</v>
      </c>
      <c r="O71" s="75">
        <v>2.9909002274472174</v>
      </c>
      <c r="P71" s="75">
        <v>31.165180370000005</v>
      </c>
      <c r="Q71" s="75">
        <v>8.4766165099999995</v>
      </c>
      <c r="R71" s="75">
        <v>8.4766165099999995</v>
      </c>
      <c r="S71" s="75">
        <v>7.5491778700000003</v>
      </c>
      <c r="T71" s="75">
        <v>21.884316360000007</v>
      </c>
      <c r="U71" s="75">
        <v>7.5491778700000003</v>
      </c>
      <c r="V71" s="75">
        <v>-5.2641619300000002</v>
      </c>
      <c r="W71" s="75">
        <v>7.5491778700000003</v>
      </c>
      <c r="X71" s="75">
        <v>6.0684094299999991</v>
      </c>
      <c r="Y71" s="75">
        <f t="shared" ref="Y71:Z75" si="27">K71-O71</f>
        <v>4.062450237486388</v>
      </c>
      <c r="Z71" s="75">
        <f t="shared" si="27"/>
        <v>31.884239558159987</v>
      </c>
      <c r="AA71" s="75">
        <f t="shared" ref="AA71:AB75" si="28">O71-M71</f>
        <v>3.9376439539351438E-3</v>
      </c>
      <c r="AB71" s="75">
        <f t="shared" si="28"/>
        <v>4.1030250000002155E-2</v>
      </c>
      <c r="AC71" s="70">
        <f t="shared" si="11"/>
        <v>1.318276959910904E-3</v>
      </c>
      <c r="AD71" s="70">
        <f t="shared" si="11"/>
        <v>1.3182769599108383E-3</v>
      </c>
      <c r="AE71" s="77" t="s">
        <v>38</v>
      </c>
      <c r="AF71" s="79"/>
      <c r="AG71" s="79"/>
    </row>
    <row r="72" spans="1:33" ht="63" customHeight="1" x14ac:dyDescent="0.2">
      <c r="A72" s="73" t="s">
        <v>130</v>
      </c>
      <c r="B72" s="78" t="str">
        <f>[1]I0329_1037000158513_01_69_0!B71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2" s="78" t="str">
        <f>[1]I0329_1037000158513_01_69_0!C71</f>
        <v>J_100456002</v>
      </c>
      <c r="D72" s="75">
        <v>4.3680119758509601</v>
      </c>
      <c r="E72" s="75">
        <v>28.190053380000002</v>
      </c>
      <c r="F72" s="75">
        <v>1.7156458896353168</v>
      </c>
      <c r="G72" s="75">
        <v>17.877030170000001</v>
      </c>
      <c r="H72" s="76"/>
      <c r="I72" s="76"/>
      <c r="J72" s="76">
        <v>10.42</v>
      </c>
      <c r="K72" s="75">
        <v>2.5419619074137794</v>
      </c>
      <c r="L72" s="75">
        <v>14.752019316950001</v>
      </c>
      <c r="M72" s="75">
        <v>0.58398365355086368</v>
      </c>
      <c r="N72" s="75">
        <v>6.0851096699999996</v>
      </c>
      <c r="O72" s="75">
        <v>0.59303303166986565</v>
      </c>
      <c r="P72" s="75">
        <v>6.1794041899999996</v>
      </c>
      <c r="Q72" s="75">
        <f>[1]I0329_1037000158513_03_69_0!M74</f>
        <v>0</v>
      </c>
      <c r="R72" s="75">
        <f>[1]I0329_1037000158513_03_69_0!AV74</f>
        <v>0</v>
      </c>
      <c r="S72" s="75">
        <f>[1]I0329_1037000158513_03_69_0!T74</f>
        <v>0</v>
      </c>
      <c r="T72" s="75">
        <v>0</v>
      </c>
      <c r="U72" s="75">
        <f>[1]I0329_1037000158513_03_69_0!AA74</f>
        <v>0</v>
      </c>
      <c r="V72" s="75">
        <f>6.10792429+0.0714799</f>
        <v>6.1794041899999996</v>
      </c>
      <c r="W72" s="75">
        <f>[1]I0329_1037000158513_03_69_0!AH74</f>
        <v>6.0851096699999996</v>
      </c>
      <c r="X72" s="75">
        <v>0</v>
      </c>
      <c r="Y72" s="75">
        <f t="shared" si="27"/>
        <v>1.9489288757439138</v>
      </c>
      <c r="Z72" s="75">
        <f t="shared" si="27"/>
        <v>8.5726151269500015</v>
      </c>
      <c r="AA72" s="75">
        <f t="shared" si="28"/>
        <v>9.0493781190019718E-3</v>
      </c>
      <c r="AB72" s="75">
        <f t="shared" si="28"/>
        <v>9.4294520000000048E-2</v>
      </c>
      <c r="AC72" s="70">
        <f t="shared" si="11"/>
        <v>1.5495944216893719E-2</v>
      </c>
      <c r="AD72" s="70">
        <f t="shared" si="11"/>
        <v>1.5495944216893638E-2</v>
      </c>
      <c r="AE72" s="77" t="s">
        <v>38</v>
      </c>
      <c r="AF72" s="72"/>
      <c r="AG72" s="72"/>
    </row>
    <row r="73" spans="1:33" ht="30" customHeight="1" x14ac:dyDescent="0.2">
      <c r="A73" s="73" t="s">
        <v>131</v>
      </c>
      <c r="B73" s="78" t="str">
        <f>[1]I0329_1037000158513_01_69_0!B72</f>
        <v>Установка трансформаторов в ТП</v>
      </c>
      <c r="C73" s="78" t="str">
        <f>[1]I0329_1037000158513_01_69_0!C72</f>
        <v>J_0200000018</v>
      </c>
      <c r="D73" s="75">
        <v>5.0770796608656852</v>
      </c>
      <c r="E73" s="75">
        <v>28.456701439999996</v>
      </c>
      <c r="F73" s="75">
        <v>0.79501791074856043</v>
      </c>
      <c r="G73" s="75">
        <v>8.2840866299999991</v>
      </c>
      <c r="H73" s="76"/>
      <c r="I73" s="76"/>
      <c r="J73" s="76">
        <v>10.42</v>
      </c>
      <c r="K73" s="75">
        <v>4.0194147882007343</v>
      </c>
      <c r="L73" s="75">
        <v>39.089431130000001</v>
      </c>
      <c r="M73" s="75">
        <v>0.94704038099808052</v>
      </c>
      <c r="N73" s="75">
        <v>9.8681607699999994</v>
      </c>
      <c r="O73" s="75">
        <v>0.94658799520153558</v>
      </c>
      <c r="P73" s="75">
        <v>9.8634469100000004</v>
      </c>
      <c r="Q73" s="75">
        <f>[1]I0329_1037000158513_03_69_0!M75</f>
        <v>0</v>
      </c>
      <c r="R73" s="75">
        <f>[1]I0329_1037000158513_03_69_0!AV75</f>
        <v>0</v>
      </c>
      <c r="S73" s="75">
        <f>[1]I0329_1037000158513_03_69_0!T75</f>
        <v>0</v>
      </c>
      <c r="T73" s="75">
        <v>1.0068029599999999</v>
      </c>
      <c r="U73" s="75">
        <f>[1]I0329_1037000158513_03_69_0!AA75</f>
        <v>0</v>
      </c>
      <c r="V73" s="75">
        <v>0</v>
      </c>
      <c r="W73" s="75">
        <f>[1]I0329_1037000158513_03_69_0!AH75</f>
        <v>9.8681607699999994</v>
      </c>
      <c r="X73" s="75">
        <v>8.8566439500000005</v>
      </c>
      <c r="Y73" s="75">
        <f t="shared" si="27"/>
        <v>3.0728267929991988</v>
      </c>
      <c r="Z73" s="75">
        <f t="shared" si="27"/>
        <v>29.225984220000001</v>
      </c>
      <c r="AA73" s="75">
        <f t="shared" si="28"/>
        <v>-4.5238579654494071E-4</v>
      </c>
      <c r="AB73" s="75">
        <f t="shared" si="28"/>
        <v>-4.7138599999989594E-3</v>
      </c>
      <c r="AC73" s="70">
        <f t="shared" si="11"/>
        <v>-4.7768374572177574E-4</v>
      </c>
      <c r="AD73" s="70">
        <f t="shared" si="11"/>
        <v>-4.7768374572184437E-4</v>
      </c>
      <c r="AE73" s="77" t="s">
        <v>38</v>
      </c>
      <c r="AF73" s="72"/>
      <c r="AG73" s="72"/>
    </row>
    <row r="74" spans="1:33" ht="55.5" customHeight="1" x14ac:dyDescent="0.2">
      <c r="A74" s="73" t="s">
        <v>132</v>
      </c>
      <c r="B74" s="78" t="str">
        <f>[1]I0329_1037000158513_01_69_0!B73</f>
        <v>Обеспечение надежности и бесперебойности электроснабжения потребителей ПС ДСЗ</v>
      </c>
      <c r="C74" s="78" t="str">
        <f>[1]I0329_1037000158513_01_69_0!C73</f>
        <v>J_0004000061</v>
      </c>
      <c r="D74" s="75">
        <v>2.2238271473734943</v>
      </c>
      <c r="E74" s="75">
        <v>16.611988790880002</v>
      </c>
      <c r="F74" s="75">
        <v>0</v>
      </c>
      <c r="G74" s="75">
        <v>0</v>
      </c>
      <c r="H74" s="76"/>
      <c r="I74" s="76"/>
      <c r="J74" s="76">
        <v>10.42</v>
      </c>
      <c r="K74" s="75">
        <v>1.7523194927088608</v>
      </c>
      <c r="L74" s="75">
        <v>16.611988790880002</v>
      </c>
      <c r="M74" s="75">
        <v>1.5942407668790788</v>
      </c>
      <c r="N74" s="75">
        <v>16.611988790880002</v>
      </c>
      <c r="O74" s="75">
        <v>1.5985028694817656</v>
      </c>
      <c r="P74" s="75">
        <v>16.656399899999997</v>
      </c>
      <c r="Q74" s="75">
        <f>[1]I0329_1037000158513_03_69_0!M76</f>
        <v>0</v>
      </c>
      <c r="R74" s="75">
        <f>[1]I0329_1037000158513_03_69_0!AV76</f>
        <v>0</v>
      </c>
      <c r="S74" s="75">
        <f>[1]I0329_1037000158513_03_69_0!T76</f>
        <v>0</v>
      </c>
      <c r="T74" s="75">
        <v>0</v>
      </c>
      <c r="U74" s="75">
        <f>[1]I0329_1037000158513_03_69_0!AA76</f>
        <v>0</v>
      </c>
      <c r="V74" s="75">
        <v>0</v>
      </c>
      <c r="W74" s="75">
        <f>[1]I0329_1037000158513_03_69_0!AH76</f>
        <v>16.611988790880002</v>
      </c>
      <c r="X74" s="75">
        <v>16.656399899999997</v>
      </c>
      <c r="Y74" s="75">
        <f t="shared" si="27"/>
        <v>0.15381662322709522</v>
      </c>
      <c r="Z74" s="75">
        <f t="shared" si="27"/>
        <v>-4.4411109119995018E-2</v>
      </c>
      <c r="AA74" s="75">
        <f t="shared" si="28"/>
        <v>4.2621026026867792E-3</v>
      </c>
      <c r="AB74" s="75">
        <f t="shared" si="28"/>
        <v>4.4411109119995018E-2</v>
      </c>
      <c r="AC74" s="70">
        <f t="shared" si="11"/>
        <v>2.6734372192917673E-3</v>
      </c>
      <c r="AD74" s="70">
        <f t="shared" si="11"/>
        <v>2.6734372192916936E-3</v>
      </c>
      <c r="AE74" s="77" t="s">
        <v>38</v>
      </c>
      <c r="AF74" s="72"/>
      <c r="AG74" s="72"/>
    </row>
    <row r="75" spans="1:33" ht="30" customHeight="1" x14ac:dyDescent="0.2">
      <c r="A75" s="73" t="s">
        <v>133</v>
      </c>
      <c r="B75" s="78" t="str">
        <f>[1]I0329_1037000158513_01_69_0!B74</f>
        <v>Вынос ВЛ-10кВ от ТП 116 до ТП 114а с частных территорий</v>
      </c>
      <c r="C75" s="78" t="str">
        <f>[1]I0329_1037000158513_01_69_0!C74</f>
        <v>J_0004500062</v>
      </c>
      <c r="D75" s="75">
        <v>0.48920483890763061</v>
      </c>
      <c r="E75" s="75">
        <v>3.6543601466400002</v>
      </c>
      <c r="F75" s="75">
        <v>0</v>
      </c>
      <c r="G75" s="75">
        <v>0</v>
      </c>
      <c r="H75" s="76"/>
      <c r="I75" s="76"/>
      <c r="J75" s="76">
        <v>10.42</v>
      </c>
      <c r="K75" s="75">
        <v>0.3854810281265823</v>
      </c>
      <c r="L75" s="75">
        <v>3.6543601466400002</v>
      </c>
      <c r="M75" s="75">
        <v>0.35070634804606526</v>
      </c>
      <c r="N75" s="75">
        <v>3.6543601466400002</v>
      </c>
      <c r="O75" s="75">
        <v>0.35183264203454889</v>
      </c>
      <c r="P75" s="75">
        <v>3.6660961299999997</v>
      </c>
      <c r="Q75" s="75">
        <f>[1]I0329_1037000158513_03_69_0!M77</f>
        <v>0</v>
      </c>
      <c r="R75" s="75">
        <f>[1]I0329_1037000158513_03_69_0!AV77</f>
        <v>0</v>
      </c>
      <c r="S75" s="75">
        <f>[1]I0329_1037000158513_03_69_0!T77</f>
        <v>0</v>
      </c>
      <c r="T75" s="75">
        <v>0</v>
      </c>
      <c r="U75" s="75">
        <f>[1]I0329_1037000158513_03_69_0!AA77</f>
        <v>0</v>
      </c>
      <c r="V75" s="75">
        <v>0</v>
      </c>
      <c r="W75" s="75">
        <f>[1]I0329_1037000158513_03_69_0!AH77</f>
        <v>3.6543601466400002</v>
      </c>
      <c r="X75" s="75">
        <v>3.6660961299999997</v>
      </c>
      <c r="Y75" s="75">
        <f t="shared" si="27"/>
        <v>3.3648386092033411E-2</v>
      </c>
      <c r="Z75" s="75">
        <f t="shared" si="27"/>
        <v>-1.173598335999948E-2</v>
      </c>
      <c r="AA75" s="75">
        <f t="shared" si="28"/>
        <v>1.1262939884836287E-3</v>
      </c>
      <c r="AB75" s="75">
        <f t="shared" si="28"/>
        <v>1.173598335999948E-2</v>
      </c>
      <c r="AC75" s="70">
        <f t="shared" si="11"/>
        <v>3.2115015732070242E-3</v>
      </c>
      <c r="AD75" s="70">
        <f t="shared" si="11"/>
        <v>3.2115015732070429E-3</v>
      </c>
      <c r="AE75" s="77" t="s">
        <v>38</v>
      </c>
      <c r="AF75" s="72"/>
      <c r="AG75" s="72"/>
    </row>
    <row r="76" spans="1:33" ht="47.25" x14ac:dyDescent="0.2">
      <c r="A76" s="73" t="s">
        <v>134</v>
      </c>
      <c r="B76" s="74" t="s">
        <v>135</v>
      </c>
      <c r="C76" s="73" t="s">
        <v>37</v>
      </c>
      <c r="D76" s="75">
        <v>0</v>
      </c>
      <c r="E76" s="75">
        <v>0</v>
      </c>
      <c r="F76" s="75">
        <v>0</v>
      </c>
      <c r="G76" s="75">
        <v>0</v>
      </c>
      <c r="H76" s="76">
        <v>0</v>
      </c>
      <c r="I76" s="76">
        <v>0</v>
      </c>
      <c r="J76" s="76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75">
        <v>0</v>
      </c>
      <c r="Y76" s="75">
        <v>0</v>
      </c>
      <c r="Z76" s="75">
        <v>0</v>
      </c>
      <c r="AA76" s="75">
        <v>0</v>
      </c>
      <c r="AB76" s="75">
        <v>0</v>
      </c>
      <c r="AC76" s="70" t="str">
        <f t="shared" si="11"/>
        <v>нд</v>
      </c>
      <c r="AD76" s="70" t="str">
        <f t="shared" si="11"/>
        <v>нд</v>
      </c>
      <c r="AE76" s="77" t="s">
        <v>38</v>
      </c>
      <c r="AF76" s="72"/>
      <c r="AG76" s="72"/>
    </row>
    <row r="77" spans="1:33" ht="31.5" x14ac:dyDescent="0.2">
      <c r="A77" s="73" t="s">
        <v>136</v>
      </c>
      <c r="B77" s="74" t="s">
        <v>137</v>
      </c>
      <c r="C77" s="73" t="s">
        <v>37</v>
      </c>
      <c r="D77" s="75">
        <f t="shared" ref="D77:AB77" si="29">SUM(D78:D82)</f>
        <v>21.445153048823872</v>
      </c>
      <c r="E77" s="75">
        <f t="shared" ref="E77:F77" si="30">SUM(E78:E82)</f>
        <v>109.16166691138102</v>
      </c>
      <c r="F77" s="75">
        <f t="shared" si="30"/>
        <v>1.981196547024952</v>
      </c>
      <c r="G77" s="75">
        <f t="shared" si="29"/>
        <v>20.644068019999999</v>
      </c>
      <c r="H77" s="76">
        <f t="shared" si="29"/>
        <v>0</v>
      </c>
      <c r="I77" s="76">
        <f t="shared" si="29"/>
        <v>0</v>
      </c>
      <c r="J77" s="76">
        <f t="shared" si="29"/>
        <v>52.1</v>
      </c>
      <c r="K77" s="75">
        <f t="shared" si="29"/>
        <v>10.150848004953591</v>
      </c>
      <c r="L77" s="75">
        <f t="shared" si="29"/>
        <v>88.761021184594355</v>
      </c>
      <c r="M77" s="75">
        <f t="shared" ref="M77" si="31">SUM(M78:M82)</f>
        <v>7.5052268254684282</v>
      </c>
      <c r="N77" s="75">
        <f t="shared" si="29"/>
        <v>78.20446352138103</v>
      </c>
      <c r="O77" s="75">
        <f t="shared" ref="O77" si="32">SUM(O78:O82)</f>
        <v>12.491401952015353</v>
      </c>
      <c r="P77" s="75">
        <f t="shared" si="29"/>
        <v>130.16040834</v>
      </c>
      <c r="Q77" s="75">
        <f t="shared" si="29"/>
        <v>0</v>
      </c>
      <c r="R77" s="75">
        <f t="shared" si="29"/>
        <v>9.5</v>
      </c>
      <c r="S77" s="75">
        <f t="shared" si="29"/>
        <v>0</v>
      </c>
      <c r="T77" s="75">
        <f t="shared" si="29"/>
        <v>1.4879499999999999</v>
      </c>
      <c r="U77" s="75">
        <f t="shared" si="29"/>
        <v>0</v>
      </c>
      <c r="V77" s="75">
        <f t="shared" si="29"/>
        <v>51.599254739999999</v>
      </c>
      <c r="W77" s="75">
        <f t="shared" si="29"/>
        <v>78.20446352138103</v>
      </c>
      <c r="X77" s="75">
        <f t="shared" si="29"/>
        <v>67.573203599999999</v>
      </c>
      <c r="Y77" s="75">
        <f t="shared" si="29"/>
        <v>-2.3405539470617613</v>
      </c>
      <c r="Z77" s="75">
        <f t="shared" si="29"/>
        <v>-41.399387155405641</v>
      </c>
      <c r="AA77" s="75">
        <f t="shared" ref="AA77" si="33">SUM(AA78:AA82)</f>
        <v>4.9861751265469261</v>
      </c>
      <c r="AB77" s="75">
        <f t="shared" si="29"/>
        <v>51.955944818618967</v>
      </c>
      <c r="AC77" s="70">
        <f t="shared" si="11"/>
        <v>0.66436035079269185</v>
      </c>
      <c r="AD77" s="70">
        <f t="shared" si="11"/>
        <v>0.66436035079269173</v>
      </c>
      <c r="AE77" s="77" t="s">
        <v>38</v>
      </c>
      <c r="AF77" s="72"/>
      <c r="AG77" s="72"/>
    </row>
    <row r="78" spans="1:33" ht="30" customHeight="1" x14ac:dyDescent="0.2">
      <c r="A78" s="73" t="s">
        <v>138</v>
      </c>
      <c r="B78" s="78" t="str">
        <f>[1]I0329_1037000158513_01_69_0!B77</f>
        <v>Приобретение автогидроподъемника</v>
      </c>
      <c r="C78" s="78" t="str">
        <f>[1]I0329_1037000158513_01_69_0!C77</f>
        <v>J_0000007038</v>
      </c>
      <c r="D78" s="75">
        <v>4.9336264112003576</v>
      </c>
      <c r="E78" s="75">
        <v>36.838964703333332</v>
      </c>
      <c r="F78" s="75">
        <v>1.3691218809980805</v>
      </c>
      <c r="G78" s="75">
        <v>14.266249999999999</v>
      </c>
      <c r="H78" s="76"/>
      <c r="I78" s="76"/>
      <c r="J78" s="76">
        <v>10.42</v>
      </c>
      <c r="K78" s="75">
        <v>3.0217824234716644</v>
      </c>
      <c r="L78" s="75">
        <v>22.572714703333332</v>
      </c>
      <c r="M78" s="75">
        <v>1.3707613563659631</v>
      </c>
      <c r="N78" s="75">
        <v>14.283333333333335</v>
      </c>
      <c r="O78" s="75">
        <v>1.3667626353166986</v>
      </c>
      <c r="P78" s="75">
        <v>14.24166666</v>
      </c>
      <c r="Q78" s="75">
        <f>[1]I0329_1037000158513_03_69_0!M80</f>
        <v>0</v>
      </c>
      <c r="R78" s="75">
        <f>[1]I0329_1037000158513_03_69_0!AV80</f>
        <v>0</v>
      </c>
      <c r="S78" s="75">
        <f>[1]I0329_1037000158513_03_69_0!T80</f>
        <v>0</v>
      </c>
      <c r="T78" s="75">
        <v>0</v>
      </c>
      <c r="U78" s="75">
        <f>[1]I0329_1037000158513_03_69_0!AA80</f>
        <v>0</v>
      </c>
      <c r="V78" s="75">
        <v>0</v>
      </c>
      <c r="W78" s="75">
        <f>[1]I0329_1037000158513_03_69_0!AH80</f>
        <v>14.283333333333335</v>
      </c>
      <c r="X78" s="75">
        <v>14.24166666</v>
      </c>
      <c r="Y78" s="75">
        <f t="shared" ref="Y78:Z82" si="34">K78-O78</f>
        <v>1.6550197881549658</v>
      </c>
      <c r="Z78" s="75">
        <f>L78-P78</f>
        <v>8.3310480433333325</v>
      </c>
      <c r="AA78" s="75">
        <f t="shared" ref="AA78:AB82" si="35">O78-M78</f>
        <v>-3.9987210492644643E-3</v>
      </c>
      <c r="AB78" s="75">
        <f t="shared" si="35"/>
        <v>-4.1666673333335069E-2</v>
      </c>
      <c r="AC78" s="70">
        <f t="shared" si="11"/>
        <v>-2.9171533255544255E-3</v>
      </c>
      <c r="AD78" s="70">
        <f t="shared" si="11"/>
        <v>-2.9171533255543803E-3</v>
      </c>
      <c r="AE78" s="77" t="s">
        <v>38</v>
      </c>
      <c r="AF78" s="72"/>
      <c r="AG78" s="72"/>
    </row>
    <row r="79" spans="1:33" ht="43.5" customHeight="1" x14ac:dyDescent="0.2">
      <c r="A79" s="73" t="s">
        <v>139</v>
      </c>
      <c r="B79" s="78" t="str">
        <f>[1]I0329_1037000158513_01_69_0!B78</f>
        <v>Приобретение информационно-вычислительной техники</v>
      </c>
      <c r="C79" s="78" t="str">
        <f>[1]I0329_1037000158513_01_69_0!C78</f>
        <v>J_0000000814</v>
      </c>
      <c r="D79" s="75">
        <v>1.0899804611780455</v>
      </c>
      <c r="E79" s="75">
        <v>7.8987317399999997</v>
      </c>
      <c r="F79" s="75">
        <v>0.43653060556621881</v>
      </c>
      <c r="G79" s="75">
        <v>4.5486489099999998</v>
      </c>
      <c r="H79" s="76"/>
      <c r="I79" s="76"/>
      <c r="J79" s="76">
        <v>10.42</v>
      </c>
      <c r="K79" s="75">
        <v>0.41270412800817158</v>
      </c>
      <c r="L79" s="75">
        <v>3.5935051232133342</v>
      </c>
      <c r="M79" s="75">
        <v>0.12728683589251441</v>
      </c>
      <c r="N79" s="75">
        <v>1.32632883</v>
      </c>
      <c r="O79" s="75">
        <v>0.1267236074856046</v>
      </c>
      <c r="P79" s="75">
        <v>1.32045999</v>
      </c>
      <c r="Q79" s="75">
        <f>[1]I0329_1037000158513_03_69_0!M81</f>
        <v>0</v>
      </c>
      <c r="R79" s="75">
        <f>[1]I0329_1037000158513_03_69_0!AV81</f>
        <v>0</v>
      </c>
      <c r="S79" s="75">
        <f>[1]I0329_1037000158513_03_69_0!T81</f>
        <v>0</v>
      </c>
      <c r="T79" s="75">
        <v>0</v>
      </c>
      <c r="U79" s="75">
        <f>[1]I0329_1037000158513_03_69_0!AA81</f>
        <v>0</v>
      </c>
      <c r="V79" s="75">
        <v>0.57088749999999999</v>
      </c>
      <c r="W79" s="75">
        <f>[1]I0329_1037000158513_03_69_0!AH81</f>
        <v>1.32632883</v>
      </c>
      <c r="X79" s="75">
        <v>0.74957249000000004</v>
      </c>
      <c r="Y79" s="75">
        <f t="shared" si="34"/>
        <v>0.28598052052256695</v>
      </c>
      <c r="Z79" s="75">
        <f t="shared" si="34"/>
        <v>2.2730451332133343</v>
      </c>
      <c r="AA79" s="75">
        <f t="shared" si="35"/>
        <v>-5.6322840690981035E-4</v>
      </c>
      <c r="AB79" s="75">
        <f t="shared" si="35"/>
        <v>-5.8688399999999863E-3</v>
      </c>
      <c r="AC79" s="70">
        <f t="shared" si="11"/>
        <v>-4.4248755416107658E-3</v>
      </c>
      <c r="AD79" s="70">
        <f t="shared" si="11"/>
        <v>-4.4248755416105871E-3</v>
      </c>
      <c r="AE79" s="77" t="s">
        <v>38</v>
      </c>
      <c r="AF79" s="72"/>
      <c r="AG79" s="72"/>
    </row>
    <row r="80" spans="1:33" ht="72" customHeight="1" x14ac:dyDescent="0.2">
      <c r="A80" s="73" t="s">
        <v>140</v>
      </c>
      <c r="B80" s="78" t="str">
        <f>[1]I0329_1037000158513_01_69_0!B79</f>
        <v>Приобретение передвижной парообразующей установки</v>
      </c>
      <c r="C80" s="78" t="str">
        <f>[1]I0329_1037000158513_01_69_0!C79</f>
        <v>J_0000007063</v>
      </c>
      <c r="D80" s="75">
        <v>1.1992414100847837</v>
      </c>
      <c r="E80" s="75">
        <v>8.9583333333333339</v>
      </c>
      <c r="F80" s="75">
        <v>0</v>
      </c>
      <c r="G80" s="75">
        <v>0</v>
      </c>
      <c r="H80" s="76"/>
      <c r="I80" s="76"/>
      <c r="J80" s="76">
        <v>10.42</v>
      </c>
      <c r="K80" s="75">
        <v>0.94497187060478205</v>
      </c>
      <c r="L80" s="75">
        <v>8.9583333333333339</v>
      </c>
      <c r="M80" s="75">
        <v>0.85972488803582858</v>
      </c>
      <c r="N80" s="75">
        <v>8.9583333333333339</v>
      </c>
      <c r="O80" s="75">
        <v>0.91170825335892514</v>
      </c>
      <c r="P80" s="75">
        <v>9.5</v>
      </c>
      <c r="Q80" s="75">
        <f>[1]I0329_1037000158513_03_69_0!M82</f>
        <v>0</v>
      </c>
      <c r="R80" s="75">
        <v>9.5</v>
      </c>
      <c r="S80" s="75">
        <f>[1]I0329_1037000158513_03_69_0!T82</f>
        <v>0</v>
      </c>
      <c r="T80" s="75">
        <v>0</v>
      </c>
      <c r="U80" s="75">
        <f>[1]I0329_1037000158513_03_69_0!AA82</f>
        <v>0</v>
      </c>
      <c r="V80" s="75">
        <v>0</v>
      </c>
      <c r="W80" s="75">
        <f>[1]I0329_1037000158513_03_69_0!AH82</f>
        <v>8.9583333333333339</v>
      </c>
      <c r="X80" s="75">
        <v>0</v>
      </c>
      <c r="Y80" s="75">
        <f t="shared" si="34"/>
        <v>3.3263617245856913E-2</v>
      </c>
      <c r="Z80" s="75">
        <f t="shared" si="34"/>
        <v>-0.54166666666666607</v>
      </c>
      <c r="AA80" s="75">
        <f t="shared" si="35"/>
        <v>5.1983365323096553E-2</v>
      </c>
      <c r="AB80" s="75">
        <f t="shared" si="35"/>
        <v>0.54166666666666607</v>
      </c>
      <c r="AC80" s="70">
        <f t="shared" si="11"/>
        <v>6.0465116279069697E-2</v>
      </c>
      <c r="AD80" s="70">
        <f t="shared" si="11"/>
        <v>6.0465116279069697E-2</v>
      </c>
      <c r="AE80" s="80" t="str">
        <f>[1]I0329_1037000158513_01_69_0!AM79</f>
        <v>Изменение цены по результатам закупочной процедуры</v>
      </c>
      <c r="AF80" s="72"/>
      <c r="AG80" s="72"/>
    </row>
    <row r="81" spans="1:33" ht="81.75" customHeight="1" x14ac:dyDescent="0.2">
      <c r="A81" s="73" t="s">
        <v>141</v>
      </c>
      <c r="B81" s="78" t="str">
        <f>[1]I0329_1037000158513_01_69_0!B80</f>
        <v>Строительство склада для хранения электротехнической продукции</v>
      </c>
      <c r="C81" s="78" t="str">
        <f>[1]I0329_1037000158513_01_69_0!C80</f>
        <v>J_0000000858</v>
      </c>
      <c r="D81" s="75">
        <v>13.68682953209027</v>
      </c>
      <c r="E81" s="75">
        <v>51.465637134714356</v>
      </c>
      <c r="F81" s="75">
        <v>0.1755440604606526</v>
      </c>
      <c r="G81" s="75">
        <v>1.82916911</v>
      </c>
      <c r="H81" s="76"/>
      <c r="I81" s="76"/>
      <c r="J81" s="76">
        <v>10.42</v>
      </c>
      <c r="K81" s="75">
        <v>5.23591434859856</v>
      </c>
      <c r="L81" s="75">
        <v>49.636468024714354</v>
      </c>
      <c r="M81" s="75">
        <v>4.7635765858651009</v>
      </c>
      <c r="N81" s="75">
        <v>49.636468024714354</v>
      </c>
      <c r="O81" s="75">
        <v>9.7023302965451048</v>
      </c>
      <c r="P81" s="75">
        <v>101.09828168999999</v>
      </c>
      <c r="Q81" s="75">
        <v>0</v>
      </c>
      <c r="R81" s="75">
        <v>0</v>
      </c>
      <c r="S81" s="75">
        <v>0</v>
      </c>
      <c r="T81" s="75">
        <v>4.8500000000000001E-2</v>
      </c>
      <c r="U81" s="75">
        <f>[1]I0329_1037000158513_03_69_0!AA84</f>
        <v>0</v>
      </c>
      <c r="V81" s="75">
        <v>50.467817240000002</v>
      </c>
      <c r="W81" s="75">
        <v>49.636468024714354</v>
      </c>
      <c r="X81" s="75">
        <v>50.581964449999994</v>
      </c>
      <c r="Y81" s="75">
        <f t="shared" si="34"/>
        <v>-4.4664159479465448</v>
      </c>
      <c r="Z81" s="75">
        <f t="shared" si="34"/>
        <v>-51.461813665285639</v>
      </c>
      <c r="AA81" s="75">
        <f t="shared" si="35"/>
        <v>4.9387537106800039</v>
      </c>
      <c r="AB81" s="75">
        <f t="shared" si="35"/>
        <v>51.461813665285639</v>
      </c>
      <c r="AC81" s="70">
        <f t="shared" si="11"/>
        <v>1.0367742853835296</v>
      </c>
      <c r="AD81" s="70">
        <f t="shared" si="11"/>
        <v>1.0367742853835296</v>
      </c>
      <c r="AE81" s="80" t="s">
        <v>142</v>
      </c>
      <c r="AF81" s="72"/>
      <c r="AG81" s="72"/>
    </row>
    <row r="82" spans="1:33" ht="44.25" customHeight="1" x14ac:dyDescent="0.2">
      <c r="A82" s="73" t="s">
        <v>143</v>
      </c>
      <c r="B82" s="78" t="str">
        <f>[1]I0329_1037000158513_01_69_0!B81</f>
        <v>Разработка программного обеспечения "Геоинформационная система городских электрических сетей" (блок №5)</v>
      </c>
      <c r="C82" s="78" t="str">
        <f>[1]I0329_1037000158513_01_69_0!C81</f>
        <v>J_0000007046</v>
      </c>
      <c r="D82" s="75">
        <v>0.53547523427041499</v>
      </c>
      <c r="E82" s="75">
        <v>4</v>
      </c>
      <c r="F82" s="75">
        <v>0</v>
      </c>
      <c r="G82" s="75">
        <v>0</v>
      </c>
      <c r="H82" s="76"/>
      <c r="I82" s="76"/>
      <c r="J82" s="76">
        <v>10.42</v>
      </c>
      <c r="K82" s="75">
        <v>0.53547523427041499</v>
      </c>
      <c r="L82" s="75">
        <v>4</v>
      </c>
      <c r="M82" s="75">
        <v>0.38387715930902111</v>
      </c>
      <c r="N82" s="75">
        <v>4</v>
      </c>
      <c r="O82" s="75">
        <v>0.38387715930902111</v>
      </c>
      <c r="P82" s="75">
        <v>4</v>
      </c>
      <c r="Q82" s="75">
        <f>[1]I0329_1037000158513_03_69_0!M84</f>
        <v>0</v>
      </c>
      <c r="R82" s="75">
        <f>[1]I0329_1037000158513_03_69_0!AV84</f>
        <v>0</v>
      </c>
      <c r="S82" s="75">
        <f>[1]I0329_1037000158513_03_69_0!T84</f>
        <v>0</v>
      </c>
      <c r="T82" s="75">
        <v>1.4394499999999999</v>
      </c>
      <c r="U82" s="75">
        <f>[1]I0329_1037000158513_03_69_0!AA84</f>
        <v>0</v>
      </c>
      <c r="V82" s="75">
        <v>0.56054999999999999</v>
      </c>
      <c r="W82" s="75">
        <f>[1]I0329_1037000158513_03_69_0!AG84</f>
        <v>4</v>
      </c>
      <c r="X82" s="75">
        <v>2</v>
      </c>
      <c r="Y82" s="75">
        <f t="shared" si="34"/>
        <v>0.15159807496139388</v>
      </c>
      <c r="Z82" s="75">
        <f t="shared" si="34"/>
        <v>0</v>
      </c>
      <c r="AA82" s="75">
        <f t="shared" si="35"/>
        <v>0</v>
      </c>
      <c r="AB82" s="75">
        <f t="shared" si="35"/>
        <v>0</v>
      </c>
      <c r="AC82" s="70">
        <f t="shared" si="11"/>
        <v>0</v>
      </c>
      <c r="AD82" s="70">
        <f t="shared" si="11"/>
        <v>0</v>
      </c>
      <c r="AE82" s="77" t="s">
        <v>38</v>
      </c>
      <c r="AF82" s="72"/>
      <c r="AG82" s="72"/>
    </row>
    <row r="83" spans="1:33" ht="15" x14ac:dyDescent="0.2">
      <c r="D83" s="26"/>
      <c r="E83" s="26"/>
      <c r="F83" s="26"/>
      <c r="G83" s="81"/>
      <c r="AG83" s="72"/>
    </row>
    <row r="84" spans="1:33" ht="18.75" x14ac:dyDescent="0.2">
      <c r="B84" s="83" t="s">
        <v>144</v>
      </c>
      <c r="C84" s="84"/>
      <c r="D84" s="85" t="s">
        <v>145</v>
      </c>
      <c r="E84" s="85"/>
      <c r="F84" s="85"/>
      <c r="G84" s="86"/>
      <c r="H84" s="87"/>
      <c r="I84" s="87"/>
      <c r="J84" s="87"/>
      <c r="K84" s="85"/>
      <c r="L84" s="85"/>
      <c r="M84" s="88"/>
    </row>
    <row r="85" spans="1:33" ht="14.25" hidden="1" customHeight="1" x14ac:dyDescent="0.2">
      <c r="B85" s="83"/>
      <c r="C85" s="84"/>
      <c r="D85" s="89"/>
      <c r="E85" s="89"/>
      <c r="F85" s="89"/>
      <c r="G85" s="90"/>
      <c r="H85" s="89"/>
      <c r="I85" s="89"/>
      <c r="J85" s="89"/>
      <c r="K85" s="83"/>
      <c r="L85" s="83"/>
      <c r="M85" s="83"/>
      <c r="AE85" s="26"/>
    </row>
    <row r="86" spans="1:33" ht="18.75" hidden="1" x14ac:dyDescent="0.2">
      <c r="B86" s="85" t="s">
        <v>146</v>
      </c>
      <c r="C86" s="85"/>
      <c r="D86" s="91" t="s">
        <v>147</v>
      </c>
      <c r="E86" s="91"/>
      <c r="F86" s="91"/>
      <c r="G86" s="92"/>
      <c r="H86" s="87"/>
      <c r="I86" s="87"/>
      <c r="J86" s="87"/>
      <c r="K86" s="85"/>
      <c r="L86" s="85"/>
      <c r="M86" s="88"/>
      <c r="AE86" s="26"/>
    </row>
    <row r="87" spans="1:33" ht="12.75" hidden="1" customHeight="1" x14ac:dyDescent="0.2">
      <c r="B87" s="83"/>
      <c r="C87" s="84"/>
      <c r="D87" s="89"/>
      <c r="E87" s="89"/>
      <c r="F87" s="89"/>
      <c r="G87" s="90"/>
      <c r="H87" s="89"/>
      <c r="I87" s="89"/>
      <c r="J87" s="89"/>
      <c r="K87" s="83"/>
      <c r="L87" s="83"/>
      <c r="M87" s="83"/>
      <c r="AE87" s="26"/>
    </row>
    <row r="88" spans="1:33" ht="37.5" hidden="1" x14ac:dyDescent="0.2">
      <c r="B88" s="83" t="s">
        <v>148</v>
      </c>
      <c r="C88" s="84"/>
      <c r="D88" s="91" t="s">
        <v>149</v>
      </c>
      <c r="E88" s="91"/>
      <c r="F88" s="91"/>
      <c r="G88" s="92"/>
      <c r="H88" s="87"/>
      <c r="I88" s="87"/>
      <c r="J88" s="87"/>
      <c r="K88" s="85"/>
      <c r="L88" s="85"/>
      <c r="M88" s="88"/>
      <c r="AE88" s="26"/>
    </row>
    <row r="92" spans="1:33" x14ac:dyDescent="0.2">
      <c r="S92" s="82"/>
    </row>
  </sheetData>
  <autoFilter ref="A21:BL82"/>
  <mergeCells count="37">
    <mergeCell ref="B86:C86"/>
    <mergeCell ref="D86:G86"/>
    <mergeCell ref="K86:L86"/>
    <mergeCell ref="D88:G88"/>
    <mergeCell ref="K88:L88"/>
    <mergeCell ref="U18:V18"/>
    <mergeCell ref="W18:X18"/>
    <mergeCell ref="AA18:AB18"/>
    <mergeCell ref="AC18:AD18"/>
    <mergeCell ref="D84:G84"/>
    <mergeCell ref="K84:L84"/>
    <mergeCell ref="J17:J19"/>
    <mergeCell ref="K17:L18"/>
    <mergeCell ref="M17:P17"/>
    <mergeCell ref="Y17:Z18"/>
    <mergeCell ref="AA17:AD17"/>
    <mergeCell ref="AE17:AE19"/>
    <mergeCell ref="M18:N18"/>
    <mergeCell ref="O18:P18"/>
    <mergeCell ref="Q18:R18"/>
    <mergeCell ref="S18:T18"/>
    <mergeCell ref="A12:AE12"/>
    <mergeCell ref="A13:X13"/>
    <mergeCell ref="A17:A19"/>
    <mergeCell ref="B17:B19"/>
    <mergeCell ref="C17:C19"/>
    <mergeCell ref="D17:D19"/>
    <mergeCell ref="E17:E19"/>
    <mergeCell ref="F17:G18"/>
    <mergeCell ref="H17:H19"/>
    <mergeCell ref="I17:I19"/>
    <mergeCell ref="A4:AE4"/>
    <mergeCell ref="A5:AE5"/>
    <mergeCell ref="A6:AE6"/>
    <mergeCell ref="A7:AE7"/>
    <mergeCell ref="A9:AE9"/>
    <mergeCell ref="A11:AE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I0329_1037000158513_02_69_0</vt:lpstr>
      <vt:lpstr>I0329_1037000158513_02_69_0!Заголовки_для_печати</vt:lpstr>
      <vt:lpstr>I0329_1037000158513_02_69_0!Область_печати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2024-03-28T05:53:07Z</dcterms:created>
  <dcterms:modified xsi:type="dcterms:W3CDTF">2024-03-28T05:53:35Z</dcterms:modified>
</cp:coreProperties>
</file>