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Отчеты 2023\Отчеты в РЭК\2 квартал\Документы в ДТР (Отчет за 2кв 2023)\ОТЧЕТ за 1 кв 2023г. (Приказ № 320)\"/>
    </mc:Choice>
  </mc:AlternateContent>
  <bookViews>
    <workbookView xWindow="0" yWindow="0" windowWidth="28800" windowHeight="12585"/>
  </bookViews>
  <sheets>
    <sheet name="Н0815_1037000158513_12_69_0" sheetId="1" r:id="rId1"/>
  </sheets>
  <externalReferences>
    <externalReference r:id="rId2"/>
  </externalReferences>
  <definedNames>
    <definedName name="_xlnm._FilterDatabase" localSheetId="0" hidden="1">Н0815_1037000158513_12_69_0!$A$20:$BF$88</definedName>
    <definedName name="Z_5D1DDB92_E2F2_4E40_9215_C70ED035E1A7_.wvu.FilterData" localSheetId="0" hidden="1">Н0815_1037000158513_12_69_0!$A$20:$BF$88</definedName>
    <definedName name="Z_5D1DDB92_E2F2_4E40_9215_C70ED035E1A7_.wvu.PrintArea" localSheetId="0" hidden="1">Н0815_1037000158513_12_69_0!$A$1:$Y$92</definedName>
    <definedName name="Z_5D1DDB92_E2F2_4E40_9215_C70ED035E1A7_.wvu.PrintTitles" localSheetId="0" hidden="1">Н0815_1037000158513_12_69_0!$17:$20</definedName>
    <definedName name="Z_7827CC47_A8A6_411C_BB9A_80AEDD4B0446_.wvu.FilterData" localSheetId="0" hidden="1">Н0815_1037000158513_12_69_0!$A$20:$BF$88</definedName>
    <definedName name="Z_7827CC47_A8A6_411C_BB9A_80AEDD4B0446_.wvu.PrintArea" localSheetId="0" hidden="1">Н0815_1037000158513_12_69_0!$A$1:$Y$92</definedName>
    <definedName name="Z_7827CC47_A8A6_411C_BB9A_80AEDD4B0446_.wvu.PrintTitles" localSheetId="0" hidden="1">Н0815_1037000158513_12_69_0!$17:$20</definedName>
    <definedName name="Z_CC8D8187_1C1A_4B5A_8379_9BC55DBCD747_.wvu.FilterData" localSheetId="0" hidden="1">Н0815_1037000158513_12_69_0!$A$20:$BF$88</definedName>
    <definedName name="_xlnm.Print_Titles" localSheetId="0">Н0815_1037000158513_12_69_0!$17:$20</definedName>
    <definedName name="_xlnm.Print_Area" localSheetId="0">Н0815_1037000158513_12_69_0!$A$1:$Y$92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6" i="1" l="1"/>
  <c r="Q86" i="1"/>
  <c r="O86" i="1"/>
  <c r="N86" i="1"/>
  <c r="M86" i="1"/>
  <c r="K86" i="1"/>
  <c r="C86" i="1"/>
  <c r="B86" i="1"/>
  <c r="Y85" i="1"/>
  <c r="X85" i="1"/>
  <c r="W85" i="1"/>
  <c r="S85" i="1"/>
  <c r="Q85" i="1"/>
  <c r="L85" i="1"/>
  <c r="K85" i="1"/>
  <c r="C85" i="1"/>
  <c r="B85" i="1"/>
  <c r="Y84" i="1"/>
  <c r="S84" i="1"/>
  <c r="Q84" i="1"/>
  <c r="O84" i="1"/>
  <c r="K84" i="1" s="1"/>
  <c r="M84" i="1"/>
  <c r="L84" i="1"/>
  <c r="C84" i="1"/>
  <c r="B84" i="1"/>
  <c r="S83" i="1"/>
  <c r="Q83" i="1"/>
  <c r="K83" i="1" s="1"/>
  <c r="O83" i="1"/>
  <c r="W83" i="1" s="1"/>
  <c r="X83" i="1" s="1"/>
  <c r="N83" i="1"/>
  <c r="M83" i="1"/>
  <c r="L83" i="1"/>
  <c r="U83" i="1" s="1"/>
  <c r="C83" i="1"/>
  <c r="B83" i="1"/>
  <c r="X82" i="1"/>
  <c r="W82" i="1"/>
  <c r="S82" i="1"/>
  <c r="Q82" i="1"/>
  <c r="O82" i="1"/>
  <c r="N82" i="1"/>
  <c r="M82" i="1"/>
  <c r="L82" i="1"/>
  <c r="C82" i="1"/>
  <c r="B82" i="1"/>
  <c r="S81" i="1"/>
  <c r="Q81" i="1"/>
  <c r="O81" i="1"/>
  <c r="N81" i="1"/>
  <c r="M81" i="1"/>
  <c r="M79" i="1" s="1"/>
  <c r="C81" i="1"/>
  <c r="B81" i="1"/>
  <c r="W80" i="1"/>
  <c r="X80" i="1" s="1"/>
  <c r="S80" i="1"/>
  <c r="Q80" i="1"/>
  <c r="K80" i="1" s="1"/>
  <c r="O80" i="1"/>
  <c r="N80" i="1"/>
  <c r="M80" i="1"/>
  <c r="L80" i="1"/>
  <c r="V80" i="1" s="1"/>
  <c r="C80" i="1"/>
  <c r="B80" i="1"/>
  <c r="T79" i="1"/>
  <c r="T27" i="1" s="1"/>
  <c r="S79" i="1"/>
  <c r="S27" i="1" s="1"/>
  <c r="R79" i="1"/>
  <c r="P79" i="1"/>
  <c r="O79" i="1"/>
  <c r="O27" i="1" s="1"/>
  <c r="J79" i="1"/>
  <c r="J27" i="1" s="1"/>
  <c r="I79" i="1"/>
  <c r="H79" i="1"/>
  <c r="G79" i="1"/>
  <c r="G27" i="1" s="1"/>
  <c r="F79" i="1"/>
  <c r="F27" i="1" s="1"/>
  <c r="E79" i="1"/>
  <c r="D79" i="1"/>
  <c r="X78" i="1"/>
  <c r="S77" i="1"/>
  <c r="Q77" i="1"/>
  <c r="O77" i="1"/>
  <c r="N77" i="1"/>
  <c r="M77" i="1"/>
  <c r="M74" i="1" s="1"/>
  <c r="M25" i="1" s="1"/>
  <c r="K77" i="1"/>
  <c r="C77" i="1"/>
  <c r="B77" i="1"/>
  <c r="S76" i="1"/>
  <c r="Q76" i="1"/>
  <c r="Q74" i="1" s="1"/>
  <c r="Q25" i="1" s="1"/>
  <c r="O76" i="1"/>
  <c r="O74" i="1" s="1"/>
  <c r="O25" i="1" s="1"/>
  <c r="N76" i="1"/>
  <c r="N74" i="1" s="1"/>
  <c r="N25" i="1" s="1"/>
  <c r="M76" i="1"/>
  <c r="C76" i="1"/>
  <c r="B76" i="1"/>
  <c r="W75" i="1"/>
  <c r="X75" i="1" s="1"/>
  <c r="V75" i="1"/>
  <c r="L75" i="1"/>
  <c r="U75" i="1" s="1"/>
  <c r="K75" i="1"/>
  <c r="C75" i="1"/>
  <c r="B75" i="1"/>
  <c r="T74" i="1"/>
  <c r="S74" i="1"/>
  <c r="R74" i="1"/>
  <c r="P74" i="1"/>
  <c r="P25" i="1" s="1"/>
  <c r="J74" i="1"/>
  <c r="I74" i="1"/>
  <c r="H74" i="1"/>
  <c r="G74" i="1"/>
  <c r="G25" i="1" s="1"/>
  <c r="F74" i="1"/>
  <c r="E74" i="1"/>
  <c r="D74" i="1"/>
  <c r="X73" i="1"/>
  <c r="X72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X70" i="1"/>
  <c r="X69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X67" i="1"/>
  <c r="X66" i="1"/>
  <c r="X65" i="1"/>
  <c r="S64" i="1"/>
  <c r="Q64" i="1"/>
  <c r="O64" i="1"/>
  <c r="N64" i="1"/>
  <c r="M64" i="1"/>
  <c r="M62" i="1" s="1"/>
  <c r="K64" i="1"/>
  <c r="C64" i="1"/>
  <c r="B64" i="1"/>
  <c r="V63" i="1"/>
  <c r="S63" i="1"/>
  <c r="Q63" i="1"/>
  <c r="Q62" i="1" s="1"/>
  <c r="O63" i="1"/>
  <c r="O62" i="1" s="1"/>
  <c r="N63" i="1"/>
  <c r="M63" i="1"/>
  <c r="L63" i="1"/>
  <c r="U63" i="1" s="1"/>
  <c r="K63" i="1"/>
  <c r="K62" i="1" s="1"/>
  <c r="C63" i="1"/>
  <c r="B63" i="1"/>
  <c r="T62" i="1"/>
  <c r="S62" i="1"/>
  <c r="R62" i="1"/>
  <c r="R55" i="1" s="1"/>
  <c r="R46" i="1" s="1"/>
  <c r="R23" i="1" s="1"/>
  <c r="P62" i="1"/>
  <c r="N62" i="1"/>
  <c r="J62" i="1"/>
  <c r="J55" i="1" s="1"/>
  <c r="I62" i="1"/>
  <c r="H62" i="1"/>
  <c r="H55" i="1" s="1"/>
  <c r="G62" i="1"/>
  <c r="F62" i="1"/>
  <c r="E62" i="1"/>
  <c r="D62" i="1"/>
  <c r="D55" i="1" s="1"/>
  <c r="X61" i="1"/>
  <c r="X60" i="1"/>
  <c r="X59" i="1"/>
  <c r="X58" i="1"/>
  <c r="W58" i="1"/>
  <c r="V58" i="1"/>
  <c r="L58" i="1"/>
  <c r="U58" i="1" s="1"/>
  <c r="K58" i="1"/>
  <c r="C58" i="1"/>
  <c r="B58" i="1"/>
  <c r="S57" i="1"/>
  <c r="Q57" i="1"/>
  <c r="Q56" i="1" s="1"/>
  <c r="Q55" i="1" s="1"/>
  <c r="O57" i="1"/>
  <c r="O56" i="1" s="1"/>
  <c r="N57" i="1"/>
  <c r="M57" i="1"/>
  <c r="M56" i="1" s="1"/>
  <c r="M55" i="1" s="1"/>
  <c r="M46" i="1" s="1"/>
  <c r="M23" i="1" s="1"/>
  <c r="L57" i="1"/>
  <c r="U57" i="1" s="1"/>
  <c r="U56" i="1" s="1"/>
  <c r="K57" i="1"/>
  <c r="K56" i="1" s="1"/>
  <c r="C57" i="1"/>
  <c r="B57" i="1"/>
  <c r="T56" i="1"/>
  <c r="S56" i="1"/>
  <c r="S55" i="1" s="1"/>
  <c r="R56" i="1"/>
  <c r="P56" i="1"/>
  <c r="P55" i="1" s="1"/>
  <c r="N56" i="1"/>
  <c r="L56" i="1"/>
  <c r="J56" i="1"/>
  <c r="I56" i="1"/>
  <c r="H56" i="1"/>
  <c r="G56" i="1"/>
  <c r="G55" i="1" s="1"/>
  <c r="F56" i="1"/>
  <c r="E56" i="1"/>
  <c r="D56" i="1"/>
  <c r="T55" i="1"/>
  <c r="N55" i="1"/>
  <c r="I55" i="1"/>
  <c r="F55" i="1"/>
  <c r="E55" i="1"/>
  <c r="X54" i="1"/>
  <c r="X53" i="1"/>
  <c r="W52" i="1"/>
  <c r="X52" i="1" s="1"/>
  <c r="V52" i="1"/>
  <c r="U52" i="1"/>
  <c r="T52" i="1"/>
  <c r="S52" i="1"/>
  <c r="R52" i="1"/>
  <c r="Q52" i="1"/>
  <c r="Q46" i="1" s="1"/>
  <c r="Q23" i="1" s="1"/>
  <c r="P52" i="1"/>
  <c r="O52" i="1"/>
  <c r="N52" i="1"/>
  <c r="M52" i="1"/>
  <c r="L52" i="1"/>
  <c r="K52" i="1"/>
  <c r="J52" i="1"/>
  <c r="I52" i="1"/>
  <c r="I46" i="1" s="1"/>
  <c r="I23" i="1" s="1"/>
  <c r="H52" i="1"/>
  <c r="G52" i="1"/>
  <c r="F52" i="1"/>
  <c r="E52" i="1"/>
  <c r="E46" i="1" s="1"/>
  <c r="E23" i="1" s="1"/>
  <c r="D52" i="1"/>
  <c r="S51" i="1"/>
  <c r="Q51" i="1"/>
  <c r="O51" i="1"/>
  <c r="N51" i="1"/>
  <c r="M51" i="1"/>
  <c r="M49" i="1" s="1"/>
  <c r="K51" i="1"/>
  <c r="C51" i="1"/>
  <c r="B51" i="1"/>
  <c r="S50" i="1"/>
  <c r="Q50" i="1"/>
  <c r="Q49" i="1" s="1"/>
  <c r="O50" i="1"/>
  <c r="N50" i="1"/>
  <c r="W50" i="1" s="1"/>
  <c r="M50" i="1"/>
  <c r="K50" i="1"/>
  <c r="K49" i="1" s="1"/>
  <c r="K47" i="1" s="1"/>
  <c r="C50" i="1"/>
  <c r="B50" i="1"/>
  <c r="T49" i="1"/>
  <c r="T47" i="1" s="1"/>
  <c r="T46" i="1" s="1"/>
  <c r="T23" i="1" s="1"/>
  <c r="S49" i="1"/>
  <c r="S47" i="1" s="1"/>
  <c r="R49" i="1"/>
  <c r="P49" i="1"/>
  <c r="O49" i="1"/>
  <c r="O47" i="1" s="1"/>
  <c r="J49" i="1"/>
  <c r="J47" i="1" s="1"/>
  <c r="I49" i="1"/>
  <c r="H49" i="1"/>
  <c r="G49" i="1"/>
  <c r="G47" i="1" s="1"/>
  <c r="F49" i="1"/>
  <c r="F47" i="1" s="1"/>
  <c r="F46" i="1" s="1"/>
  <c r="F23" i="1" s="1"/>
  <c r="E49" i="1"/>
  <c r="D49" i="1"/>
  <c r="X48" i="1"/>
  <c r="R47" i="1"/>
  <c r="Q47" i="1"/>
  <c r="P47" i="1"/>
  <c r="M47" i="1"/>
  <c r="I47" i="1"/>
  <c r="H47" i="1"/>
  <c r="E47" i="1"/>
  <c r="D47" i="1"/>
  <c r="S46" i="1"/>
  <c r="G46" i="1"/>
  <c r="X45" i="1"/>
  <c r="X44" i="1"/>
  <c r="W43" i="1"/>
  <c r="V43" i="1"/>
  <c r="U43" i="1"/>
  <c r="T43" i="1"/>
  <c r="S43" i="1"/>
  <c r="R43" i="1"/>
  <c r="Q43" i="1"/>
  <c r="P43" i="1"/>
  <c r="O43" i="1"/>
  <c r="N43" i="1"/>
  <c r="M43" i="1"/>
  <c r="X43" i="1" s="1"/>
  <c r="L43" i="1"/>
  <c r="K43" i="1"/>
  <c r="J43" i="1"/>
  <c r="I43" i="1"/>
  <c r="I28" i="1" s="1"/>
  <c r="I22" i="1" s="1"/>
  <c r="H43" i="1"/>
  <c r="G43" i="1"/>
  <c r="F43" i="1"/>
  <c r="E43" i="1"/>
  <c r="D43" i="1"/>
  <c r="X42" i="1"/>
  <c r="X41" i="1"/>
  <c r="X40" i="1"/>
  <c r="X39" i="1"/>
  <c r="X38" i="1"/>
  <c r="X37" i="1"/>
  <c r="X36" i="1"/>
  <c r="W36" i="1"/>
  <c r="V36" i="1"/>
  <c r="U36" i="1"/>
  <c r="U28" i="1" s="1"/>
  <c r="U22" i="1" s="1"/>
  <c r="T36" i="1"/>
  <c r="T28" i="1" s="1"/>
  <c r="T22" i="1" s="1"/>
  <c r="S36" i="1"/>
  <c r="R36" i="1"/>
  <c r="Q36" i="1"/>
  <c r="Q28" i="1" s="1"/>
  <c r="Q22" i="1" s="1"/>
  <c r="P36" i="1"/>
  <c r="O36" i="1"/>
  <c r="N36" i="1"/>
  <c r="M36" i="1"/>
  <c r="L36" i="1"/>
  <c r="K36" i="1"/>
  <c r="J36" i="1"/>
  <c r="I36" i="1"/>
  <c r="H36" i="1"/>
  <c r="G36" i="1"/>
  <c r="F36" i="1"/>
  <c r="E36" i="1"/>
  <c r="E28" i="1" s="1"/>
  <c r="E22" i="1" s="1"/>
  <c r="E21" i="1" s="1"/>
  <c r="D36" i="1"/>
  <c r="D28" i="1" s="1"/>
  <c r="D22" i="1" s="1"/>
  <c r="X35" i="1"/>
  <c r="X34" i="1"/>
  <c r="W33" i="1"/>
  <c r="X33" i="1" s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X32" i="1"/>
  <c r="X31" i="1"/>
  <c r="X30" i="1"/>
  <c r="W29" i="1"/>
  <c r="W28" i="1" s="1"/>
  <c r="V29" i="1"/>
  <c r="U29" i="1"/>
  <c r="T29" i="1"/>
  <c r="S29" i="1"/>
  <c r="R29" i="1"/>
  <c r="Q29" i="1"/>
  <c r="P29" i="1"/>
  <c r="P28" i="1" s="1"/>
  <c r="P22" i="1" s="1"/>
  <c r="O29" i="1"/>
  <c r="O28" i="1" s="1"/>
  <c r="O22" i="1" s="1"/>
  <c r="N29" i="1"/>
  <c r="M29" i="1"/>
  <c r="L29" i="1"/>
  <c r="L28" i="1" s="1"/>
  <c r="L22" i="1" s="1"/>
  <c r="K29" i="1"/>
  <c r="K28" i="1" s="1"/>
  <c r="K22" i="1" s="1"/>
  <c r="J29" i="1"/>
  <c r="I29" i="1"/>
  <c r="H29" i="1"/>
  <c r="G29" i="1"/>
  <c r="G28" i="1" s="1"/>
  <c r="G22" i="1" s="1"/>
  <c r="G21" i="1" s="1"/>
  <c r="F29" i="1"/>
  <c r="E29" i="1"/>
  <c r="D29" i="1"/>
  <c r="S28" i="1"/>
  <c r="S22" i="1" s="1"/>
  <c r="S21" i="1" s="1"/>
  <c r="M28" i="1"/>
  <c r="M22" i="1" s="1"/>
  <c r="M21" i="1" s="1"/>
  <c r="H28" i="1"/>
  <c r="H22" i="1" s="1"/>
  <c r="R27" i="1"/>
  <c r="P27" i="1"/>
  <c r="M27" i="1"/>
  <c r="I27" i="1"/>
  <c r="H27" i="1"/>
  <c r="E27" i="1"/>
  <c r="D27" i="1"/>
  <c r="W26" i="1"/>
  <c r="X26" i="1" s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T25" i="1"/>
  <c r="S25" i="1"/>
  <c r="R25" i="1"/>
  <c r="J25" i="1"/>
  <c r="I25" i="1"/>
  <c r="H25" i="1"/>
  <c r="F25" i="1"/>
  <c r="E25" i="1"/>
  <c r="D25" i="1"/>
  <c r="X24" i="1"/>
  <c r="D24" i="1"/>
  <c r="S23" i="1"/>
  <c r="G23" i="1"/>
  <c r="W22" i="1" l="1"/>
  <c r="X28" i="1"/>
  <c r="J46" i="1"/>
  <c r="J23" i="1" s="1"/>
  <c r="K55" i="1"/>
  <c r="K46" i="1" s="1"/>
  <c r="K23" i="1" s="1"/>
  <c r="K21" i="1" s="1"/>
  <c r="O55" i="1"/>
  <c r="O46" i="1"/>
  <c r="O23" i="1" s="1"/>
  <c r="O21" i="1" s="1"/>
  <c r="H21" i="1"/>
  <c r="T21" i="1"/>
  <c r="I21" i="1"/>
  <c r="X50" i="1"/>
  <c r="K79" i="1"/>
  <c r="K27" i="1" s="1"/>
  <c r="W57" i="1"/>
  <c r="X29" i="1"/>
  <c r="D46" i="1"/>
  <c r="D23" i="1" s="1"/>
  <c r="D21" i="1" s="1"/>
  <c r="W63" i="1"/>
  <c r="L76" i="1"/>
  <c r="W76" i="1"/>
  <c r="X76" i="1" s="1"/>
  <c r="U80" i="1"/>
  <c r="K82" i="1"/>
  <c r="V83" i="1"/>
  <c r="H46" i="1"/>
  <c r="H23" i="1" s="1"/>
  <c r="P46" i="1"/>
  <c r="P23" i="1" s="1"/>
  <c r="P21" i="1" s="1"/>
  <c r="W64" i="1"/>
  <c r="X64" i="1" s="1"/>
  <c r="L64" i="1"/>
  <c r="X71" i="1"/>
  <c r="W77" i="1"/>
  <c r="X77" i="1" s="1"/>
  <c r="L77" i="1"/>
  <c r="W79" i="1"/>
  <c r="K81" i="1"/>
  <c r="W86" i="1"/>
  <c r="X86" i="1" s="1"/>
  <c r="L86" i="1"/>
  <c r="W51" i="1"/>
  <c r="X51" i="1" s="1"/>
  <c r="L51" i="1"/>
  <c r="K76" i="1"/>
  <c r="K74" i="1" s="1"/>
  <c r="K25" i="1" s="1"/>
  <c r="W81" i="1"/>
  <c r="X81" i="1" s="1"/>
  <c r="L81" i="1"/>
  <c r="L79" i="1" s="1"/>
  <c r="L27" i="1" s="1"/>
  <c r="V82" i="1"/>
  <c r="U82" i="1"/>
  <c r="F28" i="1"/>
  <c r="F22" i="1" s="1"/>
  <c r="F21" i="1" s="1"/>
  <c r="J28" i="1"/>
  <c r="J22" i="1" s="1"/>
  <c r="J21" i="1" s="1"/>
  <c r="N28" i="1"/>
  <c r="N22" i="1" s="1"/>
  <c r="R28" i="1"/>
  <c r="R22" i="1" s="1"/>
  <c r="R21" i="1" s="1"/>
  <c r="V28" i="1"/>
  <c r="V22" i="1" s="1"/>
  <c r="N49" i="1"/>
  <c r="N47" i="1" s="1"/>
  <c r="N46" i="1" s="1"/>
  <c r="N23" i="1" s="1"/>
  <c r="L50" i="1"/>
  <c r="V57" i="1"/>
  <c r="V56" i="1" s="1"/>
  <c r="N79" i="1"/>
  <c r="N27" i="1" s="1"/>
  <c r="Q79" i="1"/>
  <c r="Q27" i="1" s="1"/>
  <c r="Q21" i="1" s="1"/>
  <c r="W84" i="1"/>
  <c r="X84" i="1" s="1"/>
  <c r="W27" i="1" l="1"/>
  <c r="X27" i="1" s="1"/>
  <c r="X79" i="1"/>
  <c r="X22" i="1"/>
  <c r="V86" i="1"/>
  <c r="U86" i="1"/>
  <c r="V81" i="1"/>
  <c r="V79" i="1" s="1"/>
  <c r="V27" i="1" s="1"/>
  <c r="U81" i="1"/>
  <c r="U79" i="1" s="1"/>
  <c r="U27" i="1" s="1"/>
  <c r="V77" i="1"/>
  <c r="U77" i="1"/>
  <c r="V64" i="1"/>
  <c r="V62" i="1" s="1"/>
  <c r="V55" i="1" s="1"/>
  <c r="L62" i="1"/>
  <c r="L55" i="1" s="1"/>
  <c r="U64" i="1"/>
  <c r="U62" i="1" s="1"/>
  <c r="U55" i="1" s="1"/>
  <c r="U76" i="1"/>
  <c r="U74" i="1" s="1"/>
  <c r="U25" i="1" s="1"/>
  <c r="V76" i="1"/>
  <c r="L74" i="1"/>
  <c r="L25" i="1" s="1"/>
  <c r="X63" i="1"/>
  <c r="W62" i="1"/>
  <c r="X62" i="1" s="1"/>
  <c r="V50" i="1"/>
  <c r="L49" i="1"/>
  <c r="L47" i="1" s="1"/>
  <c r="L46" i="1" s="1"/>
  <c r="L23" i="1" s="1"/>
  <c r="L21" i="1" s="1"/>
  <c r="U50" i="1"/>
  <c r="U49" i="1" s="1"/>
  <c r="U47" i="1" s="1"/>
  <c r="U46" i="1" s="1"/>
  <c r="U23" i="1" s="1"/>
  <c r="N21" i="1"/>
  <c r="V51" i="1"/>
  <c r="U51" i="1"/>
  <c r="W74" i="1"/>
  <c r="X57" i="1"/>
  <c r="W56" i="1"/>
  <c r="W49" i="1"/>
  <c r="W47" i="1" l="1"/>
  <c r="X49" i="1"/>
  <c r="U21" i="1"/>
  <c r="W55" i="1"/>
  <c r="X55" i="1" s="1"/>
  <c r="X56" i="1"/>
  <c r="V49" i="1"/>
  <c r="V47" i="1" s="1"/>
  <c r="V46" i="1" s="1"/>
  <c r="V23" i="1" s="1"/>
  <c r="V21" i="1" s="1"/>
  <c r="V74" i="1"/>
  <c r="V25" i="1" s="1"/>
  <c r="W25" i="1"/>
  <c r="X25" i="1" s="1"/>
  <c r="X74" i="1"/>
  <c r="W46" i="1" l="1"/>
  <c r="X47" i="1"/>
  <c r="X46" i="1" l="1"/>
  <c r="W23" i="1"/>
  <c r="X23" i="1" l="1"/>
  <c r="W21" i="1"/>
  <c r="X21" i="1" s="1"/>
</calcChain>
</file>

<file path=xl/sharedStrings.xml><?xml version="1.0" encoding="utf-8"?>
<sst xmlns="http://schemas.openxmlformats.org/spreadsheetml/2006/main" count="357" uniqueCount="164">
  <si>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</si>
  <si>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</si>
  <si>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</si>
  <si>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</si>
  <si>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II квартал 2023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</si>
  <si>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</si>
  <si>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</si>
  <si>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2023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</si>
  <si>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 (в редакции Приказа № 6-138 от 28.10.2022 года)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</si>
  <si>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</si>
  <si>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</si>
  <si>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</si>
  <si>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</si>
  <si>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</si>
  <si>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01.01.2023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</si>
  <si>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</si>
  <si>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</si>
  <si>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</si>
  <si>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2023, млн рублей (без НДС)</t>
  </si>
  <si>
    <t>Освоение капитальных вложений года 2023,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</si>
  <si>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</si>
  <si>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</si>
  <si>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</si>
  <si>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</si>
  <si>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</si>
  <si>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</si>
  <si>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</si>
  <si>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</si>
  <si>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</si>
  <si>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</si>
  <si>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</si>
  <si>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</si>
  <si>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(с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</si>
  <si>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</si>
  <si>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</si>
  <si>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</si>
  <si>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</si>
  <si>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</si>
  <si>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</si>
  <si>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</si>
  <si>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</si>
  <si>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</si>
  <si>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</si>
  <si>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</si>
  <si>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</si>
  <si>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</si>
  <si>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</si>
  <si>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</si>
  <si>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</si>
  <si>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</si>
  <si>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</si>
  <si>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</si>
  <si>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</si>
  <si>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</si>
  <si>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</si>
  <si>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</si>
  <si>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</si>
  <si>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</si>
  <si>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</si>
  <si>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</si>
  <si>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</si>
  <si>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</si>
  <si>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</si>
  <si>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</si>
  <si>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</si>
  <si>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</si>
  <si>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</si>
  <si>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</si>
  <si>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</si>
  <si>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</si>
  <si>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</si>
  <si>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</si>
  <si>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</si>
  <si>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</si>
  <si>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</si>
  <si>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</si>
  <si>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</si>
  <si>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</si>
  <si>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</si>
  <si>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</si>
  <si>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</si>
  <si>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</si>
  <si>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</si>
  <si>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</si>
  <si>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</si>
  <si>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</si>
  <si>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</si>
  <si>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</si>
  <si>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</si>
  <si>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</si>
  <si>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</si>
  <si>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</si>
  <si>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</si>
  <si>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</si>
  <si>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</si>
  <si>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</si>
  <si>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</si>
  <si>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</si>
  <si>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</si>
  <si>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</si>
  <si>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</si>
  <si>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1.2.1.2.2</t>
  </si>
  <si>
    <t>1.2.1.2.6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</si>
  <si>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</si>
  <si>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</si>
  <si>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</si>
  <si>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</si>
  <si>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</si>
  <si>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</si>
  <si>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</si>
  <si>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</si>
  <si>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</si>
  <si>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</si>
  <si>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</si>
  <si>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1.2.3.1.2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</si>
  <si>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</si>
  <si>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</si>
  <si>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</si>
  <si>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</si>
  <si>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</si>
  <si>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</si>
  <si>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</si>
  <si>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</si>
  <si>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</si>
  <si>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1.2.3.5.2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</si>
  <si>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</si>
  <si>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</si>
  <si>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</si>
  <si>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</si>
  <si>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</si>
  <si>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</si>
  <si>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</si>
  <si>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</si>
  <si>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</si>
  <si>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</si>
  <si>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</si>
  <si>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</si>
  <si>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</si>
  <si>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</si>
  <si>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</si>
  <si>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</si>
  <si>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</si>
  <si>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</si>
  <si>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</si>
  <si>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</si>
  <si>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</si>
  <si>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1.4.2</t>
  </si>
  <si>
    <t>1.4.4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</si>
  <si>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</si>
  <si>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</si>
  <si>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</si>
  <si>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</si>
  <si>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</si>
  <si>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1.6.3</t>
  </si>
  <si>
    <t>1.6.5</t>
  </si>
  <si>
    <t>1.6.6</t>
  </si>
  <si>
    <t>1.6.10</t>
  </si>
  <si>
    <t>1.6.19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</si>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</sst>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9" fillId="0" borderId="0"/>
  </cellStyleXfs>
  <cellXfs count="82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7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3" fillId="0" borderId="0" xfId="1" applyNumberFormat="1" applyFont="1" applyFill="1" applyBorder="1" applyAlignment="1">
      <alignment horizontal="center" vertical="top"/>
    </xf>
    <xf numFmtId="1" fontId="13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165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0" fontId="13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165" fontId="18" fillId="0" borderId="1" xfId="1" applyNumberFormat="1" applyFont="1" applyFill="1" applyBorder="1" applyAlignment="1">
      <alignment horizontal="center" vertical="center" wrapText="1"/>
    </xf>
    <xf numFmtId="2" fontId="17" fillId="0" borderId="0" xfId="1" applyNumberFormat="1" applyFont="1" applyFill="1" applyAlignment="1">
      <alignment horizontal="center"/>
    </xf>
    <xf numFmtId="2" fontId="4" fillId="0" borderId="1" xfId="1" applyNumberFormat="1" applyFont="1" applyFill="1" applyBorder="1" applyAlignment="1">
      <alignment horizontal="center" vertical="center" wrapText="1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20" fillId="0" borderId="0" xfId="3" applyFont="1" applyFill="1" applyAlignment="1">
      <alignment horizontal="left" vertical="center" wrapText="1"/>
    </xf>
    <xf numFmtId="0" fontId="20" fillId="0" borderId="0" xfId="3" applyFont="1" applyFill="1" applyAlignment="1">
      <alignment vertical="center" wrapText="1"/>
    </xf>
    <xf numFmtId="164" fontId="20" fillId="0" borderId="0" xfId="3" applyNumberFormat="1" applyFont="1" applyFill="1" applyAlignment="1">
      <alignment vertical="center" wrapText="1"/>
    </xf>
    <xf numFmtId="0" fontId="20" fillId="0" borderId="0" xfId="3" applyFont="1" applyFill="1" applyAlignment="1">
      <alignment horizontal="left" vertical="center" wrapText="1"/>
    </xf>
    <xf numFmtId="164" fontId="20" fillId="0" borderId="0" xfId="3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4;&#1090;&#1095;&#1077;&#1090;&#1099;%202023/&#1054;&#1090;&#1095;&#1077;&#1090;&#1099;%20&#1074;%20&#1056;&#1069;&#1050;/2%20&#1082;&#1074;&#1072;&#1088;&#1090;&#1072;&#1083;/2%20&#1082;&#1074;&#1072;&#1088;&#1090;&#1072;&#1083;%202023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Н0815_1037000158513_10_69_0"/>
      <sheetName val="Н0815_1037000158513_11_69_0"/>
      <sheetName val="Н0815_1037000158513_12_69_0"/>
      <sheetName val="Н0815_1037000158513_13_69_0"/>
      <sheetName val="E0214_1037000158513_13_69_0"/>
      <sheetName val="Н0815_1037000158513_14_69_0"/>
      <sheetName val="Н0815_1037000158513_15_69_0"/>
      <sheetName val="Н0815_1037000158513_16_69_0"/>
      <sheetName val="Н0815_1037000158513_17_69_0"/>
      <sheetName val="Н0815_1037000158513_18_69_0 "/>
      <sheetName val="Н0815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B50" t="str">
            <v>Установка системы телемеханики и диспетчеризации</v>
          </cell>
          <cell r="C50" t="str">
            <v>J_000006089</v>
          </cell>
        </row>
        <row r="51">
          <cell r="B51" t="str">
            <v>Реконструкция РП "Черных"</v>
          </cell>
          <cell r="C51" t="str">
            <v>J_0000000032</v>
          </cell>
        </row>
        <row r="57">
          <cell r="B57" t="str">
            <v>Установка учетов с АСКУЭ на границе балансовой принадлежности с потребителями, запитанными КЛ от ТП</v>
          </cell>
          <cell r="C57" t="str">
            <v>J_0000060023</v>
          </cell>
        </row>
        <row r="58">
          <cell r="B58" t="str">
            <v>Установка учетов с АСКУЭ на границе балансовой принадлежности с потребителями, запитанными от ВЛ-0,4кВ</v>
          </cell>
          <cell r="C58" t="str">
            <v>J_0000060024</v>
          </cell>
        </row>
        <row r="63">
          <cell r="B63" t="str">
            <v>Монтаж системы учета с АСКУЭ в ТП</v>
          </cell>
          <cell r="C63" t="str">
            <v>J_0000060026</v>
          </cell>
        </row>
        <row r="64">
          <cell r="B64" t="str">
            <v>Монтаж устройств передачи данных для АСКУЭ в ТП</v>
          </cell>
          <cell r="C64" t="str">
            <v>J_0000060025</v>
          </cell>
        </row>
        <row r="75">
          <cell r="B75" t="str">
            <v>Строительство и реконструкция сетей электроснабжения 0,4кВ</v>
          </cell>
          <cell r="C75" t="str">
            <v>J_0000500016</v>
          </cell>
        </row>
        <row r="76">
          <cell r="B76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76" t="str">
            <v>J_100456002</v>
          </cell>
        </row>
        <row r="77">
          <cell r="B77" t="str">
            <v>Установка трансформаторов в ТП</v>
          </cell>
          <cell r="C77" t="str">
            <v>J_0200000018</v>
          </cell>
        </row>
        <row r="80">
          <cell r="B80" t="str">
            <v>Приобретение автогидроподъемника</v>
          </cell>
          <cell r="C80" t="str">
            <v>J_0000007038</v>
          </cell>
        </row>
        <row r="81">
          <cell r="B81" t="str">
            <v>Приобретение бригадного автомобиля</v>
          </cell>
          <cell r="C81" t="str">
            <v>J_0000007034</v>
          </cell>
        </row>
        <row r="82">
          <cell r="B82" t="str">
            <v>Приобретение информационно-вычислительной техники</v>
          </cell>
          <cell r="C82" t="str">
            <v>J_0000000814</v>
          </cell>
        </row>
        <row r="83">
          <cell r="B83" t="str">
            <v>Приобретение легкового служебного автомобиля</v>
          </cell>
          <cell r="C83" t="str">
            <v>J_0000007035</v>
          </cell>
        </row>
        <row r="84">
          <cell r="B84" t="str">
            <v>Приобретение передвижной парообразующей установки</v>
          </cell>
          <cell r="C84" t="str">
            <v>J_0000007063</v>
          </cell>
          <cell r="AF84" t="str">
            <v>Инвестиционный проект дополнительно включен в проект изменений Инвестиционной программы в части 2023 года</v>
          </cell>
        </row>
        <row r="85">
          <cell r="B85" t="str">
            <v>Строительство склада для хранения электротехнической продукции</v>
          </cell>
          <cell r="C85" t="str">
            <v>J_0000000858</v>
          </cell>
          <cell r="AF85" t="str">
            <v>Инвестиционный проект дополнительно включен в проект изменений Инвестиционной программы в части 2023 года</v>
          </cell>
        </row>
        <row r="86">
          <cell r="B86" t="str">
            <v>Разработка программного обеспечения "Геоинформационная система городских электрических сетей" (блок №5)</v>
          </cell>
          <cell r="C86" t="str">
            <v>J_0000007046</v>
          </cell>
        </row>
      </sheetData>
      <sheetData sheetId="7"/>
      <sheetData sheetId="8"/>
      <sheetData sheetId="9">
        <row r="52">
          <cell r="M52">
            <v>0</v>
          </cell>
          <cell r="T52">
            <v>0</v>
          </cell>
          <cell r="AA52">
            <v>0</v>
          </cell>
          <cell r="AH52">
            <v>5.7176717500000001</v>
          </cell>
          <cell r="AV52">
            <v>0</v>
          </cell>
        </row>
        <row r="53">
          <cell r="M53">
            <v>0</v>
          </cell>
          <cell r="T53">
            <v>0</v>
          </cell>
          <cell r="AA53">
            <v>0</v>
          </cell>
          <cell r="AH53">
            <v>22.082193329999999</v>
          </cell>
          <cell r="AV53">
            <v>0</v>
          </cell>
        </row>
        <row r="59">
          <cell r="M59">
            <v>0</v>
          </cell>
          <cell r="T59">
            <v>0</v>
          </cell>
          <cell r="AA59">
            <v>0</v>
          </cell>
          <cell r="AH59">
            <v>31.22448979</v>
          </cell>
          <cell r="AV59">
            <v>0</v>
          </cell>
        </row>
        <row r="65">
          <cell r="M65">
            <v>0</v>
          </cell>
          <cell r="T65">
            <v>0</v>
          </cell>
          <cell r="AA65">
            <v>0</v>
          </cell>
          <cell r="AH65">
            <v>6.9432490600000003</v>
          </cell>
          <cell r="AV65">
            <v>0</v>
          </cell>
        </row>
        <row r="66">
          <cell r="M66">
            <v>8.9560390000000004E-2</v>
          </cell>
          <cell r="T66">
            <v>0</v>
          </cell>
          <cell r="AA66">
            <v>13.758749365</v>
          </cell>
          <cell r="AH66">
            <v>13.758749365</v>
          </cell>
          <cell r="AV66">
            <v>8.9560390000000004E-2</v>
          </cell>
        </row>
        <row r="78">
          <cell r="M78">
            <v>0</v>
          </cell>
          <cell r="T78">
            <v>0</v>
          </cell>
          <cell r="AA78">
            <v>0</v>
          </cell>
          <cell r="AH78">
            <v>6.0851096699999996</v>
          </cell>
          <cell r="AV78">
            <v>0</v>
          </cell>
        </row>
        <row r="79">
          <cell r="M79">
            <v>0</v>
          </cell>
          <cell r="T79">
            <v>0</v>
          </cell>
          <cell r="AA79">
            <v>0</v>
          </cell>
          <cell r="AH79">
            <v>9.8681607699999994</v>
          </cell>
          <cell r="AV79">
            <v>0</v>
          </cell>
        </row>
        <row r="82">
          <cell r="M82">
            <v>0</v>
          </cell>
          <cell r="T82">
            <v>0</v>
          </cell>
          <cell r="AA82">
            <v>0</v>
          </cell>
          <cell r="AH82">
            <v>7.9384067900000002</v>
          </cell>
          <cell r="AV82">
            <v>0</v>
          </cell>
        </row>
        <row r="83">
          <cell r="M83">
            <v>0</v>
          </cell>
          <cell r="T83">
            <v>0</v>
          </cell>
          <cell r="AA83">
            <v>0</v>
          </cell>
          <cell r="AH83">
            <v>1.1030374999999999</v>
          </cell>
          <cell r="AV83">
            <v>0</v>
          </cell>
        </row>
        <row r="84">
          <cell r="M84">
            <v>0</v>
          </cell>
          <cell r="T84">
            <v>0</v>
          </cell>
          <cell r="AA84">
            <v>0</v>
          </cell>
          <cell r="AH84">
            <v>1.32632883</v>
          </cell>
          <cell r="AV84">
            <v>0</v>
          </cell>
        </row>
        <row r="85">
          <cell r="M85">
            <v>0</v>
          </cell>
          <cell r="T85">
            <v>0</v>
          </cell>
          <cell r="AA85">
            <v>0</v>
          </cell>
          <cell r="AH85">
            <v>0.42946374999999998</v>
          </cell>
          <cell r="AV85">
            <v>0</v>
          </cell>
        </row>
        <row r="86">
          <cell r="M86">
            <v>0</v>
          </cell>
          <cell r="T86">
            <v>0</v>
          </cell>
          <cell r="AA86">
            <v>0</v>
          </cell>
          <cell r="AH86">
            <v>0</v>
          </cell>
        </row>
        <row r="88">
          <cell r="M88">
            <v>0</v>
          </cell>
          <cell r="T88">
            <v>0</v>
          </cell>
          <cell r="AA88">
            <v>0</v>
          </cell>
          <cell r="AG88">
            <v>2</v>
          </cell>
          <cell r="AH88">
            <v>0</v>
          </cell>
          <cell r="AV88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BF96"/>
  <sheetViews>
    <sheetView tabSelected="1" view="pageBreakPreview" zoomScale="70" zoomScaleNormal="100" zoomScaleSheetLayoutView="70" workbookViewId="0">
      <pane ySplit="21" topLeftCell="A22" activePane="bottomLeft" state="frozen"/>
      <selection pane="bottomLeft" activeCell="E22" sqref="E22"/>
    </sheetView>
  </sheetViews>
  <sheetFormatPr defaultRowHeight="12.75" outlineLevelRow="1" x14ac:dyDescent="0.2"/>
  <cols>
    <col min="1" max="1" width="11.140625" style="3" customWidth="1"/>
    <col min="2" max="2" width="42.140625" style="24" customWidth="1"/>
    <col min="3" max="3" width="19.28515625" style="3" customWidth="1"/>
    <col min="4" max="4" width="24.7109375" style="3" customWidth="1"/>
    <col min="5" max="5" width="20.5703125" style="72" customWidth="1"/>
    <col min="6" max="8" width="16.28515625" style="26" hidden="1" customWidth="1"/>
    <col min="9" max="10" width="13.28515625" style="3" customWidth="1"/>
    <col min="11" max="11" width="15.140625" style="72" customWidth="1"/>
    <col min="12" max="12" width="13.28515625" style="3" customWidth="1"/>
    <col min="13" max="20" width="11.85546875" style="3" customWidth="1"/>
    <col min="21" max="24" width="14.140625" style="3" customWidth="1"/>
    <col min="25" max="25" width="35.7109375" style="3" customWidth="1"/>
    <col min="26" max="26" width="8.28515625" style="12" customWidth="1"/>
    <col min="27" max="27" width="11.28515625" style="12" customWidth="1"/>
    <col min="28" max="28" width="8.140625" style="13" customWidth="1"/>
    <col min="29" max="29" width="6.85546875" style="13" customWidth="1"/>
    <col min="30" max="30" width="9.5703125" style="13" customWidth="1"/>
    <col min="31" max="31" width="6.42578125" style="13" customWidth="1"/>
    <col min="32" max="32" width="8.42578125" style="13" customWidth="1"/>
    <col min="33" max="33" width="11.42578125" style="13" customWidth="1"/>
    <col min="34" max="34" width="9" style="13" customWidth="1"/>
    <col min="35" max="35" width="7.7109375" style="13" customWidth="1"/>
    <col min="36" max="36" width="9.140625" style="13"/>
    <col min="37" max="37" width="7" style="13" customWidth="1"/>
    <col min="38" max="38" width="7.7109375" style="13" customWidth="1"/>
    <col min="39" max="39" width="10.7109375" style="13" customWidth="1"/>
    <col min="40" max="40" width="8.42578125" style="13" customWidth="1"/>
    <col min="41" max="47" width="8.28515625" style="13" customWidth="1"/>
    <col min="48" max="48" width="9.85546875" style="13" customWidth="1"/>
    <col min="49" max="49" width="7" style="13" customWidth="1"/>
    <col min="50" max="50" width="7.85546875" style="13" customWidth="1"/>
    <col min="51" max="51" width="11" style="13" customWidth="1"/>
    <col min="52" max="52" width="7.7109375" style="13" customWidth="1"/>
    <col min="53" max="53" width="8.85546875" style="13" customWidth="1"/>
    <col min="54" max="16384" width="9.140625" style="13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58" ht="18.75" outlineLevel="1" x14ac:dyDescent="0.3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:58" ht="18.75" outlineLevel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5.75" outlineLevel="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2"/>
      <c r="AA7" s="22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58" ht="18.75" outlineLevel="1" x14ac:dyDescent="0.3">
      <c r="C8" s="25"/>
      <c r="E8" s="3"/>
      <c r="K8" s="3"/>
    </row>
    <row r="9" spans="1:58" ht="18.75" outlineLevel="1" x14ac:dyDescent="0.3">
      <c r="A9" s="27" t="s">
        <v>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16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8" ht="18.75" outlineLevel="1" x14ac:dyDescent="0.3">
      <c r="A10" s="28"/>
      <c r="B10" s="28"/>
      <c r="C10" s="29"/>
      <c r="D10" s="28"/>
      <c r="E10" s="28"/>
      <c r="F10" s="30"/>
      <c r="G10" s="30"/>
      <c r="H10" s="30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6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8" ht="18.75" outlineLevel="1" x14ac:dyDescent="0.3">
      <c r="A11" s="27" t="s">
        <v>8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31"/>
      <c r="AA11" s="31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</row>
    <row r="12" spans="1:58" outlineLevel="1" x14ac:dyDescent="0.2">
      <c r="A12" s="33" t="s">
        <v>9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34"/>
      <c r="AQ12" s="34"/>
      <c r="AR12" s="34"/>
      <c r="AS12" s="34"/>
      <c r="AT12" s="34"/>
      <c r="AU12" s="34"/>
      <c r="AV12" s="34"/>
      <c r="AW12" s="34"/>
      <c r="AX12" s="34"/>
      <c r="AY12" s="34"/>
      <c r="AZ12" s="34"/>
      <c r="BA12" s="34"/>
      <c r="BB12" s="34"/>
      <c r="BC12" s="34"/>
      <c r="BD12" s="34"/>
      <c r="BE12" s="34"/>
      <c r="BF12" s="34"/>
    </row>
    <row r="13" spans="1:58" ht="15.75" outlineLevel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6"/>
      <c r="V13" s="36"/>
      <c r="W13" s="36"/>
      <c r="X13" s="36"/>
      <c r="Y13" s="36"/>
    </row>
    <row r="14" spans="1:58" ht="15.75" outlineLevel="1" x14ac:dyDescent="0.2">
      <c r="A14" s="36"/>
      <c r="B14" s="36"/>
      <c r="C14" s="37"/>
      <c r="D14" s="36"/>
      <c r="E14" s="36"/>
      <c r="F14" s="38"/>
      <c r="G14" s="38"/>
      <c r="H14" s="38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</row>
    <row r="15" spans="1:58" ht="15.75" x14ac:dyDescent="0.2">
      <c r="A15" s="36"/>
      <c r="B15" s="36"/>
      <c r="C15" s="37"/>
      <c r="D15" s="36"/>
      <c r="E15" s="39"/>
      <c r="F15" s="38"/>
      <c r="G15" s="38"/>
      <c r="H15" s="38"/>
      <c r="I15" s="36"/>
      <c r="J15" s="36"/>
      <c r="K15" s="39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</row>
    <row r="16" spans="1:58" ht="15.75" hidden="1" x14ac:dyDescent="0.2">
      <c r="A16" s="36"/>
      <c r="B16" s="36"/>
      <c r="C16" s="37"/>
      <c r="D16" s="36"/>
      <c r="E16" s="39"/>
      <c r="F16" s="38"/>
      <c r="G16" s="38"/>
      <c r="H16" s="38"/>
      <c r="I16" s="36"/>
      <c r="J16" s="36"/>
      <c r="K16" s="36"/>
      <c r="L16" s="36"/>
      <c r="M16" s="40"/>
      <c r="N16" s="40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</row>
    <row r="17" spans="1:27" ht="42.75" customHeight="1" x14ac:dyDescent="0.2">
      <c r="A17" s="41" t="s">
        <v>10</v>
      </c>
      <c r="B17" s="41" t="s">
        <v>11</v>
      </c>
      <c r="C17" s="41" t="s">
        <v>12</v>
      </c>
      <c r="D17" s="42" t="s">
        <v>13</v>
      </c>
      <c r="E17" s="43" t="s">
        <v>14</v>
      </c>
      <c r="F17" s="44" t="s">
        <v>15</v>
      </c>
      <c r="G17" s="44" t="s">
        <v>16</v>
      </c>
      <c r="H17" s="44" t="s">
        <v>17</v>
      </c>
      <c r="I17" s="41" t="s">
        <v>18</v>
      </c>
      <c r="J17" s="41"/>
      <c r="K17" s="43" t="s">
        <v>19</v>
      </c>
      <c r="L17" s="41"/>
      <c r="M17" s="41"/>
      <c r="N17" s="41"/>
      <c r="O17" s="41"/>
      <c r="P17" s="41"/>
      <c r="Q17" s="41"/>
      <c r="R17" s="41"/>
      <c r="S17" s="41"/>
      <c r="T17" s="41"/>
      <c r="U17" s="45" t="s">
        <v>20</v>
      </c>
      <c r="V17" s="42"/>
      <c r="W17" s="45" t="s">
        <v>21</v>
      </c>
      <c r="X17" s="42"/>
      <c r="Y17" s="41" t="s">
        <v>22</v>
      </c>
    </row>
    <row r="18" spans="1:27" ht="77.25" customHeight="1" x14ac:dyDescent="0.2">
      <c r="A18" s="41"/>
      <c r="B18" s="41"/>
      <c r="C18" s="41"/>
      <c r="D18" s="46"/>
      <c r="E18" s="43"/>
      <c r="F18" s="47"/>
      <c r="G18" s="47"/>
      <c r="H18" s="47"/>
      <c r="I18" s="41"/>
      <c r="J18" s="41"/>
      <c r="K18" s="43" t="s">
        <v>23</v>
      </c>
      <c r="L18" s="41"/>
      <c r="M18" s="41" t="s">
        <v>24</v>
      </c>
      <c r="N18" s="41"/>
      <c r="O18" s="41" t="s">
        <v>25</v>
      </c>
      <c r="P18" s="41"/>
      <c r="Q18" s="41" t="s">
        <v>26</v>
      </c>
      <c r="R18" s="41"/>
      <c r="S18" s="41" t="s">
        <v>27</v>
      </c>
      <c r="T18" s="41"/>
      <c r="U18" s="48"/>
      <c r="V18" s="49"/>
      <c r="W18" s="48"/>
      <c r="X18" s="49"/>
      <c r="Y18" s="41"/>
    </row>
    <row r="19" spans="1:27" ht="108.75" customHeight="1" x14ac:dyDescent="0.2">
      <c r="A19" s="41"/>
      <c r="B19" s="41"/>
      <c r="C19" s="41"/>
      <c r="D19" s="49"/>
      <c r="E19" s="43"/>
      <c r="F19" s="50"/>
      <c r="G19" s="50"/>
      <c r="H19" s="50"/>
      <c r="I19" s="51" t="s">
        <v>28</v>
      </c>
      <c r="J19" s="51" t="s">
        <v>29</v>
      </c>
      <c r="K19" s="52" t="s">
        <v>30</v>
      </c>
      <c r="L19" s="53" t="s">
        <v>31</v>
      </c>
      <c r="M19" s="53" t="s">
        <v>30</v>
      </c>
      <c r="N19" s="53" t="s">
        <v>31</v>
      </c>
      <c r="O19" s="53" t="s">
        <v>30</v>
      </c>
      <c r="P19" s="53" t="s">
        <v>31</v>
      </c>
      <c r="Q19" s="53" t="s">
        <v>30</v>
      </c>
      <c r="R19" s="53" t="s">
        <v>31</v>
      </c>
      <c r="S19" s="53" t="s">
        <v>30</v>
      </c>
      <c r="T19" s="53" t="s">
        <v>31</v>
      </c>
      <c r="U19" s="51" t="s">
        <v>28</v>
      </c>
      <c r="V19" s="51" t="s">
        <v>29</v>
      </c>
      <c r="W19" s="53" t="s">
        <v>32</v>
      </c>
      <c r="X19" s="53" t="s">
        <v>33</v>
      </c>
      <c r="Y19" s="41"/>
    </row>
    <row r="20" spans="1:27" ht="15.75" x14ac:dyDescent="0.2">
      <c r="A20" s="53">
        <v>1</v>
      </c>
      <c r="B20" s="53">
        <v>2</v>
      </c>
      <c r="C20" s="53">
        <v>3</v>
      </c>
      <c r="D20" s="53">
        <v>4</v>
      </c>
      <c r="E20" s="54">
        <v>5</v>
      </c>
      <c r="F20" s="55">
        <v>51</v>
      </c>
      <c r="G20" s="55">
        <v>52</v>
      </c>
      <c r="H20" s="55">
        <v>53</v>
      </c>
      <c r="I20" s="53">
        <v>6</v>
      </c>
      <c r="J20" s="53">
        <v>7</v>
      </c>
      <c r="K20" s="52" t="s">
        <v>34</v>
      </c>
      <c r="L20" s="56" t="s">
        <v>35</v>
      </c>
      <c r="M20" s="56" t="s">
        <v>36</v>
      </c>
      <c r="N20" s="56" t="s">
        <v>37</v>
      </c>
      <c r="O20" s="56" t="s">
        <v>38</v>
      </c>
      <c r="P20" s="56" t="s">
        <v>39</v>
      </c>
      <c r="Q20" s="56" t="s">
        <v>40</v>
      </c>
      <c r="R20" s="56" t="s">
        <v>41</v>
      </c>
      <c r="S20" s="56" t="s">
        <v>42</v>
      </c>
      <c r="T20" s="56" t="s">
        <v>43</v>
      </c>
      <c r="U20" s="56" t="s">
        <v>44</v>
      </c>
      <c r="V20" s="56" t="s">
        <v>45</v>
      </c>
      <c r="W20" s="56" t="s">
        <v>46</v>
      </c>
      <c r="X20" s="56" t="s">
        <v>47</v>
      </c>
      <c r="Y20" s="53">
        <v>22</v>
      </c>
    </row>
    <row r="21" spans="1:27" ht="31.5" x14ac:dyDescent="0.2">
      <c r="A21" s="57">
        <v>0</v>
      </c>
      <c r="B21" s="58" t="s">
        <v>48</v>
      </c>
      <c r="C21" s="57" t="s">
        <v>49</v>
      </c>
      <c r="D21" s="59">
        <f t="shared" ref="D21" si="0">SUM(D22:D27)</f>
        <v>78.615929585511836</v>
      </c>
      <c r="E21" s="59">
        <f t="shared" ref="E21:W21" si="1">SUM(E22:E27)</f>
        <v>216.05929787000002</v>
      </c>
      <c r="F21" s="60">
        <f t="shared" si="1"/>
        <v>0</v>
      </c>
      <c r="G21" s="60">
        <f t="shared" si="1"/>
        <v>0</v>
      </c>
      <c r="H21" s="60">
        <f t="shared" si="1"/>
        <v>142.20000000000002</v>
      </c>
      <c r="I21" s="59">
        <f t="shared" si="1"/>
        <v>49.473148722711514</v>
      </c>
      <c r="J21" s="59">
        <f t="shared" si="1"/>
        <v>438.87733832279275</v>
      </c>
      <c r="K21" s="59">
        <f t="shared" si="1"/>
        <v>167.79111751000002</v>
      </c>
      <c r="L21" s="59">
        <f t="shared" si="1"/>
        <v>51.817385350000009</v>
      </c>
      <c r="M21" s="59">
        <f t="shared" si="1"/>
        <v>11.225180719999999</v>
      </c>
      <c r="N21" s="59">
        <f t="shared" si="1"/>
        <v>20.725180719999997</v>
      </c>
      <c r="O21" s="59">
        <f t="shared" si="1"/>
        <v>11.443442273333334</v>
      </c>
      <c r="P21" s="59">
        <f t="shared" si="1"/>
        <v>31.092204630000008</v>
      </c>
      <c r="Q21" s="59">
        <f t="shared" si="1"/>
        <v>25.202191638333336</v>
      </c>
      <c r="R21" s="59">
        <f t="shared" si="1"/>
        <v>0</v>
      </c>
      <c r="S21" s="59">
        <f t="shared" si="1"/>
        <v>119.92030287833333</v>
      </c>
      <c r="T21" s="59">
        <f t="shared" si="1"/>
        <v>0</v>
      </c>
      <c r="U21" s="59">
        <f t="shared" si="1"/>
        <v>45.014405542331765</v>
      </c>
      <c r="V21" s="59">
        <f t="shared" si="1"/>
        <v>396.60845297279275</v>
      </c>
      <c r="W21" s="59">
        <f t="shared" si="1"/>
        <v>29.148762356666676</v>
      </c>
      <c r="X21" s="61">
        <f>IFERROR((W21)/(M21+O21),"нд")</f>
        <v>1.2858638288368509</v>
      </c>
      <c r="Y21" s="62" t="s">
        <v>50</v>
      </c>
      <c r="Z21" s="63"/>
      <c r="AA21" s="63"/>
    </row>
    <row r="22" spans="1:27" ht="15.75" x14ac:dyDescent="0.2">
      <c r="A22" s="56" t="s">
        <v>51</v>
      </c>
      <c r="B22" s="64" t="s">
        <v>52</v>
      </c>
      <c r="C22" s="56" t="s">
        <v>49</v>
      </c>
      <c r="D22" s="65">
        <f t="shared" ref="D22:W22" si="2">SUM(D28)</f>
        <v>0</v>
      </c>
      <c r="E22" s="65">
        <f t="shared" si="2"/>
        <v>0</v>
      </c>
      <c r="F22" s="66">
        <f t="shared" si="2"/>
        <v>0</v>
      </c>
      <c r="G22" s="66">
        <f t="shared" si="2"/>
        <v>0</v>
      </c>
      <c r="H22" s="66">
        <f t="shared" si="2"/>
        <v>0</v>
      </c>
      <c r="I22" s="65">
        <f t="shared" si="2"/>
        <v>0</v>
      </c>
      <c r="J22" s="65">
        <f t="shared" si="2"/>
        <v>0</v>
      </c>
      <c r="K22" s="65">
        <f t="shared" si="2"/>
        <v>0</v>
      </c>
      <c r="L22" s="65">
        <f t="shared" si="2"/>
        <v>0</v>
      </c>
      <c r="M22" s="65">
        <f t="shared" si="2"/>
        <v>0</v>
      </c>
      <c r="N22" s="65">
        <f t="shared" si="2"/>
        <v>0</v>
      </c>
      <c r="O22" s="65">
        <f t="shared" si="2"/>
        <v>0</v>
      </c>
      <c r="P22" s="65">
        <f t="shared" si="2"/>
        <v>0</v>
      </c>
      <c r="Q22" s="65">
        <f t="shared" si="2"/>
        <v>0</v>
      </c>
      <c r="R22" s="65">
        <f t="shared" si="2"/>
        <v>0</v>
      </c>
      <c r="S22" s="65">
        <f t="shared" si="2"/>
        <v>0</v>
      </c>
      <c r="T22" s="65">
        <f t="shared" si="2"/>
        <v>0</v>
      </c>
      <c r="U22" s="65">
        <f t="shared" si="2"/>
        <v>0</v>
      </c>
      <c r="V22" s="65">
        <f t="shared" si="2"/>
        <v>0</v>
      </c>
      <c r="W22" s="65">
        <f t="shared" si="2"/>
        <v>0</v>
      </c>
      <c r="X22" s="61" t="str">
        <f t="shared" ref="X22:X86" si="3">IFERROR((W22)/(M22+O22),"нд")</f>
        <v>нд</v>
      </c>
      <c r="Y22" s="54" t="s">
        <v>50</v>
      </c>
      <c r="Z22" s="63"/>
      <c r="AA22" s="63"/>
    </row>
    <row r="23" spans="1:27" ht="31.5" x14ac:dyDescent="0.2">
      <c r="A23" s="56" t="s">
        <v>53</v>
      </c>
      <c r="B23" s="64" t="s">
        <v>54</v>
      </c>
      <c r="C23" s="56" t="s">
        <v>49</v>
      </c>
      <c r="D23" s="65">
        <f t="shared" ref="D23:W23" si="4">SUM(D46)</f>
        <v>42.579051239067383</v>
      </c>
      <c r="E23" s="65">
        <f t="shared" si="4"/>
        <v>79.822461820000001</v>
      </c>
      <c r="F23" s="66">
        <f t="shared" si="4"/>
        <v>0</v>
      </c>
      <c r="G23" s="66">
        <f t="shared" si="4"/>
        <v>0</v>
      </c>
      <c r="H23" s="66">
        <f t="shared" si="4"/>
        <v>56.88</v>
      </c>
      <c r="I23" s="65">
        <f t="shared" si="4"/>
        <v>32.241233927177873</v>
      </c>
      <c r="J23" s="65">
        <f t="shared" si="4"/>
        <v>288.87076548446947</v>
      </c>
      <c r="K23" s="65">
        <f t="shared" si="4"/>
        <v>107.91646008000001</v>
      </c>
      <c r="L23" s="65">
        <f t="shared" si="4"/>
        <v>9.4616995200000016</v>
      </c>
      <c r="M23" s="65">
        <f t="shared" si="4"/>
        <v>2.7485642100000001</v>
      </c>
      <c r="N23" s="65">
        <f t="shared" si="4"/>
        <v>2.7485642100000001</v>
      </c>
      <c r="O23" s="65">
        <f t="shared" si="4"/>
        <v>3.8942644033333331</v>
      </c>
      <c r="P23" s="65">
        <f t="shared" si="4"/>
        <v>6.7131353100000002</v>
      </c>
      <c r="Q23" s="65">
        <f t="shared" si="4"/>
        <v>17.653013768333334</v>
      </c>
      <c r="R23" s="65">
        <f t="shared" si="4"/>
        <v>0</v>
      </c>
      <c r="S23" s="65">
        <f t="shared" si="4"/>
        <v>83.620617698333334</v>
      </c>
      <c r="T23" s="65">
        <f t="shared" si="4"/>
        <v>0</v>
      </c>
      <c r="U23" s="65">
        <f t="shared" si="4"/>
        <v>31.243164357557621</v>
      </c>
      <c r="V23" s="65">
        <f t="shared" si="4"/>
        <v>279.40906596446945</v>
      </c>
      <c r="W23" s="65">
        <f t="shared" si="4"/>
        <v>2.8188709066666675</v>
      </c>
      <c r="X23" s="61">
        <f t="shared" si="3"/>
        <v>0.42434798046854538</v>
      </c>
      <c r="Y23" s="54" t="s">
        <v>50</v>
      </c>
      <c r="Z23" s="63"/>
      <c r="AA23" s="63"/>
    </row>
    <row r="24" spans="1:27" ht="63" x14ac:dyDescent="0.2">
      <c r="A24" s="56" t="s">
        <v>55</v>
      </c>
      <c r="B24" s="64" t="s">
        <v>56</v>
      </c>
      <c r="C24" s="56" t="s">
        <v>49</v>
      </c>
      <c r="D24" s="65">
        <f t="shared" ref="D24" si="5">SUM(D71)</f>
        <v>0</v>
      </c>
      <c r="E24" s="65">
        <v>0</v>
      </c>
      <c r="F24" s="65">
        <v>0</v>
      </c>
      <c r="G24" s="65">
        <v>0</v>
      </c>
      <c r="H24" s="65">
        <v>0</v>
      </c>
      <c r="I24" s="65">
        <v>0</v>
      </c>
      <c r="J24" s="65">
        <v>0</v>
      </c>
      <c r="K24" s="65">
        <v>0</v>
      </c>
      <c r="L24" s="65">
        <v>0</v>
      </c>
      <c r="M24" s="65">
        <v>0</v>
      </c>
      <c r="N24" s="65">
        <v>0</v>
      </c>
      <c r="O24" s="65">
        <v>0</v>
      </c>
      <c r="P24" s="65">
        <v>0</v>
      </c>
      <c r="Q24" s="65">
        <v>0</v>
      </c>
      <c r="R24" s="65">
        <v>0</v>
      </c>
      <c r="S24" s="65">
        <v>0</v>
      </c>
      <c r="T24" s="65">
        <v>0</v>
      </c>
      <c r="U24" s="65">
        <v>0</v>
      </c>
      <c r="V24" s="65">
        <v>0</v>
      </c>
      <c r="W24" s="65">
        <v>0</v>
      </c>
      <c r="X24" s="61" t="str">
        <f t="shared" si="3"/>
        <v>нд</v>
      </c>
      <c r="Y24" s="54" t="s">
        <v>50</v>
      </c>
      <c r="Z24" s="63"/>
      <c r="AA24" s="63"/>
    </row>
    <row r="25" spans="1:27" ht="31.5" x14ac:dyDescent="0.2">
      <c r="A25" s="56" t="s">
        <v>57</v>
      </c>
      <c r="B25" s="64" t="s">
        <v>58</v>
      </c>
      <c r="C25" s="56" t="s">
        <v>49</v>
      </c>
      <c r="D25" s="65">
        <f t="shared" ref="D25:W25" si="6">SUM(D74)</f>
        <v>29.447224982544405</v>
      </c>
      <c r="E25" s="65">
        <f t="shared" si="6"/>
        <v>112.52763298000001</v>
      </c>
      <c r="F25" s="66">
        <f t="shared" si="6"/>
        <v>0</v>
      </c>
      <c r="G25" s="66">
        <f t="shared" si="6"/>
        <v>0</v>
      </c>
      <c r="H25" s="66">
        <f t="shared" si="6"/>
        <v>28.44</v>
      </c>
      <c r="I25" s="65">
        <f t="shared" si="6"/>
        <v>13.614727160548119</v>
      </c>
      <c r="J25" s="65">
        <f t="shared" si="6"/>
        <v>116.89087037510998</v>
      </c>
      <c r="K25" s="65">
        <f t="shared" si="6"/>
        <v>47.077420560000007</v>
      </c>
      <c r="L25" s="65">
        <f t="shared" si="6"/>
        <v>31.367735830000008</v>
      </c>
      <c r="M25" s="65">
        <f t="shared" si="6"/>
        <v>8.4766165099999995</v>
      </c>
      <c r="N25" s="65">
        <f t="shared" si="6"/>
        <v>8.4766165099999995</v>
      </c>
      <c r="O25" s="65">
        <f t="shared" si="6"/>
        <v>7.5491778700000003</v>
      </c>
      <c r="P25" s="65">
        <f t="shared" si="6"/>
        <v>22.891119320000008</v>
      </c>
      <c r="Q25" s="65">
        <f t="shared" si="6"/>
        <v>7.5491778700000003</v>
      </c>
      <c r="R25" s="65">
        <f t="shared" si="6"/>
        <v>0</v>
      </c>
      <c r="S25" s="65">
        <f t="shared" si="6"/>
        <v>23.502448309999998</v>
      </c>
      <c r="T25" s="65">
        <f t="shared" si="6"/>
        <v>0</v>
      </c>
      <c r="U25" s="65">
        <f t="shared" si="6"/>
        <v>10.305894267088203</v>
      </c>
      <c r="V25" s="65">
        <f t="shared" si="6"/>
        <v>85.523134545109997</v>
      </c>
      <c r="W25" s="65">
        <f t="shared" si="6"/>
        <v>15.341941450000006</v>
      </c>
      <c r="X25" s="61">
        <f t="shared" si="3"/>
        <v>0.95732798550982068</v>
      </c>
      <c r="Y25" s="54" t="s">
        <v>50</v>
      </c>
      <c r="Z25" s="63"/>
      <c r="AA25" s="63"/>
    </row>
    <row r="26" spans="1:27" ht="47.25" x14ac:dyDescent="0.2">
      <c r="A26" s="56" t="s">
        <v>59</v>
      </c>
      <c r="B26" s="64" t="s">
        <v>60</v>
      </c>
      <c r="C26" s="56" t="s">
        <v>49</v>
      </c>
      <c r="D26" s="65">
        <f t="shared" ref="D26:W27" si="7">SUM(D78)</f>
        <v>0</v>
      </c>
      <c r="E26" s="65">
        <f t="shared" si="7"/>
        <v>0</v>
      </c>
      <c r="F26" s="66">
        <f t="shared" si="7"/>
        <v>0</v>
      </c>
      <c r="G26" s="66">
        <f t="shared" si="7"/>
        <v>0</v>
      </c>
      <c r="H26" s="66">
        <f t="shared" si="7"/>
        <v>0</v>
      </c>
      <c r="I26" s="65">
        <f t="shared" si="7"/>
        <v>0</v>
      </c>
      <c r="J26" s="65">
        <f t="shared" si="7"/>
        <v>0</v>
      </c>
      <c r="K26" s="65">
        <f t="shared" si="7"/>
        <v>0</v>
      </c>
      <c r="L26" s="65">
        <f t="shared" si="7"/>
        <v>0</v>
      </c>
      <c r="M26" s="65">
        <f t="shared" si="7"/>
        <v>0</v>
      </c>
      <c r="N26" s="65">
        <f t="shared" si="7"/>
        <v>0</v>
      </c>
      <c r="O26" s="65">
        <f t="shared" si="7"/>
        <v>0</v>
      </c>
      <c r="P26" s="65">
        <f t="shared" si="7"/>
        <v>0</v>
      </c>
      <c r="Q26" s="65">
        <f t="shared" si="7"/>
        <v>0</v>
      </c>
      <c r="R26" s="65">
        <f t="shared" si="7"/>
        <v>0</v>
      </c>
      <c r="S26" s="65">
        <f t="shared" si="7"/>
        <v>0</v>
      </c>
      <c r="T26" s="65">
        <f t="shared" si="7"/>
        <v>0</v>
      </c>
      <c r="U26" s="65">
        <f t="shared" si="7"/>
        <v>0</v>
      </c>
      <c r="V26" s="65">
        <f t="shared" si="7"/>
        <v>0</v>
      </c>
      <c r="W26" s="65">
        <f t="shared" si="7"/>
        <v>0</v>
      </c>
      <c r="X26" s="61" t="str">
        <f t="shared" si="3"/>
        <v>нд</v>
      </c>
      <c r="Y26" s="54" t="s">
        <v>50</v>
      </c>
      <c r="Z26" s="63"/>
      <c r="AA26" s="63"/>
    </row>
    <row r="27" spans="1:27" ht="15.75" x14ac:dyDescent="0.2">
      <c r="A27" s="56" t="s">
        <v>61</v>
      </c>
      <c r="B27" s="64" t="s">
        <v>62</v>
      </c>
      <c r="C27" s="56" t="s">
        <v>49</v>
      </c>
      <c r="D27" s="65">
        <f t="shared" si="7"/>
        <v>6.5896533639000445</v>
      </c>
      <c r="E27" s="65">
        <f t="shared" si="7"/>
        <v>23.709203070000001</v>
      </c>
      <c r="F27" s="66">
        <f t="shared" si="7"/>
        <v>0</v>
      </c>
      <c r="G27" s="66">
        <f t="shared" si="7"/>
        <v>0</v>
      </c>
      <c r="H27" s="66">
        <f t="shared" si="7"/>
        <v>56.88000000000001</v>
      </c>
      <c r="I27" s="65">
        <f t="shared" si="7"/>
        <v>3.6171876349855183</v>
      </c>
      <c r="J27" s="65">
        <f t="shared" si="7"/>
        <v>33.115702463213331</v>
      </c>
      <c r="K27" s="65">
        <f t="shared" si="7"/>
        <v>12.797236869999999</v>
      </c>
      <c r="L27" s="65">
        <f t="shared" si="7"/>
        <v>10.987950000000001</v>
      </c>
      <c r="M27" s="65">
        <f t="shared" si="7"/>
        <v>0</v>
      </c>
      <c r="N27" s="65">
        <f t="shared" si="7"/>
        <v>9.5</v>
      </c>
      <c r="O27" s="65">
        <f t="shared" si="7"/>
        <v>0</v>
      </c>
      <c r="P27" s="65">
        <f t="shared" si="7"/>
        <v>1.4879499999999999</v>
      </c>
      <c r="Q27" s="65">
        <f t="shared" si="7"/>
        <v>0</v>
      </c>
      <c r="R27" s="65">
        <f t="shared" si="7"/>
        <v>0</v>
      </c>
      <c r="S27" s="65">
        <f t="shared" si="7"/>
        <v>12.797236869999999</v>
      </c>
      <c r="T27" s="65">
        <f t="shared" si="7"/>
        <v>0</v>
      </c>
      <c r="U27" s="65">
        <f t="shared" si="7"/>
        <v>3.4653469176859404</v>
      </c>
      <c r="V27" s="65">
        <f t="shared" si="7"/>
        <v>31.676252463213331</v>
      </c>
      <c r="W27" s="65">
        <f t="shared" si="7"/>
        <v>10.987950000000001</v>
      </c>
      <c r="X27" s="61" t="str">
        <f t="shared" si="3"/>
        <v>нд</v>
      </c>
      <c r="Y27" s="54" t="s">
        <v>50</v>
      </c>
      <c r="Z27" s="63"/>
      <c r="AA27" s="63"/>
    </row>
    <row r="28" spans="1:27" ht="31.5" x14ac:dyDescent="0.2">
      <c r="A28" s="56" t="s">
        <v>63</v>
      </c>
      <c r="B28" s="64" t="s">
        <v>64</v>
      </c>
      <c r="C28" s="56" t="s">
        <v>49</v>
      </c>
      <c r="D28" s="65">
        <f t="shared" ref="D28:W28" si="8">SUM(D29,D33,D36,D43)</f>
        <v>0</v>
      </c>
      <c r="E28" s="65">
        <f t="shared" si="8"/>
        <v>0</v>
      </c>
      <c r="F28" s="66">
        <f t="shared" si="8"/>
        <v>0</v>
      </c>
      <c r="G28" s="66">
        <f t="shared" si="8"/>
        <v>0</v>
      </c>
      <c r="H28" s="66">
        <f t="shared" si="8"/>
        <v>0</v>
      </c>
      <c r="I28" s="65">
        <f t="shared" si="8"/>
        <v>0</v>
      </c>
      <c r="J28" s="65">
        <f t="shared" si="8"/>
        <v>0</v>
      </c>
      <c r="K28" s="65">
        <f t="shared" si="8"/>
        <v>0</v>
      </c>
      <c r="L28" s="65">
        <f t="shared" si="8"/>
        <v>0</v>
      </c>
      <c r="M28" s="65">
        <f t="shared" si="8"/>
        <v>0</v>
      </c>
      <c r="N28" s="65">
        <f t="shared" si="8"/>
        <v>0</v>
      </c>
      <c r="O28" s="65">
        <f t="shared" si="8"/>
        <v>0</v>
      </c>
      <c r="P28" s="65">
        <f t="shared" si="8"/>
        <v>0</v>
      </c>
      <c r="Q28" s="65">
        <f t="shared" si="8"/>
        <v>0</v>
      </c>
      <c r="R28" s="65">
        <f t="shared" si="8"/>
        <v>0</v>
      </c>
      <c r="S28" s="65">
        <f t="shared" si="8"/>
        <v>0</v>
      </c>
      <c r="T28" s="65">
        <f t="shared" si="8"/>
        <v>0</v>
      </c>
      <c r="U28" s="65">
        <f t="shared" si="8"/>
        <v>0</v>
      </c>
      <c r="V28" s="65">
        <f t="shared" si="8"/>
        <v>0</v>
      </c>
      <c r="W28" s="65">
        <f t="shared" si="8"/>
        <v>0</v>
      </c>
      <c r="X28" s="61" t="str">
        <f t="shared" si="3"/>
        <v>нд</v>
      </c>
      <c r="Y28" s="54" t="s">
        <v>50</v>
      </c>
      <c r="Z28" s="63"/>
      <c r="AA28" s="63"/>
    </row>
    <row r="29" spans="1:27" ht="47.25" x14ac:dyDescent="0.2">
      <c r="A29" s="56" t="s">
        <v>65</v>
      </c>
      <c r="B29" s="64" t="s">
        <v>66</v>
      </c>
      <c r="C29" s="56" t="s">
        <v>49</v>
      </c>
      <c r="D29" s="65">
        <f t="shared" ref="D29:W29" si="9">SUM(D30:D32)</f>
        <v>0</v>
      </c>
      <c r="E29" s="65">
        <f t="shared" si="9"/>
        <v>0</v>
      </c>
      <c r="F29" s="66">
        <f t="shared" si="9"/>
        <v>0</v>
      </c>
      <c r="G29" s="66">
        <f t="shared" si="9"/>
        <v>0</v>
      </c>
      <c r="H29" s="66">
        <f t="shared" si="9"/>
        <v>0</v>
      </c>
      <c r="I29" s="65">
        <f t="shared" si="9"/>
        <v>0</v>
      </c>
      <c r="J29" s="65">
        <f t="shared" si="9"/>
        <v>0</v>
      </c>
      <c r="K29" s="65">
        <f t="shared" si="9"/>
        <v>0</v>
      </c>
      <c r="L29" s="65">
        <f t="shared" si="9"/>
        <v>0</v>
      </c>
      <c r="M29" s="65">
        <f t="shared" si="9"/>
        <v>0</v>
      </c>
      <c r="N29" s="65">
        <f t="shared" si="9"/>
        <v>0</v>
      </c>
      <c r="O29" s="65">
        <f t="shared" si="9"/>
        <v>0</v>
      </c>
      <c r="P29" s="65">
        <f t="shared" si="9"/>
        <v>0</v>
      </c>
      <c r="Q29" s="65">
        <f t="shared" si="9"/>
        <v>0</v>
      </c>
      <c r="R29" s="65">
        <f t="shared" si="9"/>
        <v>0</v>
      </c>
      <c r="S29" s="65">
        <f t="shared" si="9"/>
        <v>0</v>
      </c>
      <c r="T29" s="65">
        <f t="shared" si="9"/>
        <v>0</v>
      </c>
      <c r="U29" s="65">
        <f t="shared" si="9"/>
        <v>0</v>
      </c>
      <c r="V29" s="65">
        <f t="shared" si="9"/>
        <v>0</v>
      </c>
      <c r="W29" s="65">
        <f t="shared" si="9"/>
        <v>0</v>
      </c>
      <c r="X29" s="61" t="str">
        <f t="shared" si="3"/>
        <v>нд</v>
      </c>
      <c r="Y29" s="54" t="s">
        <v>50</v>
      </c>
      <c r="Z29" s="63"/>
      <c r="AA29" s="63"/>
    </row>
    <row r="30" spans="1:27" ht="63" x14ac:dyDescent="0.2">
      <c r="A30" s="56" t="s">
        <v>67</v>
      </c>
      <c r="B30" s="64" t="s">
        <v>68</v>
      </c>
      <c r="C30" s="56" t="s">
        <v>49</v>
      </c>
      <c r="D30" s="65">
        <v>0</v>
      </c>
      <c r="E30" s="65">
        <v>0</v>
      </c>
      <c r="F30" s="66">
        <v>0</v>
      </c>
      <c r="G30" s="66">
        <v>0</v>
      </c>
      <c r="H30" s="66">
        <v>0</v>
      </c>
      <c r="I30" s="65">
        <v>0</v>
      </c>
      <c r="J30" s="65">
        <v>0</v>
      </c>
      <c r="K30" s="65">
        <v>0</v>
      </c>
      <c r="L30" s="65">
        <v>0</v>
      </c>
      <c r="M30" s="65">
        <v>0</v>
      </c>
      <c r="N30" s="65">
        <v>0</v>
      </c>
      <c r="O30" s="65">
        <v>0</v>
      </c>
      <c r="P30" s="65">
        <v>0</v>
      </c>
      <c r="Q30" s="65">
        <v>0</v>
      </c>
      <c r="R30" s="65">
        <v>0</v>
      </c>
      <c r="S30" s="65">
        <v>0</v>
      </c>
      <c r="T30" s="65">
        <v>0</v>
      </c>
      <c r="U30" s="65">
        <v>0</v>
      </c>
      <c r="V30" s="65">
        <v>0</v>
      </c>
      <c r="W30" s="65">
        <v>0</v>
      </c>
      <c r="X30" s="61" t="str">
        <f t="shared" si="3"/>
        <v>нд</v>
      </c>
      <c r="Y30" s="54" t="s">
        <v>50</v>
      </c>
      <c r="Z30" s="63"/>
      <c r="AA30" s="63"/>
    </row>
    <row r="31" spans="1:27" ht="63" x14ac:dyDescent="0.2">
      <c r="A31" s="56" t="s">
        <v>69</v>
      </c>
      <c r="B31" s="64" t="s">
        <v>70</v>
      </c>
      <c r="C31" s="56" t="s">
        <v>49</v>
      </c>
      <c r="D31" s="65">
        <v>0</v>
      </c>
      <c r="E31" s="65">
        <v>0</v>
      </c>
      <c r="F31" s="66">
        <v>0</v>
      </c>
      <c r="G31" s="66">
        <v>0</v>
      </c>
      <c r="H31" s="66">
        <v>0</v>
      </c>
      <c r="I31" s="65">
        <v>0</v>
      </c>
      <c r="J31" s="65">
        <v>0</v>
      </c>
      <c r="K31" s="65">
        <v>0</v>
      </c>
      <c r="L31" s="65">
        <v>0</v>
      </c>
      <c r="M31" s="65">
        <v>0</v>
      </c>
      <c r="N31" s="65">
        <v>0</v>
      </c>
      <c r="O31" s="65">
        <v>0</v>
      </c>
      <c r="P31" s="65">
        <v>0</v>
      </c>
      <c r="Q31" s="65">
        <v>0</v>
      </c>
      <c r="R31" s="65">
        <v>0</v>
      </c>
      <c r="S31" s="65">
        <v>0</v>
      </c>
      <c r="T31" s="65">
        <v>0</v>
      </c>
      <c r="U31" s="65">
        <v>0</v>
      </c>
      <c r="V31" s="65">
        <v>0</v>
      </c>
      <c r="W31" s="65">
        <v>0</v>
      </c>
      <c r="X31" s="61" t="str">
        <f t="shared" si="3"/>
        <v>нд</v>
      </c>
      <c r="Y31" s="54" t="s">
        <v>50</v>
      </c>
      <c r="Z31" s="63"/>
      <c r="AA31" s="63"/>
    </row>
    <row r="32" spans="1:27" ht="63" x14ac:dyDescent="0.2">
      <c r="A32" s="56" t="s">
        <v>71</v>
      </c>
      <c r="B32" s="64" t="s">
        <v>72</v>
      </c>
      <c r="C32" s="56" t="s">
        <v>49</v>
      </c>
      <c r="D32" s="65">
        <v>0</v>
      </c>
      <c r="E32" s="65">
        <v>0</v>
      </c>
      <c r="F32" s="66">
        <v>0</v>
      </c>
      <c r="G32" s="66">
        <v>0</v>
      </c>
      <c r="H32" s="66">
        <v>0</v>
      </c>
      <c r="I32" s="65">
        <v>0</v>
      </c>
      <c r="J32" s="65">
        <v>0</v>
      </c>
      <c r="K32" s="65">
        <v>0</v>
      </c>
      <c r="L32" s="65">
        <v>0</v>
      </c>
      <c r="M32" s="65">
        <v>0</v>
      </c>
      <c r="N32" s="65">
        <v>0</v>
      </c>
      <c r="O32" s="65">
        <v>0</v>
      </c>
      <c r="P32" s="65">
        <v>0</v>
      </c>
      <c r="Q32" s="65">
        <v>0</v>
      </c>
      <c r="R32" s="65">
        <v>0</v>
      </c>
      <c r="S32" s="65">
        <v>0</v>
      </c>
      <c r="T32" s="65">
        <v>0</v>
      </c>
      <c r="U32" s="65">
        <v>0</v>
      </c>
      <c r="V32" s="65">
        <v>0</v>
      </c>
      <c r="W32" s="65">
        <v>0</v>
      </c>
      <c r="X32" s="61" t="str">
        <f t="shared" si="3"/>
        <v>нд</v>
      </c>
      <c r="Y32" s="54" t="s">
        <v>50</v>
      </c>
      <c r="Z32" s="63"/>
      <c r="AA32" s="63"/>
    </row>
    <row r="33" spans="1:27" ht="47.25" x14ac:dyDescent="0.2">
      <c r="A33" s="56" t="s">
        <v>73</v>
      </c>
      <c r="B33" s="64" t="s">
        <v>74</v>
      </c>
      <c r="C33" s="56" t="s">
        <v>49</v>
      </c>
      <c r="D33" s="65">
        <f t="shared" ref="D33:W33" si="10">SUM(D34:D35)</f>
        <v>0</v>
      </c>
      <c r="E33" s="65">
        <f t="shared" si="10"/>
        <v>0</v>
      </c>
      <c r="F33" s="66">
        <f t="shared" si="10"/>
        <v>0</v>
      </c>
      <c r="G33" s="66">
        <f t="shared" si="10"/>
        <v>0</v>
      </c>
      <c r="H33" s="66">
        <f t="shared" si="10"/>
        <v>0</v>
      </c>
      <c r="I33" s="65">
        <f t="shared" si="10"/>
        <v>0</v>
      </c>
      <c r="J33" s="65">
        <f t="shared" si="10"/>
        <v>0</v>
      </c>
      <c r="K33" s="65">
        <f t="shared" si="10"/>
        <v>0</v>
      </c>
      <c r="L33" s="65">
        <f t="shared" si="10"/>
        <v>0</v>
      </c>
      <c r="M33" s="65">
        <f t="shared" si="10"/>
        <v>0</v>
      </c>
      <c r="N33" s="65">
        <f t="shared" si="10"/>
        <v>0</v>
      </c>
      <c r="O33" s="65">
        <f t="shared" si="10"/>
        <v>0</v>
      </c>
      <c r="P33" s="65">
        <f t="shared" si="10"/>
        <v>0</v>
      </c>
      <c r="Q33" s="65">
        <f t="shared" si="10"/>
        <v>0</v>
      </c>
      <c r="R33" s="65">
        <f t="shared" si="10"/>
        <v>0</v>
      </c>
      <c r="S33" s="65">
        <f t="shared" si="10"/>
        <v>0</v>
      </c>
      <c r="T33" s="65">
        <f t="shared" si="10"/>
        <v>0</v>
      </c>
      <c r="U33" s="65">
        <f t="shared" si="10"/>
        <v>0</v>
      </c>
      <c r="V33" s="65">
        <f t="shared" si="10"/>
        <v>0</v>
      </c>
      <c r="W33" s="65">
        <f t="shared" si="10"/>
        <v>0</v>
      </c>
      <c r="X33" s="61" t="str">
        <f t="shared" si="3"/>
        <v>нд</v>
      </c>
      <c r="Y33" s="54" t="s">
        <v>50</v>
      </c>
      <c r="Z33" s="63"/>
      <c r="AA33" s="63"/>
    </row>
    <row r="34" spans="1:27" ht="78.75" x14ac:dyDescent="0.2">
      <c r="A34" s="56" t="s">
        <v>75</v>
      </c>
      <c r="B34" s="64" t="s">
        <v>76</v>
      </c>
      <c r="C34" s="56" t="s">
        <v>49</v>
      </c>
      <c r="D34" s="65">
        <v>0</v>
      </c>
      <c r="E34" s="65">
        <v>0</v>
      </c>
      <c r="F34" s="66">
        <v>0</v>
      </c>
      <c r="G34" s="66">
        <v>0</v>
      </c>
      <c r="H34" s="66">
        <v>0</v>
      </c>
      <c r="I34" s="65">
        <v>0</v>
      </c>
      <c r="J34" s="65">
        <v>0</v>
      </c>
      <c r="K34" s="65">
        <v>0</v>
      </c>
      <c r="L34" s="65">
        <v>0</v>
      </c>
      <c r="M34" s="65">
        <v>0</v>
      </c>
      <c r="N34" s="65">
        <v>0</v>
      </c>
      <c r="O34" s="65">
        <v>0</v>
      </c>
      <c r="P34" s="65">
        <v>0</v>
      </c>
      <c r="Q34" s="65">
        <v>0</v>
      </c>
      <c r="R34" s="65">
        <v>0</v>
      </c>
      <c r="S34" s="65">
        <v>0</v>
      </c>
      <c r="T34" s="65">
        <v>0</v>
      </c>
      <c r="U34" s="65">
        <v>0</v>
      </c>
      <c r="V34" s="65">
        <v>0</v>
      </c>
      <c r="W34" s="65">
        <v>0</v>
      </c>
      <c r="X34" s="61" t="str">
        <f t="shared" si="3"/>
        <v>нд</v>
      </c>
      <c r="Y34" s="54" t="s">
        <v>50</v>
      </c>
      <c r="Z34" s="63"/>
      <c r="AA34" s="63"/>
    </row>
    <row r="35" spans="1:27" ht="47.25" x14ac:dyDescent="0.2">
      <c r="A35" s="56" t="s">
        <v>77</v>
      </c>
      <c r="B35" s="64" t="s">
        <v>78</v>
      </c>
      <c r="C35" s="56" t="s">
        <v>49</v>
      </c>
      <c r="D35" s="65">
        <v>0</v>
      </c>
      <c r="E35" s="65">
        <v>0</v>
      </c>
      <c r="F35" s="66">
        <v>0</v>
      </c>
      <c r="G35" s="66">
        <v>0</v>
      </c>
      <c r="H35" s="66">
        <v>0</v>
      </c>
      <c r="I35" s="65">
        <v>0</v>
      </c>
      <c r="J35" s="65">
        <v>0</v>
      </c>
      <c r="K35" s="65">
        <v>0</v>
      </c>
      <c r="L35" s="65">
        <v>0</v>
      </c>
      <c r="M35" s="65">
        <v>0</v>
      </c>
      <c r="N35" s="65">
        <v>0</v>
      </c>
      <c r="O35" s="65">
        <v>0</v>
      </c>
      <c r="P35" s="65">
        <v>0</v>
      </c>
      <c r="Q35" s="65">
        <v>0</v>
      </c>
      <c r="R35" s="65">
        <v>0</v>
      </c>
      <c r="S35" s="65">
        <v>0</v>
      </c>
      <c r="T35" s="65">
        <v>0</v>
      </c>
      <c r="U35" s="65">
        <v>0</v>
      </c>
      <c r="V35" s="65">
        <v>0</v>
      </c>
      <c r="W35" s="65">
        <v>0</v>
      </c>
      <c r="X35" s="61" t="str">
        <f t="shared" si="3"/>
        <v>нд</v>
      </c>
      <c r="Y35" s="54" t="s">
        <v>50</v>
      </c>
      <c r="Z35" s="63"/>
      <c r="AA35" s="63"/>
    </row>
    <row r="36" spans="1:27" ht="63" x14ac:dyDescent="0.2">
      <c r="A36" s="56" t="s">
        <v>79</v>
      </c>
      <c r="B36" s="64" t="s">
        <v>80</v>
      </c>
      <c r="C36" s="56" t="s">
        <v>49</v>
      </c>
      <c r="D36" s="65">
        <f t="shared" ref="D36:W36" si="11">SUM(D37:D42)</f>
        <v>0</v>
      </c>
      <c r="E36" s="65">
        <f t="shared" si="11"/>
        <v>0</v>
      </c>
      <c r="F36" s="66">
        <f t="shared" si="11"/>
        <v>0</v>
      </c>
      <c r="G36" s="66">
        <f t="shared" si="11"/>
        <v>0</v>
      </c>
      <c r="H36" s="66">
        <f t="shared" si="11"/>
        <v>0</v>
      </c>
      <c r="I36" s="65">
        <f t="shared" si="11"/>
        <v>0</v>
      </c>
      <c r="J36" s="65">
        <f t="shared" si="11"/>
        <v>0</v>
      </c>
      <c r="K36" s="65">
        <f t="shared" si="11"/>
        <v>0</v>
      </c>
      <c r="L36" s="65">
        <f t="shared" si="11"/>
        <v>0</v>
      </c>
      <c r="M36" s="65">
        <f t="shared" si="11"/>
        <v>0</v>
      </c>
      <c r="N36" s="65">
        <f t="shared" si="11"/>
        <v>0</v>
      </c>
      <c r="O36" s="65">
        <f t="shared" si="11"/>
        <v>0</v>
      </c>
      <c r="P36" s="65">
        <f t="shared" si="11"/>
        <v>0</v>
      </c>
      <c r="Q36" s="65">
        <f t="shared" si="11"/>
        <v>0</v>
      </c>
      <c r="R36" s="65">
        <f t="shared" si="11"/>
        <v>0</v>
      </c>
      <c r="S36" s="65">
        <f t="shared" si="11"/>
        <v>0</v>
      </c>
      <c r="T36" s="65">
        <f t="shared" si="11"/>
        <v>0</v>
      </c>
      <c r="U36" s="65">
        <f t="shared" si="11"/>
        <v>0</v>
      </c>
      <c r="V36" s="65">
        <f t="shared" si="11"/>
        <v>0</v>
      </c>
      <c r="W36" s="65">
        <f t="shared" si="11"/>
        <v>0</v>
      </c>
      <c r="X36" s="61" t="str">
        <f t="shared" si="3"/>
        <v>нд</v>
      </c>
      <c r="Y36" s="54" t="s">
        <v>50</v>
      </c>
      <c r="Z36" s="63"/>
      <c r="AA36" s="63"/>
    </row>
    <row r="37" spans="1:27" ht="126" x14ac:dyDescent="0.2">
      <c r="A37" s="56" t="s">
        <v>81</v>
      </c>
      <c r="B37" s="64" t="s">
        <v>82</v>
      </c>
      <c r="C37" s="56" t="s">
        <v>49</v>
      </c>
      <c r="D37" s="65">
        <v>0</v>
      </c>
      <c r="E37" s="65">
        <v>0</v>
      </c>
      <c r="F37" s="66">
        <v>0</v>
      </c>
      <c r="G37" s="66">
        <v>0</v>
      </c>
      <c r="H37" s="66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65">
        <v>0</v>
      </c>
      <c r="O37" s="65">
        <v>0</v>
      </c>
      <c r="P37" s="65">
        <v>0</v>
      </c>
      <c r="Q37" s="65">
        <v>0</v>
      </c>
      <c r="R37" s="65">
        <v>0</v>
      </c>
      <c r="S37" s="65">
        <v>0</v>
      </c>
      <c r="T37" s="65">
        <v>0</v>
      </c>
      <c r="U37" s="65">
        <v>0</v>
      </c>
      <c r="V37" s="65">
        <v>0</v>
      </c>
      <c r="W37" s="65">
        <v>0</v>
      </c>
      <c r="X37" s="61" t="str">
        <f t="shared" si="3"/>
        <v>нд</v>
      </c>
      <c r="Y37" s="54" t="s">
        <v>50</v>
      </c>
      <c r="Z37" s="63"/>
      <c r="AA37" s="63"/>
    </row>
    <row r="38" spans="1:27" ht="110.25" x14ac:dyDescent="0.2">
      <c r="A38" s="56" t="s">
        <v>81</v>
      </c>
      <c r="B38" s="64" t="s">
        <v>83</v>
      </c>
      <c r="C38" s="56" t="s">
        <v>49</v>
      </c>
      <c r="D38" s="65">
        <v>0</v>
      </c>
      <c r="E38" s="65">
        <v>0</v>
      </c>
      <c r="F38" s="66">
        <v>0</v>
      </c>
      <c r="G38" s="66">
        <v>0</v>
      </c>
      <c r="H38" s="66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0</v>
      </c>
      <c r="O38" s="65">
        <v>0</v>
      </c>
      <c r="P38" s="65">
        <v>0</v>
      </c>
      <c r="Q38" s="65">
        <v>0</v>
      </c>
      <c r="R38" s="65">
        <v>0</v>
      </c>
      <c r="S38" s="65">
        <v>0</v>
      </c>
      <c r="T38" s="65">
        <v>0</v>
      </c>
      <c r="U38" s="65">
        <v>0</v>
      </c>
      <c r="V38" s="65">
        <v>0</v>
      </c>
      <c r="W38" s="65">
        <v>0</v>
      </c>
      <c r="X38" s="61" t="str">
        <f t="shared" si="3"/>
        <v>нд</v>
      </c>
      <c r="Y38" s="54" t="s">
        <v>50</v>
      </c>
      <c r="Z38" s="63"/>
      <c r="AA38" s="63"/>
    </row>
    <row r="39" spans="1:27" ht="110.25" x14ac:dyDescent="0.2">
      <c r="A39" s="56" t="s">
        <v>81</v>
      </c>
      <c r="B39" s="64" t="s">
        <v>84</v>
      </c>
      <c r="C39" s="56" t="s">
        <v>49</v>
      </c>
      <c r="D39" s="65">
        <v>0</v>
      </c>
      <c r="E39" s="65">
        <v>0</v>
      </c>
      <c r="F39" s="66">
        <v>0</v>
      </c>
      <c r="G39" s="66">
        <v>0</v>
      </c>
      <c r="H39" s="66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65">
        <v>0</v>
      </c>
      <c r="O39" s="65">
        <v>0</v>
      </c>
      <c r="P39" s="65">
        <v>0</v>
      </c>
      <c r="Q39" s="65">
        <v>0</v>
      </c>
      <c r="R39" s="65">
        <v>0</v>
      </c>
      <c r="S39" s="65">
        <v>0</v>
      </c>
      <c r="T39" s="65">
        <v>0</v>
      </c>
      <c r="U39" s="65">
        <v>0</v>
      </c>
      <c r="V39" s="65">
        <v>0</v>
      </c>
      <c r="W39" s="65">
        <v>0</v>
      </c>
      <c r="X39" s="61" t="str">
        <f t="shared" si="3"/>
        <v>нд</v>
      </c>
      <c r="Y39" s="54" t="s">
        <v>50</v>
      </c>
      <c r="Z39" s="63"/>
      <c r="AA39" s="63"/>
    </row>
    <row r="40" spans="1:27" ht="126" x14ac:dyDescent="0.2">
      <c r="A40" s="56" t="s">
        <v>85</v>
      </c>
      <c r="B40" s="64" t="s">
        <v>82</v>
      </c>
      <c r="C40" s="56" t="s">
        <v>49</v>
      </c>
      <c r="D40" s="65">
        <v>0</v>
      </c>
      <c r="E40" s="65">
        <v>0</v>
      </c>
      <c r="F40" s="66">
        <v>0</v>
      </c>
      <c r="G40" s="66">
        <v>0</v>
      </c>
      <c r="H40" s="66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5">
        <v>0</v>
      </c>
      <c r="O40" s="65">
        <v>0</v>
      </c>
      <c r="P40" s="65">
        <v>0</v>
      </c>
      <c r="Q40" s="65">
        <v>0</v>
      </c>
      <c r="R40" s="65">
        <v>0</v>
      </c>
      <c r="S40" s="65">
        <v>0</v>
      </c>
      <c r="T40" s="65">
        <v>0</v>
      </c>
      <c r="U40" s="65">
        <v>0</v>
      </c>
      <c r="V40" s="65">
        <v>0</v>
      </c>
      <c r="W40" s="65">
        <v>0</v>
      </c>
      <c r="X40" s="61" t="str">
        <f t="shared" si="3"/>
        <v>нд</v>
      </c>
      <c r="Y40" s="54" t="s">
        <v>50</v>
      </c>
      <c r="Z40" s="63"/>
      <c r="AA40" s="63"/>
    </row>
    <row r="41" spans="1:27" ht="110.25" x14ac:dyDescent="0.2">
      <c r="A41" s="56" t="s">
        <v>85</v>
      </c>
      <c r="B41" s="64" t="s">
        <v>83</v>
      </c>
      <c r="C41" s="56" t="s">
        <v>49</v>
      </c>
      <c r="D41" s="65">
        <v>0</v>
      </c>
      <c r="E41" s="65">
        <v>0</v>
      </c>
      <c r="F41" s="66">
        <v>0</v>
      </c>
      <c r="G41" s="66">
        <v>0</v>
      </c>
      <c r="H41" s="66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5">
        <v>0</v>
      </c>
      <c r="O41" s="65">
        <v>0</v>
      </c>
      <c r="P41" s="65">
        <v>0</v>
      </c>
      <c r="Q41" s="65">
        <v>0</v>
      </c>
      <c r="R41" s="65">
        <v>0</v>
      </c>
      <c r="S41" s="65">
        <v>0</v>
      </c>
      <c r="T41" s="65">
        <v>0</v>
      </c>
      <c r="U41" s="65">
        <v>0</v>
      </c>
      <c r="V41" s="65">
        <v>0</v>
      </c>
      <c r="W41" s="65">
        <v>0</v>
      </c>
      <c r="X41" s="61" t="str">
        <f t="shared" si="3"/>
        <v>нд</v>
      </c>
      <c r="Y41" s="54" t="s">
        <v>50</v>
      </c>
      <c r="Z41" s="63"/>
      <c r="AA41" s="63"/>
    </row>
    <row r="42" spans="1:27" ht="110.25" x14ac:dyDescent="0.2">
      <c r="A42" s="56" t="s">
        <v>85</v>
      </c>
      <c r="B42" s="64" t="s">
        <v>86</v>
      </c>
      <c r="C42" s="56" t="s">
        <v>49</v>
      </c>
      <c r="D42" s="65">
        <v>0</v>
      </c>
      <c r="E42" s="65">
        <v>0</v>
      </c>
      <c r="F42" s="66">
        <v>0</v>
      </c>
      <c r="G42" s="66">
        <v>0</v>
      </c>
      <c r="H42" s="66">
        <v>0</v>
      </c>
      <c r="I42" s="65">
        <v>0</v>
      </c>
      <c r="J42" s="65">
        <v>0</v>
      </c>
      <c r="K42" s="65">
        <v>0</v>
      </c>
      <c r="L42" s="65">
        <v>0</v>
      </c>
      <c r="M42" s="65">
        <v>0</v>
      </c>
      <c r="N42" s="65">
        <v>0</v>
      </c>
      <c r="O42" s="65">
        <v>0</v>
      </c>
      <c r="P42" s="65">
        <v>0</v>
      </c>
      <c r="Q42" s="65">
        <v>0</v>
      </c>
      <c r="R42" s="65">
        <v>0</v>
      </c>
      <c r="S42" s="65">
        <v>0</v>
      </c>
      <c r="T42" s="65">
        <v>0</v>
      </c>
      <c r="U42" s="65">
        <v>0</v>
      </c>
      <c r="V42" s="65">
        <v>0</v>
      </c>
      <c r="W42" s="65">
        <v>0</v>
      </c>
      <c r="X42" s="61" t="str">
        <f t="shared" si="3"/>
        <v>нд</v>
      </c>
      <c r="Y42" s="54" t="s">
        <v>50</v>
      </c>
      <c r="Z42" s="63"/>
      <c r="AA42" s="63"/>
    </row>
    <row r="43" spans="1:27" ht="94.5" x14ac:dyDescent="0.2">
      <c r="A43" s="56" t="s">
        <v>87</v>
      </c>
      <c r="B43" s="64" t="s">
        <v>88</v>
      </c>
      <c r="C43" s="56" t="s">
        <v>49</v>
      </c>
      <c r="D43" s="65">
        <f t="shared" ref="D43:W43" si="12">SUM(D44:D45)</f>
        <v>0</v>
      </c>
      <c r="E43" s="65">
        <f t="shared" si="12"/>
        <v>0</v>
      </c>
      <c r="F43" s="66">
        <f t="shared" si="12"/>
        <v>0</v>
      </c>
      <c r="G43" s="66">
        <f t="shared" si="12"/>
        <v>0</v>
      </c>
      <c r="H43" s="66">
        <f t="shared" si="12"/>
        <v>0</v>
      </c>
      <c r="I43" s="65">
        <f t="shared" si="12"/>
        <v>0</v>
      </c>
      <c r="J43" s="65">
        <f t="shared" si="12"/>
        <v>0</v>
      </c>
      <c r="K43" s="65">
        <f t="shared" si="12"/>
        <v>0</v>
      </c>
      <c r="L43" s="65">
        <f t="shared" si="12"/>
        <v>0</v>
      </c>
      <c r="M43" s="65">
        <f t="shared" si="12"/>
        <v>0</v>
      </c>
      <c r="N43" s="65">
        <f t="shared" si="12"/>
        <v>0</v>
      </c>
      <c r="O43" s="65">
        <f t="shared" si="12"/>
        <v>0</v>
      </c>
      <c r="P43" s="65">
        <f t="shared" si="12"/>
        <v>0</v>
      </c>
      <c r="Q43" s="65">
        <f t="shared" si="12"/>
        <v>0</v>
      </c>
      <c r="R43" s="65">
        <f t="shared" si="12"/>
        <v>0</v>
      </c>
      <c r="S43" s="65">
        <f t="shared" si="12"/>
        <v>0</v>
      </c>
      <c r="T43" s="65">
        <f t="shared" si="12"/>
        <v>0</v>
      </c>
      <c r="U43" s="65">
        <f t="shared" si="12"/>
        <v>0</v>
      </c>
      <c r="V43" s="65">
        <f t="shared" si="12"/>
        <v>0</v>
      </c>
      <c r="W43" s="65">
        <f t="shared" si="12"/>
        <v>0</v>
      </c>
      <c r="X43" s="61" t="str">
        <f t="shared" si="3"/>
        <v>нд</v>
      </c>
      <c r="Y43" s="54" t="s">
        <v>50</v>
      </c>
      <c r="Z43" s="63"/>
      <c r="AA43" s="63"/>
    </row>
    <row r="44" spans="1:27" ht="78.75" x14ac:dyDescent="0.2">
      <c r="A44" s="56" t="s">
        <v>89</v>
      </c>
      <c r="B44" s="64" t="s">
        <v>90</v>
      </c>
      <c r="C44" s="56" t="s">
        <v>49</v>
      </c>
      <c r="D44" s="65">
        <v>0</v>
      </c>
      <c r="E44" s="65">
        <v>0</v>
      </c>
      <c r="F44" s="66">
        <v>0</v>
      </c>
      <c r="G44" s="66">
        <v>0</v>
      </c>
      <c r="H44" s="66">
        <v>0</v>
      </c>
      <c r="I44" s="65">
        <v>0</v>
      </c>
      <c r="J44" s="65">
        <v>0</v>
      </c>
      <c r="K44" s="65">
        <v>0</v>
      </c>
      <c r="L44" s="65">
        <v>0</v>
      </c>
      <c r="M44" s="65">
        <v>0</v>
      </c>
      <c r="N44" s="65">
        <v>0</v>
      </c>
      <c r="O44" s="65">
        <v>0</v>
      </c>
      <c r="P44" s="65">
        <v>0</v>
      </c>
      <c r="Q44" s="65">
        <v>0</v>
      </c>
      <c r="R44" s="65">
        <v>0</v>
      </c>
      <c r="S44" s="65">
        <v>0</v>
      </c>
      <c r="T44" s="65">
        <v>0</v>
      </c>
      <c r="U44" s="65">
        <v>0</v>
      </c>
      <c r="V44" s="65">
        <v>0</v>
      </c>
      <c r="W44" s="65">
        <v>0</v>
      </c>
      <c r="X44" s="61" t="str">
        <f t="shared" si="3"/>
        <v>нд</v>
      </c>
      <c r="Y44" s="54" t="s">
        <v>50</v>
      </c>
      <c r="Z44" s="63"/>
      <c r="AA44" s="63"/>
    </row>
    <row r="45" spans="1:27" ht="78.75" x14ac:dyDescent="0.2">
      <c r="A45" s="56" t="s">
        <v>91</v>
      </c>
      <c r="B45" s="64" t="s">
        <v>92</v>
      </c>
      <c r="C45" s="56" t="s">
        <v>49</v>
      </c>
      <c r="D45" s="65">
        <v>0</v>
      </c>
      <c r="E45" s="65">
        <v>0</v>
      </c>
      <c r="F45" s="66">
        <v>0</v>
      </c>
      <c r="G45" s="66">
        <v>0</v>
      </c>
      <c r="H45" s="66">
        <v>0</v>
      </c>
      <c r="I45" s="65">
        <v>0</v>
      </c>
      <c r="J45" s="65">
        <v>0</v>
      </c>
      <c r="K45" s="65">
        <v>0</v>
      </c>
      <c r="L45" s="65">
        <v>0</v>
      </c>
      <c r="M45" s="65">
        <v>0</v>
      </c>
      <c r="N45" s="65">
        <v>0</v>
      </c>
      <c r="O45" s="65">
        <v>0</v>
      </c>
      <c r="P45" s="65">
        <v>0</v>
      </c>
      <c r="Q45" s="65">
        <v>0</v>
      </c>
      <c r="R45" s="65">
        <v>0</v>
      </c>
      <c r="S45" s="65">
        <v>0</v>
      </c>
      <c r="T45" s="65">
        <v>0</v>
      </c>
      <c r="U45" s="65">
        <v>0</v>
      </c>
      <c r="V45" s="65">
        <v>0</v>
      </c>
      <c r="W45" s="65">
        <v>0</v>
      </c>
      <c r="X45" s="61" t="str">
        <f t="shared" si="3"/>
        <v>нд</v>
      </c>
      <c r="Y45" s="54" t="s">
        <v>50</v>
      </c>
      <c r="Z45" s="63"/>
      <c r="AA45" s="63"/>
    </row>
    <row r="46" spans="1:27" ht="47.25" x14ac:dyDescent="0.2">
      <c r="A46" s="56" t="s">
        <v>93</v>
      </c>
      <c r="B46" s="64" t="s">
        <v>94</v>
      </c>
      <c r="C46" s="56" t="s">
        <v>49</v>
      </c>
      <c r="D46" s="65">
        <f t="shared" ref="D46:W46" si="13">SUM(D47,D52,D55,D68)</f>
        <v>42.579051239067383</v>
      </c>
      <c r="E46" s="65">
        <f t="shared" si="13"/>
        <v>79.822461820000001</v>
      </c>
      <c r="F46" s="66">
        <f t="shared" si="13"/>
        <v>0</v>
      </c>
      <c r="G46" s="66">
        <f t="shared" si="13"/>
        <v>0</v>
      </c>
      <c r="H46" s="66">
        <f t="shared" si="13"/>
        <v>56.88</v>
      </c>
      <c r="I46" s="65">
        <f t="shared" si="13"/>
        <v>32.241233927177873</v>
      </c>
      <c r="J46" s="65">
        <f t="shared" si="13"/>
        <v>288.87076548446947</v>
      </c>
      <c r="K46" s="65">
        <f t="shared" si="13"/>
        <v>107.91646008000001</v>
      </c>
      <c r="L46" s="65">
        <f t="shared" si="13"/>
        <v>9.4616995200000016</v>
      </c>
      <c r="M46" s="65">
        <f t="shared" si="13"/>
        <v>2.7485642100000001</v>
      </c>
      <c r="N46" s="65">
        <f t="shared" si="13"/>
        <v>2.7485642100000001</v>
      </c>
      <c r="O46" s="65">
        <f t="shared" si="13"/>
        <v>3.8942644033333331</v>
      </c>
      <c r="P46" s="65">
        <f t="shared" si="13"/>
        <v>6.7131353100000002</v>
      </c>
      <c r="Q46" s="65">
        <f t="shared" si="13"/>
        <v>17.653013768333334</v>
      </c>
      <c r="R46" s="65">
        <f t="shared" si="13"/>
        <v>0</v>
      </c>
      <c r="S46" s="65">
        <f t="shared" si="13"/>
        <v>83.620617698333334</v>
      </c>
      <c r="T46" s="65">
        <f t="shared" si="13"/>
        <v>0</v>
      </c>
      <c r="U46" s="65">
        <f t="shared" si="13"/>
        <v>31.243164357557621</v>
      </c>
      <c r="V46" s="65">
        <f t="shared" si="13"/>
        <v>279.40906596446945</v>
      </c>
      <c r="W46" s="65">
        <f t="shared" si="13"/>
        <v>2.8188709066666675</v>
      </c>
      <c r="X46" s="61">
        <f t="shared" si="3"/>
        <v>0.42434798046854538</v>
      </c>
      <c r="Y46" s="54" t="s">
        <v>50</v>
      </c>
      <c r="Z46" s="63"/>
      <c r="AA46" s="63"/>
    </row>
    <row r="47" spans="1:27" ht="78.75" x14ac:dyDescent="0.2">
      <c r="A47" s="56" t="s">
        <v>95</v>
      </c>
      <c r="B47" s="64" t="s">
        <v>96</v>
      </c>
      <c r="C47" s="56" t="s">
        <v>49</v>
      </c>
      <c r="D47" s="65">
        <f t="shared" ref="D47:W47" si="14">SUM(D48,D49)</f>
        <v>6.3141464614011618</v>
      </c>
      <c r="E47" s="65">
        <f t="shared" si="14"/>
        <v>5.3650946499999996</v>
      </c>
      <c r="F47" s="66">
        <f t="shared" si="14"/>
        <v>0</v>
      </c>
      <c r="G47" s="66">
        <f t="shared" si="14"/>
        <v>0</v>
      </c>
      <c r="H47" s="66">
        <f t="shared" si="14"/>
        <v>18.96</v>
      </c>
      <c r="I47" s="65">
        <f t="shared" si="14"/>
        <v>4.7223646637132051</v>
      </c>
      <c r="J47" s="65">
        <f t="shared" si="14"/>
        <v>46.370822220000001</v>
      </c>
      <c r="K47" s="65">
        <f t="shared" si="14"/>
        <v>27.79986508</v>
      </c>
      <c r="L47" s="65">
        <f t="shared" si="14"/>
        <v>0</v>
      </c>
      <c r="M47" s="65">
        <f t="shared" si="14"/>
        <v>0</v>
      </c>
      <c r="N47" s="65">
        <f t="shared" si="14"/>
        <v>0</v>
      </c>
      <c r="O47" s="65">
        <f t="shared" si="14"/>
        <v>0</v>
      </c>
      <c r="P47" s="65">
        <f t="shared" si="14"/>
        <v>0</v>
      </c>
      <c r="Q47" s="65">
        <f t="shared" si="14"/>
        <v>0</v>
      </c>
      <c r="R47" s="65">
        <f t="shared" si="14"/>
        <v>0</v>
      </c>
      <c r="S47" s="65">
        <f t="shared" si="14"/>
        <v>27.79986508</v>
      </c>
      <c r="T47" s="65">
        <f t="shared" si="14"/>
        <v>0</v>
      </c>
      <c r="U47" s="65">
        <f t="shared" si="14"/>
        <v>4.7223646637132051</v>
      </c>
      <c r="V47" s="65">
        <f t="shared" si="14"/>
        <v>46.370822220000001</v>
      </c>
      <c r="W47" s="65">
        <f t="shared" si="14"/>
        <v>0</v>
      </c>
      <c r="X47" s="61" t="str">
        <f t="shared" si="3"/>
        <v>нд</v>
      </c>
      <c r="Y47" s="54" t="s">
        <v>50</v>
      </c>
      <c r="Z47" s="63"/>
      <c r="AA47" s="63"/>
    </row>
    <row r="48" spans="1:27" ht="31.5" x14ac:dyDescent="0.2">
      <c r="A48" s="56" t="s">
        <v>97</v>
      </c>
      <c r="B48" s="64" t="s">
        <v>98</v>
      </c>
      <c r="C48" s="56" t="s">
        <v>49</v>
      </c>
      <c r="D48" s="65" t="s">
        <v>50</v>
      </c>
      <c r="E48" s="65" t="s">
        <v>50</v>
      </c>
      <c r="F48" s="66" t="s">
        <v>50</v>
      </c>
      <c r="G48" s="66" t="s">
        <v>50</v>
      </c>
      <c r="H48" s="66" t="s">
        <v>50</v>
      </c>
      <c r="I48" s="65" t="s">
        <v>50</v>
      </c>
      <c r="J48" s="65" t="s">
        <v>50</v>
      </c>
      <c r="K48" s="65" t="s">
        <v>50</v>
      </c>
      <c r="L48" s="65" t="s">
        <v>50</v>
      </c>
      <c r="M48" s="65" t="s">
        <v>50</v>
      </c>
      <c r="N48" s="65" t="s">
        <v>50</v>
      </c>
      <c r="O48" s="65" t="s">
        <v>50</v>
      </c>
      <c r="P48" s="65" t="s">
        <v>50</v>
      </c>
      <c r="Q48" s="65" t="s">
        <v>50</v>
      </c>
      <c r="R48" s="65" t="s">
        <v>50</v>
      </c>
      <c r="S48" s="65" t="s">
        <v>50</v>
      </c>
      <c r="T48" s="65" t="s">
        <v>50</v>
      </c>
      <c r="U48" s="65" t="s">
        <v>50</v>
      </c>
      <c r="V48" s="65" t="s">
        <v>50</v>
      </c>
      <c r="W48" s="65" t="s">
        <v>50</v>
      </c>
      <c r="X48" s="61" t="str">
        <f t="shared" si="3"/>
        <v>нд</v>
      </c>
      <c r="Y48" s="54" t="s">
        <v>50</v>
      </c>
      <c r="Z48" s="63"/>
      <c r="AA48" s="63"/>
    </row>
    <row r="49" spans="1:27" ht="63" x14ac:dyDescent="0.2">
      <c r="A49" s="56" t="s">
        <v>99</v>
      </c>
      <c r="B49" s="64" t="s">
        <v>100</v>
      </c>
      <c r="C49" s="56" t="s">
        <v>49</v>
      </c>
      <c r="D49" s="65">
        <f t="shared" ref="D49:W49" si="15">SUM(D50:D51)</f>
        <v>6.3141464614011618</v>
      </c>
      <c r="E49" s="65">
        <f t="shared" si="15"/>
        <v>5.3650946499999996</v>
      </c>
      <c r="F49" s="66">
        <f t="shared" si="15"/>
        <v>0</v>
      </c>
      <c r="G49" s="66">
        <f t="shared" si="15"/>
        <v>0</v>
      </c>
      <c r="H49" s="66">
        <f t="shared" si="15"/>
        <v>18.96</v>
      </c>
      <c r="I49" s="65">
        <f t="shared" si="15"/>
        <v>4.7223646637132051</v>
      </c>
      <c r="J49" s="65">
        <f t="shared" si="15"/>
        <v>46.370822220000001</v>
      </c>
      <c r="K49" s="65">
        <f t="shared" si="15"/>
        <v>27.79986508</v>
      </c>
      <c r="L49" s="65">
        <f t="shared" si="15"/>
        <v>0</v>
      </c>
      <c r="M49" s="65">
        <f t="shared" si="15"/>
        <v>0</v>
      </c>
      <c r="N49" s="65">
        <f t="shared" si="15"/>
        <v>0</v>
      </c>
      <c r="O49" s="65">
        <f t="shared" si="15"/>
        <v>0</v>
      </c>
      <c r="P49" s="65">
        <f t="shared" si="15"/>
        <v>0</v>
      </c>
      <c r="Q49" s="65">
        <f t="shared" si="15"/>
        <v>0</v>
      </c>
      <c r="R49" s="65">
        <f t="shared" si="15"/>
        <v>0</v>
      </c>
      <c r="S49" s="65">
        <f t="shared" si="15"/>
        <v>27.79986508</v>
      </c>
      <c r="T49" s="65">
        <f t="shared" si="15"/>
        <v>0</v>
      </c>
      <c r="U49" s="65">
        <f t="shared" si="15"/>
        <v>4.7223646637132051</v>
      </c>
      <c r="V49" s="65">
        <f t="shared" si="15"/>
        <v>46.370822220000001</v>
      </c>
      <c r="W49" s="65">
        <f t="shared" si="15"/>
        <v>0</v>
      </c>
      <c r="X49" s="61" t="str">
        <f t="shared" si="3"/>
        <v>нд</v>
      </c>
      <c r="Y49" s="54" t="s">
        <v>50</v>
      </c>
      <c r="Z49" s="63"/>
      <c r="AA49" s="63"/>
    </row>
    <row r="50" spans="1:27" ht="31.5" x14ac:dyDescent="0.2">
      <c r="A50" s="56" t="s">
        <v>101</v>
      </c>
      <c r="B50" s="67" t="str">
        <f>[1]Н0815_1037000158513_10_69_0!B50</f>
        <v>Установка системы телемеханики и диспетчеризации</v>
      </c>
      <c r="C50" s="54" t="str">
        <f>[1]Н0815_1037000158513_10_69_0!C50</f>
        <v>J_000006089</v>
      </c>
      <c r="D50" s="65">
        <v>3.3580295493083452</v>
      </c>
      <c r="E50" s="65">
        <v>5.3650946499999996</v>
      </c>
      <c r="F50" s="66"/>
      <c r="G50" s="66"/>
      <c r="H50" s="66">
        <v>9.48</v>
      </c>
      <c r="I50" s="65">
        <v>2.4697048582986536</v>
      </c>
      <c r="J50" s="65">
        <v>24.288628890000002</v>
      </c>
      <c r="K50" s="65">
        <f t="shared" ref="K50:L51" si="16">M50+O50+Q50+S50</f>
        <v>5.7176717500000001</v>
      </c>
      <c r="L50" s="65">
        <f t="shared" si="16"/>
        <v>0</v>
      </c>
      <c r="M50" s="65">
        <f>[1]Н0815_1037000158513_13_69_0!M52</f>
        <v>0</v>
      </c>
      <c r="N50" s="65">
        <f>[1]Н0815_1037000158513_13_69_0!AV52</f>
        <v>0</v>
      </c>
      <c r="O50" s="65">
        <f>[1]Н0815_1037000158513_13_69_0!T52</f>
        <v>0</v>
      </c>
      <c r="P50" s="65">
        <v>0</v>
      </c>
      <c r="Q50" s="65">
        <f>[1]Н0815_1037000158513_13_69_0!AA52</f>
        <v>0</v>
      </c>
      <c r="R50" s="65">
        <v>0</v>
      </c>
      <c r="S50" s="65">
        <f>[1]Н0815_1037000158513_13_69_0!AH52</f>
        <v>5.7176717500000001</v>
      </c>
      <c r="T50" s="65">
        <v>0</v>
      </c>
      <c r="U50" s="68">
        <f>I50-L50/H50</f>
        <v>2.4697048582986536</v>
      </c>
      <c r="V50" s="65">
        <f t="shared" ref="V50:V51" si="17">J50-L50</f>
        <v>24.288628890000002</v>
      </c>
      <c r="W50" s="65">
        <f>(N50+P50)-(M50+O50)</f>
        <v>0</v>
      </c>
      <c r="X50" s="61" t="str">
        <f>IFERROR((W50)/(M50+O50),"нд")</f>
        <v>нд</v>
      </c>
      <c r="Y50" s="54" t="s">
        <v>50</v>
      </c>
      <c r="Z50" s="63"/>
      <c r="AA50" s="63"/>
    </row>
    <row r="51" spans="1:27" ht="15.75" x14ac:dyDescent="0.2">
      <c r="A51" s="56" t="s">
        <v>102</v>
      </c>
      <c r="B51" s="67" t="str">
        <f>[1]Н0815_1037000158513_10_69_0!B51</f>
        <v>Реконструкция РП "Черных"</v>
      </c>
      <c r="C51" s="54" t="str">
        <f>[1]Н0815_1037000158513_10_69_0!C51</f>
        <v>J_0000000032</v>
      </c>
      <c r="D51" s="65">
        <v>2.9561169120928161</v>
      </c>
      <c r="E51" s="65">
        <v>0</v>
      </c>
      <c r="F51" s="66"/>
      <c r="G51" s="66"/>
      <c r="H51" s="66">
        <v>9.48</v>
      </c>
      <c r="I51" s="65">
        <v>2.2526598054145515</v>
      </c>
      <c r="J51" s="65">
        <v>22.082193329999999</v>
      </c>
      <c r="K51" s="65">
        <f t="shared" si="16"/>
        <v>22.082193329999999</v>
      </c>
      <c r="L51" s="65">
        <f t="shared" si="16"/>
        <v>0</v>
      </c>
      <c r="M51" s="65">
        <f>[1]Н0815_1037000158513_13_69_0!M53</f>
        <v>0</v>
      </c>
      <c r="N51" s="65">
        <f>[1]Н0815_1037000158513_13_69_0!AV53</f>
        <v>0</v>
      </c>
      <c r="O51" s="65">
        <f>[1]Н0815_1037000158513_13_69_0!T53</f>
        <v>0</v>
      </c>
      <c r="P51" s="65">
        <v>0</v>
      </c>
      <c r="Q51" s="65">
        <f>[1]Н0815_1037000158513_13_69_0!AA53</f>
        <v>0</v>
      </c>
      <c r="R51" s="65">
        <v>0</v>
      </c>
      <c r="S51" s="65">
        <f>[1]Н0815_1037000158513_13_69_0!AH53</f>
        <v>22.082193329999999</v>
      </c>
      <c r="T51" s="65">
        <v>0</v>
      </c>
      <c r="U51" s="68">
        <f>I51-L51/H51</f>
        <v>2.2526598054145515</v>
      </c>
      <c r="V51" s="65">
        <f t="shared" si="17"/>
        <v>22.082193329999999</v>
      </c>
      <c r="W51" s="65">
        <f>(N51+P51)-(M51+O51)</f>
        <v>0</v>
      </c>
      <c r="X51" s="61" t="str">
        <f>IFERROR((W51)/(M51+O51),"нд")</f>
        <v>нд</v>
      </c>
      <c r="Y51" s="54" t="s">
        <v>50</v>
      </c>
      <c r="Z51" s="63"/>
      <c r="AA51" s="63"/>
    </row>
    <row r="52" spans="1:27" ht="47.25" x14ac:dyDescent="0.2">
      <c r="A52" s="56" t="s">
        <v>103</v>
      </c>
      <c r="B52" s="64" t="s">
        <v>104</v>
      </c>
      <c r="C52" s="56" t="s">
        <v>49</v>
      </c>
      <c r="D52" s="65">
        <f t="shared" ref="D52:W52" si="18">SUM(D53,D54)</f>
        <v>0</v>
      </c>
      <c r="E52" s="65">
        <f t="shared" si="18"/>
        <v>0</v>
      </c>
      <c r="F52" s="66">
        <f t="shared" si="18"/>
        <v>0</v>
      </c>
      <c r="G52" s="66">
        <f t="shared" si="18"/>
        <v>0</v>
      </c>
      <c r="H52" s="66">
        <f t="shared" si="18"/>
        <v>0</v>
      </c>
      <c r="I52" s="65">
        <f t="shared" si="18"/>
        <v>0</v>
      </c>
      <c r="J52" s="65">
        <f t="shared" si="18"/>
        <v>0</v>
      </c>
      <c r="K52" s="65">
        <f t="shared" si="18"/>
        <v>0</v>
      </c>
      <c r="L52" s="65">
        <f t="shared" si="18"/>
        <v>0</v>
      </c>
      <c r="M52" s="65">
        <f t="shared" si="18"/>
        <v>0</v>
      </c>
      <c r="N52" s="65">
        <f t="shared" si="18"/>
        <v>0</v>
      </c>
      <c r="O52" s="65">
        <f t="shared" si="18"/>
        <v>0</v>
      </c>
      <c r="P52" s="65">
        <f t="shared" si="18"/>
        <v>0</v>
      </c>
      <c r="Q52" s="65">
        <f t="shared" si="18"/>
        <v>0</v>
      </c>
      <c r="R52" s="65">
        <f t="shared" si="18"/>
        <v>0</v>
      </c>
      <c r="S52" s="65">
        <f t="shared" si="18"/>
        <v>0</v>
      </c>
      <c r="T52" s="65">
        <f t="shared" si="18"/>
        <v>0</v>
      </c>
      <c r="U52" s="65">
        <f t="shared" si="18"/>
        <v>0</v>
      </c>
      <c r="V52" s="65">
        <f t="shared" si="18"/>
        <v>0</v>
      </c>
      <c r="W52" s="65">
        <f t="shared" si="18"/>
        <v>0</v>
      </c>
      <c r="X52" s="61" t="str">
        <f t="shared" si="3"/>
        <v>нд</v>
      </c>
      <c r="Y52" s="54" t="s">
        <v>50</v>
      </c>
      <c r="Z52" s="63"/>
      <c r="AA52" s="63"/>
    </row>
    <row r="53" spans="1:27" ht="31.5" x14ac:dyDescent="0.2">
      <c r="A53" s="56" t="s">
        <v>105</v>
      </c>
      <c r="B53" s="64" t="s">
        <v>106</v>
      </c>
      <c r="C53" s="56" t="s">
        <v>49</v>
      </c>
      <c r="D53" s="65">
        <v>0</v>
      </c>
      <c r="E53" s="65">
        <v>0</v>
      </c>
      <c r="F53" s="66">
        <v>0</v>
      </c>
      <c r="G53" s="66">
        <v>0</v>
      </c>
      <c r="H53" s="66">
        <v>0</v>
      </c>
      <c r="I53" s="65">
        <v>0</v>
      </c>
      <c r="J53" s="65">
        <v>0</v>
      </c>
      <c r="K53" s="65">
        <v>0</v>
      </c>
      <c r="L53" s="65">
        <v>0</v>
      </c>
      <c r="M53" s="65">
        <v>0</v>
      </c>
      <c r="N53" s="65">
        <v>0</v>
      </c>
      <c r="O53" s="65">
        <v>0</v>
      </c>
      <c r="P53" s="65">
        <v>0</v>
      </c>
      <c r="Q53" s="65">
        <v>0</v>
      </c>
      <c r="R53" s="65">
        <v>0</v>
      </c>
      <c r="S53" s="65">
        <v>0</v>
      </c>
      <c r="T53" s="65">
        <v>0</v>
      </c>
      <c r="U53" s="65">
        <v>0</v>
      </c>
      <c r="V53" s="65">
        <v>0</v>
      </c>
      <c r="W53" s="65">
        <v>0</v>
      </c>
      <c r="X53" s="61" t="str">
        <f t="shared" si="3"/>
        <v>нд</v>
      </c>
      <c r="Y53" s="54" t="s">
        <v>50</v>
      </c>
      <c r="Z53" s="63"/>
      <c r="AA53" s="63"/>
    </row>
    <row r="54" spans="1:27" ht="47.25" x14ac:dyDescent="0.2">
      <c r="A54" s="56" t="s">
        <v>107</v>
      </c>
      <c r="B54" s="64" t="s">
        <v>108</v>
      </c>
      <c r="C54" s="56" t="s">
        <v>49</v>
      </c>
      <c r="D54" s="65">
        <v>0</v>
      </c>
      <c r="E54" s="65">
        <v>0</v>
      </c>
      <c r="F54" s="66">
        <v>0</v>
      </c>
      <c r="G54" s="66">
        <v>0</v>
      </c>
      <c r="H54" s="66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1" t="str">
        <f t="shared" si="3"/>
        <v>нд</v>
      </c>
      <c r="Y54" s="54" t="s">
        <v>50</v>
      </c>
      <c r="Z54" s="63"/>
      <c r="AA54" s="63"/>
    </row>
    <row r="55" spans="1:27" ht="47.25" x14ac:dyDescent="0.2">
      <c r="A55" s="56" t="s">
        <v>109</v>
      </c>
      <c r="B55" s="64" t="s">
        <v>110</v>
      </c>
      <c r="C55" s="56" t="s">
        <v>49</v>
      </c>
      <c r="D55" s="65">
        <f t="shared" ref="D55:W55" si="19">SUM(D56,D59,D60,D61,D62,D65,D66,D67)</f>
        <v>36.264904777666217</v>
      </c>
      <c r="E55" s="65">
        <f t="shared" si="19"/>
        <v>74.457367169999998</v>
      </c>
      <c r="F55" s="66">
        <f t="shared" si="19"/>
        <v>0</v>
      </c>
      <c r="G55" s="66">
        <f t="shared" si="19"/>
        <v>0</v>
      </c>
      <c r="H55" s="66">
        <f t="shared" si="19"/>
        <v>37.92</v>
      </c>
      <c r="I55" s="65">
        <f t="shared" si="19"/>
        <v>27.518869263464666</v>
      </c>
      <c r="J55" s="65">
        <f t="shared" si="19"/>
        <v>242.49994326446949</v>
      </c>
      <c r="K55" s="65">
        <f t="shared" si="19"/>
        <v>80.116595000000004</v>
      </c>
      <c r="L55" s="65">
        <f t="shared" si="19"/>
        <v>9.4616995200000016</v>
      </c>
      <c r="M55" s="65">
        <f t="shared" si="19"/>
        <v>2.7485642100000001</v>
      </c>
      <c r="N55" s="65">
        <f t="shared" si="19"/>
        <v>2.7485642100000001</v>
      </c>
      <c r="O55" s="65">
        <f t="shared" si="19"/>
        <v>3.8942644033333331</v>
      </c>
      <c r="P55" s="65">
        <f t="shared" si="19"/>
        <v>6.7131353100000002</v>
      </c>
      <c r="Q55" s="65">
        <f t="shared" si="19"/>
        <v>17.653013768333334</v>
      </c>
      <c r="R55" s="65">
        <f t="shared" si="19"/>
        <v>0</v>
      </c>
      <c r="S55" s="65">
        <f t="shared" si="19"/>
        <v>55.82075261833333</v>
      </c>
      <c r="T55" s="65">
        <f t="shared" si="19"/>
        <v>0</v>
      </c>
      <c r="U55" s="65">
        <f t="shared" si="19"/>
        <v>26.520799693844417</v>
      </c>
      <c r="V55" s="65">
        <f t="shared" si="19"/>
        <v>233.03824374446947</v>
      </c>
      <c r="W55" s="65">
        <f t="shared" si="19"/>
        <v>2.8188709066666675</v>
      </c>
      <c r="X55" s="61">
        <f t="shared" si="3"/>
        <v>0.42434798046854538</v>
      </c>
      <c r="Y55" s="54" t="s">
        <v>50</v>
      </c>
      <c r="Z55" s="63"/>
      <c r="AA55" s="63"/>
    </row>
    <row r="56" spans="1:27" ht="47.25" x14ac:dyDescent="0.2">
      <c r="A56" s="56" t="s">
        <v>111</v>
      </c>
      <c r="B56" s="64" t="s">
        <v>112</v>
      </c>
      <c r="C56" s="56" t="s">
        <v>49</v>
      </c>
      <c r="D56" s="65">
        <f t="shared" ref="D56:W56" si="20">SUM(D57:D58)</f>
        <v>20.166862327643909</v>
      </c>
      <c r="E56" s="65">
        <f t="shared" si="20"/>
        <v>48.444911519999998</v>
      </c>
      <c r="F56" s="66">
        <f t="shared" si="20"/>
        <v>0</v>
      </c>
      <c r="G56" s="66">
        <f t="shared" si="20"/>
        <v>0</v>
      </c>
      <c r="H56" s="66">
        <f t="shared" si="20"/>
        <v>18.96</v>
      </c>
      <c r="I56" s="65">
        <f t="shared" si="20"/>
        <v>14.469740572987973</v>
      </c>
      <c r="J56" s="65">
        <f t="shared" si="20"/>
        <v>141.78149878505951</v>
      </c>
      <c r="K56" s="65">
        <f t="shared" si="20"/>
        <v>45.566286820000002</v>
      </c>
      <c r="L56" s="65">
        <f t="shared" si="20"/>
        <v>9.3721391300000008</v>
      </c>
      <c r="M56" s="65">
        <f t="shared" si="20"/>
        <v>2.6590038200000001</v>
      </c>
      <c r="N56" s="65">
        <f t="shared" si="20"/>
        <v>2.6590038200000001</v>
      </c>
      <c r="O56" s="65">
        <f t="shared" si="20"/>
        <v>3.8942644033333331</v>
      </c>
      <c r="P56" s="65">
        <f t="shared" si="20"/>
        <v>6.7131353100000002</v>
      </c>
      <c r="Q56" s="65">
        <f t="shared" si="20"/>
        <v>3.8942644033333331</v>
      </c>
      <c r="R56" s="65">
        <f t="shared" si="20"/>
        <v>0</v>
      </c>
      <c r="S56" s="65">
        <f t="shared" si="20"/>
        <v>35.118754193333331</v>
      </c>
      <c r="T56" s="65">
        <f t="shared" si="20"/>
        <v>0</v>
      </c>
      <c r="U56" s="65">
        <f t="shared" si="20"/>
        <v>13.481118301890927</v>
      </c>
      <c r="V56" s="65">
        <f t="shared" si="20"/>
        <v>132.40935965505949</v>
      </c>
      <c r="W56" s="65">
        <f t="shared" si="20"/>
        <v>2.8188709066666675</v>
      </c>
      <c r="X56" s="61">
        <f t="shared" si="3"/>
        <v>0.43014734184538583</v>
      </c>
      <c r="Y56" s="54" t="s">
        <v>50</v>
      </c>
      <c r="Z56" s="63"/>
      <c r="AA56" s="63"/>
    </row>
    <row r="57" spans="1:27" ht="47.25" x14ac:dyDescent="0.2">
      <c r="A57" s="56" t="s">
        <v>113</v>
      </c>
      <c r="B57" s="67" t="str">
        <f>[1]Н0815_1037000158513_10_69_0!B57</f>
        <v>Установка учетов с АСКУЭ на границе балансовой принадлежности с потребителями, запитанными КЛ от ТП</v>
      </c>
      <c r="C57" s="54" t="str">
        <f>[1]Н0815_1037000158513_10_69_0!C57</f>
        <v>J_0000060023</v>
      </c>
      <c r="D57" s="65">
        <v>12.646059193440429</v>
      </c>
      <c r="E57" s="65">
        <v>21.304887379999997</v>
      </c>
      <c r="F57" s="66"/>
      <c r="G57" s="66"/>
      <c r="H57" s="66">
        <v>9.48</v>
      </c>
      <c r="I57" s="65">
        <v>11.393431526266831</v>
      </c>
      <c r="J57" s="65">
        <v>112.74112356000001</v>
      </c>
      <c r="K57" s="65">
        <f t="shared" ref="K57:L58" si="21">M57+O57+Q57+S57</f>
        <v>31.22448979</v>
      </c>
      <c r="L57" s="65">
        <f t="shared" si="21"/>
        <v>0</v>
      </c>
      <c r="M57" s="65">
        <f>[1]Н0815_1037000158513_13_69_0!M59</f>
        <v>0</v>
      </c>
      <c r="N57" s="65">
        <f>[1]Н0815_1037000158513_13_69_0!AV59</f>
        <v>0</v>
      </c>
      <c r="O57" s="65">
        <f>[1]Н0815_1037000158513_13_69_0!T59</f>
        <v>0</v>
      </c>
      <c r="P57" s="65">
        <v>0</v>
      </c>
      <c r="Q57" s="65">
        <f>[1]Н0815_1037000158513_13_69_0!AA59</f>
        <v>0</v>
      </c>
      <c r="R57" s="65">
        <v>0</v>
      </c>
      <c r="S57" s="65">
        <f>[1]Н0815_1037000158513_13_69_0!AH59</f>
        <v>31.22448979</v>
      </c>
      <c r="T57" s="65">
        <v>0</v>
      </c>
      <c r="U57" s="68">
        <f t="shared" ref="U57:U58" si="22">I57-L57/H57</f>
        <v>11.393431526266831</v>
      </c>
      <c r="V57" s="65">
        <f t="shared" ref="V57:V58" si="23">J57-L57</f>
        <v>112.74112356000001</v>
      </c>
      <c r="W57" s="65">
        <f t="shared" ref="W57:W58" si="24">(N57+P57)-(M57+O57)</f>
        <v>0</v>
      </c>
      <c r="X57" s="61" t="str">
        <f t="shared" si="3"/>
        <v>нд</v>
      </c>
      <c r="Y57" s="54" t="s">
        <v>50</v>
      </c>
      <c r="Z57" s="63"/>
      <c r="AA57" s="63"/>
    </row>
    <row r="58" spans="1:27" ht="74.25" customHeight="1" x14ac:dyDescent="0.2">
      <c r="A58" s="56" t="s">
        <v>114</v>
      </c>
      <c r="B58" s="67" t="str">
        <f>[1]Н0815_1037000158513_10_69_0!B58</f>
        <v>Установка учетов с АСКУЭ на границе балансовой принадлежности с потребителями, запитанными от ВЛ-0,4кВ</v>
      </c>
      <c r="C58" s="54" t="str">
        <f>[1]Н0815_1037000158513_10_69_0!C58</f>
        <v>J_0000060024</v>
      </c>
      <c r="D58" s="65">
        <v>7.5208031342034793</v>
      </c>
      <c r="E58" s="65">
        <v>27.140024140000001</v>
      </c>
      <c r="F58" s="66"/>
      <c r="G58" s="66"/>
      <c r="H58" s="66">
        <v>9.48</v>
      </c>
      <c r="I58" s="65">
        <v>3.0763090467211431</v>
      </c>
      <c r="J58" s="65">
        <v>29.040375225059496</v>
      </c>
      <c r="K58" s="65">
        <f t="shared" si="21"/>
        <v>14.341797029999999</v>
      </c>
      <c r="L58" s="65">
        <f t="shared" si="21"/>
        <v>9.3721391300000008</v>
      </c>
      <c r="M58" s="65">
        <v>2.6590038200000001</v>
      </c>
      <c r="N58" s="65">
        <v>2.6590038200000001</v>
      </c>
      <c r="O58" s="65">
        <v>3.8942644033333331</v>
      </c>
      <c r="P58" s="65">
        <v>6.7131353100000002</v>
      </c>
      <c r="Q58" s="65">
        <v>3.8942644033333331</v>
      </c>
      <c r="R58" s="65">
        <v>0</v>
      </c>
      <c r="S58" s="65">
        <v>3.8942644033333331</v>
      </c>
      <c r="T58" s="65">
        <v>0</v>
      </c>
      <c r="U58" s="68">
        <f t="shared" si="22"/>
        <v>2.0876867756240967</v>
      </c>
      <c r="V58" s="65">
        <f t="shared" si="23"/>
        <v>19.668236095059495</v>
      </c>
      <c r="W58" s="65">
        <f t="shared" si="24"/>
        <v>2.8188709066666675</v>
      </c>
      <c r="X58" s="61">
        <f t="shared" si="3"/>
        <v>0.43014734184538583</v>
      </c>
      <c r="Y58" s="54" t="s">
        <v>50</v>
      </c>
      <c r="Z58" s="63"/>
      <c r="AA58" s="63"/>
    </row>
    <row r="59" spans="1:27" ht="47.25" x14ac:dyDescent="0.2">
      <c r="A59" s="56" t="s">
        <v>115</v>
      </c>
      <c r="B59" s="64" t="s">
        <v>116</v>
      </c>
      <c r="C59" s="56" t="s">
        <v>49</v>
      </c>
      <c r="D59" s="65">
        <v>0</v>
      </c>
      <c r="E59" s="65">
        <v>0</v>
      </c>
      <c r="F59" s="66">
        <v>0</v>
      </c>
      <c r="G59" s="66">
        <v>0</v>
      </c>
      <c r="H59" s="66">
        <v>0</v>
      </c>
      <c r="I59" s="65">
        <v>0</v>
      </c>
      <c r="J59" s="65">
        <v>0</v>
      </c>
      <c r="K59" s="65">
        <v>0</v>
      </c>
      <c r="L59" s="65">
        <v>0</v>
      </c>
      <c r="M59" s="65">
        <v>0</v>
      </c>
      <c r="N59" s="65">
        <v>0</v>
      </c>
      <c r="O59" s="65">
        <v>0</v>
      </c>
      <c r="P59" s="65">
        <v>0</v>
      </c>
      <c r="Q59" s="65">
        <v>0</v>
      </c>
      <c r="R59" s="65">
        <v>0</v>
      </c>
      <c r="S59" s="65">
        <v>0</v>
      </c>
      <c r="T59" s="65">
        <v>0</v>
      </c>
      <c r="U59" s="65">
        <v>0</v>
      </c>
      <c r="V59" s="65">
        <v>0</v>
      </c>
      <c r="W59" s="65">
        <v>0</v>
      </c>
      <c r="X59" s="61" t="str">
        <f t="shared" si="3"/>
        <v>нд</v>
      </c>
      <c r="Y59" s="54" t="s">
        <v>50</v>
      </c>
      <c r="Z59" s="63"/>
      <c r="AA59" s="63"/>
    </row>
    <row r="60" spans="1:27" ht="31.5" x14ac:dyDescent="0.2">
      <c r="A60" s="56" t="s">
        <v>117</v>
      </c>
      <c r="B60" s="64" t="s">
        <v>118</v>
      </c>
      <c r="C60" s="56" t="s">
        <v>49</v>
      </c>
      <c r="D60" s="65">
        <v>0</v>
      </c>
      <c r="E60" s="65">
        <v>0</v>
      </c>
      <c r="F60" s="66">
        <v>0</v>
      </c>
      <c r="G60" s="66">
        <v>0</v>
      </c>
      <c r="H60" s="66">
        <v>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0</v>
      </c>
      <c r="O60" s="65">
        <v>0</v>
      </c>
      <c r="P60" s="65">
        <v>0</v>
      </c>
      <c r="Q60" s="65">
        <v>0</v>
      </c>
      <c r="R60" s="65">
        <v>0</v>
      </c>
      <c r="S60" s="65">
        <v>0</v>
      </c>
      <c r="T60" s="65">
        <v>0</v>
      </c>
      <c r="U60" s="65">
        <v>0</v>
      </c>
      <c r="V60" s="65">
        <v>0</v>
      </c>
      <c r="W60" s="65">
        <v>0</v>
      </c>
      <c r="X60" s="61" t="str">
        <f t="shared" si="3"/>
        <v>нд</v>
      </c>
      <c r="Y60" s="54" t="s">
        <v>50</v>
      </c>
      <c r="Z60" s="63"/>
      <c r="AA60" s="63"/>
    </row>
    <row r="61" spans="1:27" ht="47.25" x14ac:dyDescent="0.2">
      <c r="A61" s="56" t="s">
        <v>119</v>
      </c>
      <c r="B61" s="64" t="s">
        <v>120</v>
      </c>
      <c r="C61" s="56" t="s">
        <v>49</v>
      </c>
      <c r="D61" s="65">
        <v>0</v>
      </c>
      <c r="E61" s="65">
        <v>0</v>
      </c>
      <c r="F61" s="66">
        <v>0</v>
      </c>
      <c r="G61" s="66">
        <v>0</v>
      </c>
      <c r="H61" s="66">
        <v>0</v>
      </c>
      <c r="I61" s="65">
        <v>0</v>
      </c>
      <c r="J61" s="65">
        <v>0</v>
      </c>
      <c r="K61" s="65">
        <v>0</v>
      </c>
      <c r="L61" s="65">
        <v>0</v>
      </c>
      <c r="M61" s="65">
        <v>0</v>
      </c>
      <c r="N61" s="65">
        <v>0</v>
      </c>
      <c r="O61" s="65">
        <v>0</v>
      </c>
      <c r="P61" s="65">
        <v>0</v>
      </c>
      <c r="Q61" s="65">
        <v>0</v>
      </c>
      <c r="R61" s="65">
        <v>0</v>
      </c>
      <c r="S61" s="65">
        <v>0</v>
      </c>
      <c r="T61" s="65">
        <v>0</v>
      </c>
      <c r="U61" s="65">
        <v>0</v>
      </c>
      <c r="V61" s="65">
        <v>0</v>
      </c>
      <c r="W61" s="65">
        <v>0</v>
      </c>
      <c r="X61" s="61" t="str">
        <f t="shared" si="3"/>
        <v>нд</v>
      </c>
      <c r="Y61" s="54" t="s">
        <v>50</v>
      </c>
      <c r="Z61" s="63"/>
      <c r="AA61" s="63"/>
    </row>
    <row r="62" spans="1:27" ht="63" x14ac:dyDescent="0.2">
      <c r="A62" s="56" t="s">
        <v>121</v>
      </c>
      <c r="B62" s="64" t="s">
        <v>122</v>
      </c>
      <c r="C62" s="56" t="s">
        <v>49</v>
      </c>
      <c r="D62" s="65">
        <f t="shared" ref="D62" si="25">SUM(D63:D64)</f>
        <v>16.098042450022312</v>
      </c>
      <c r="E62" s="65">
        <f t="shared" ref="E62:W62" si="26">SUM(E63:E64)</f>
        <v>26.01245565</v>
      </c>
      <c r="F62" s="66">
        <f t="shared" si="26"/>
        <v>0</v>
      </c>
      <c r="G62" s="66">
        <f t="shared" si="26"/>
        <v>0</v>
      </c>
      <c r="H62" s="66">
        <f t="shared" si="26"/>
        <v>18.96</v>
      </c>
      <c r="I62" s="65">
        <f t="shared" si="26"/>
        <v>13.049128690476694</v>
      </c>
      <c r="J62" s="65">
        <f t="shared" si="26"/>
        <v>100.71844447941</v>
      </c>
      <c r="K62" s="65">
        <f t="shared" si="26"/>
        <v>34.550308180000002</v>
      </c>
      <c r="L62" s="65">
        <f t="shared" si="26"/>
        <v>8.9560390000000004E-2</v>
      </c>
      <c r="M62" s="65">
        <f t="shared" si="26"/>
        <v>8.9560390000000004E-2</v>
      </c>
      <c r="N62" s="65">
        <f t="shared" si="26"/>
        <v>8.9560390000000004E-2</v>
      </c>
      <c r="O62" s="65">
        <f t="shared" si="26"/>
        <v>0</v>
      </c>
      <c r="P62" s="65">
        <f t="shared" si="26"/>
        <v>0</v>
      </c>
      <c r="Q62" s="65">
        <f t="shared" si="26"/>
        <v>13.758749365</v>
      </c>
      <c r="R62" s="65">
        <f t="shared" si="26"/>
        <v>0</v>
      </c>
      <c r="S62" s="65">
        <f t="shared" si="26"/>
        <v>20.701998424999999</v>
      </c>
      <c r="T62" s="65">
        <f t="shared" si="26"/>
        <v>0</v>
      </c>
      <c r="U62" s="65">
        <f t="shared" si="26"/>
        <v>13.039681391953488</v>
      </c>
      <c r="V62" s="65">
        <f t="shared" si="26"/>
        <v>100.62888408940999</v>
      </c>
      <c r="W62" s="65">
        <f t="shared" si="26"/>
        <v>0</v>
      </c>
      <c r="X62" s="61">
        <f t="shared" si="3"/>
        <v>0</v>
      </c>
      <c r="Y62" s="54" t="s">
        <v>50</v>
      </c>
      <c r="Z62" s="63"/>
      <c r="AA62" s="63"/>
    </row>
    <row r="63" spans="1:27" ht="15.75" x14ac:dyDescent="0.2">
      <c r="A63" s="56" t="s">
        <v>123</v>
      </c>
      <c r="B63" s="67" t="str">
        <f>[1]Н0815_1037000158513_10_69_0!B63</f>
        <v>Монтаж системы учета с АСКУЭ в ТП</v>
      </c>
      <c r="C63" s="54" t="str">
        <f>[1]Н0815_1037000158513_10_69_0!C63</f>
        <v>J_0000060026</v>
      </c>
      <c r="D63" s="65">
        <v>3.1119978023203929</v>
      </c>
      <c r="E63" s="65">
        <v>8.02975627</v>
      </c>
      <c r="F63" s="66"/>
      <c r="G63" s="66"/>
      <c r="H63" s="66">
        <v>9.48</v>
      </c>
      <c r="I63" s="65">
        <v>2.1530848852264381</v>
      </c>
      <c r="J63" s="65">
        <v>21.69539035</v>
      </c>
      <c r="K63" s="65">
        <f t="shared" ref="K63:L64" si="27">M63+O63+Q63+S63</f>
        <v>6.9432490600000003</v>
      </c>
      <c r="L63" s="65">
        <f t="shared" si="27"/>
        <v>0</v>
      </c>
      <c r="M63" s="65">
        <f>[1]Н0815_1037000158513_13_69_0!M65</f>
        <v>0</v>
      </c>
      <c r="N63" s="65">
        <f>[1]Н0815_1037000158513_13_69_0!AV65</f>
        <v>0</v>
      </c>
      <c r="O63" s="65">
        <f>[1]Н0815_1037000158513_13_69_0!T65</f>
        <v>0</v>
      </c>
      <c r="P63" s="65">
        <v>0</v>
      </c>
      <c r="Q63" s="65">
        <f>[1]Н0815_1037000158513_13_69_0!AA65</f>
        <v>0</v>
      </c>
      <c r="R63" s="65">
        <v>0</v>
      </c>
      <c r="S63" s="65">
        <f>[1]Н0815_1037000158513_13_69_0!AH65</f>
        <v>6.9432490600000003</v>
      </c>
      <c r="T63" s="65">
        <v>0</v>
      </c>
      <c r="U63" s="68">
        <f t="shared" ref="U63:U64" si="28">I63-L63/H63</f>
        <v>2.1530848852264381</v>
      </c>
      <c r="V63" s="65">
        <f t="shared" ref="V63:V64" si="29">J63-L63</f>
        <v>21.69539035</v>
      </c>
      <c r="W63" s="65">
        <f t="shared" ref="W63:W64" si="30">(N63+P63)-(M63+O63)</f>
        <v>0</v>
      </c>
      <c r="X63" s="61" t="str">
        <f t="shared" si="3"/>
        <v>нд</v>
      </c>
      <c r="Y63" s="54" t="s">
        <v>50</v>
      </c>
      <c r="Z63" s="63"/>
      <c r="AA63" s="63"/>
    </row>
    <row r="64" spans="1:27" ht="31.5" x14ac:dyDescent="0.2">
      <c r="A64" s="56" t="s">
        <v>124</v>
      </c>
      <c r="B64" s="67" t="str">
        <f>[1]Н0815_1037000158513_10_69_0!B64</f>
        <v>Монтаж устройств передачи данных для АСКУЭ в ТП</v>
      </c>
      <c r="C64" s="54" t="str">
        <f>[1]Н0815_1037000158513_10_69_0!C64</f>
        <v>J_0000060025</v>
      </c>
      <c r="D64" s="65">
        <v>12.98604464770192</v>
      </c>
      <c r="E64" s="65">
        <v>17.98269938</v>
      </c>
      <c r="F64" s="66"/>
      <c r="G64" s="66"/>
      <c r="H64" s="66">
        <v>9.48</v>
      </c>
      <c r="I64" s="65">
        <v>10.896043805250256</v>
      </c>
      <c r="J64" s="65">
        <v>79.023054129409999</v>
      </c>
      <c r="K64" s="65">
        <f t="shared" si="27"/>
        <v>27.607059120000002</v>
      </c>
      <c r="L64" s="65">
        <f t="shared" si="27"/>
        <v>8.9560390000000004E-2</v>
      </c>
      <c r="M64" s="65">
        <f>[1]Н0815_1037000158513_13_69_0!M66</f>
        <v>8.9560390000000004E-2</v>
      </c>
      <c r="N64" s="65">
        <f>[1]Н0815_1037000158513_13_69_0!AV66</f>
        <v>8.9560390000000004E-2</v>
      </c>
      <c r="O64" s="65">
        <f>[1]Н0815_1037000158513_13_69_0!T66</f>
        <v>0</v>
      </c>
      <c r="P64" s="65">
        <v>0</v>
      </c>
      <c r="Q64" s="65">
        <f>[1]Н0815_1037000158513_13_69_0!AA66</f>
        <v>13.758749365</v>
      </c>
      <c r="R64" s="65">
        <v>0</v>
      </c>
      <c r="S64" s="65">
        <f>[1]Н0815_1037000158513_13_69_0!AH66</f>
        <v>13.758749365</v>
      </c>
      <c r="T64" s="65">
        <v>0</v>
      </c>
      <c r="U64" s="68">
        <f t="shared" si="28"/>
        <v>10.88659650672705</v>
      </c>
      <c r="V64" s="65">
        <f t="shared" si="29"/>
        <v>78.933493739409997</v>
      </c>
      <c r="W64" s="65">
        <f t="shared" si="30"/>
        <v>0</v>
      </c>
      <c r="X64" s="61">
        <f t="shared" si="3"/>
        <v>0</v>
      </c>
      <c r="Y64" s="54" t="s">
        <v>50</v>
      </c>
      <c r="Z64" s="63"/>
      <c r="AA64" s="63"/>
    </row>
    <row r="65" spans="1:27" ht="63" x14ac:dyDescent="0.2">
      <c r="A65" s="56" t="s">
        <v>125</v>
      </c>
      <c r="B65" s="64" t="s">
        <v>126</v>
      </c>
      <c r="C65" s="56" t="s">
        <v>49</v>
      </c>
      <c r="D65" s="65">
        <v>0</v>
      </c>
      <c r="E65" s="65">
        <v>0</v>
      </c>
      <c r="F65" s="66">
        <v>0</v>
      </c>
      <c r="G65" s="66">
        <v>0</v>
      </c>
      <c r="H65" s="66">
        <v>0</v>
      </c>
      <c r="I65" s="65">
        <v>0</v>
      </c>
      <c r="J65" s="65">
        <v>0</v>
      </c>
      <c r="K65" s="65">
        <v>0</v>
      </c>
      <c r="L65" s="65">
        <v>0</v>
      </c>
      <c r="M65" s="65">
        <v>0</v>
      </c>
      <c r="N65" s="65">
        <v>0</v>
      </c>
      <c r="O65" s="65">
        <v>0</v>
      </c>
      <c r="P65" s="65">
        <v>0</v>
      </c>
      <c r="Q65" s="65">
        <v>0</v>
      </c>
      <c r="R65" s="65">
        <v>0</v>
      </c>
      <c r="S65" s="65">
        <v>0</v>
      </c>
      <c r="T65" s="65">
        <v>0</v>
      </c>
      <c r="U65" s="65">
        <v>0</v>
      </c>
      <c r="V65" s="65">
        <v>0</v>
      </c>
      <c r="W65" s="65">
        <v>0</v>
      </c>
      <c r="X65" s="61" t="str">
        <f t="shared" si="3"/>
        <v>нд</v>
      </c>
      <c r="Y65" s="54" t="s">
        <v>50</v>
      </c>
      <c r="Z65" s="63"/>
      <c r="AA65" s="63"/>
    </row>
    <row r="66" spans="1:27" ht="47.25" x14ac:dyDescent="0.2">
      <c r="A66" s="56" t="s">
        <v>127</v>
      </c>
      <c r="B66" s="64" t="s">
        <v>128</v>
      </c>
      <c r="C66" s="56" t="s">
        <v>49</v>
      </c>
      <c r="D66" s="65">
        <v>0</v>
      </c>
      <c r="E66" s="65">
        <v>0</v>
      </c>
      <c r="F66" s="66">
        <v>0</v>
      </c>
      <c r="G66" s="66">
        <v>0</v>
      </c>
      <c r="H66" s="66">
        <v>0</v>
      </c>
      <c r="I66" s="65">
        <v>0</v>
      </c>
      <c r="J66" s="65">
        <v>0</v>
      </c>
      <c r="K66" s="65">
        <v>0</v>
      </c>
      <c r="L66" s="65">
        <v>0</v>
      </c>
      <c r="M66" s="65">
        <v>0</v>
      </c>
      <c r="N66" s="65">
        <v>0</v>
      </c>
      <c r="O66" s="65">
        <v>0</v>
      </c>
      <c r="P66" s="65">
        <v>0</v>
      </c>
      <c r="Q66" s="65">
        <v>0</v>
      </c>
      <c r="R66" s="65">
        <v>0</v>
      </c>
      <c r="S66" s="65">
        <v>0</v>
      </c>
      <c r="T66" s="65">
        <v>0</v>
      </c>
      <c r="U66" s="65">
        <v>0</v>
      </c>
      <c r="V66" s="65">
        <v>0</v>
      </c>
      <c r="W66" s="65">
        <v>0</v>
      </c>
      <c r="X66" s="61" t="str">
        <f t="shared" si="3"/>
        <v>нд</v>
      </c>
      <c r="Y66" s="54" t="s">
        <v>50</v>
      </c>
      <c r="Z66" s="63"/>
      <c r="AA66" s="63"/>
    </row>
    <row r="67" spans="1:27" ht="63" x14ac:dyDescent="0.2">
      <c r="A67" s="56" t="s">
        <v>129</v>
      </c>
      <c r="B67" s="64" t="s">
        <v>130</v>
      </c>
      <c r="C67" s="56" t="s">
        <v>49</v>
      </c>
      <c r="D67" s="65">
        <v>0</v>
      </c>
      <c r="E67" s="65">
        <v>0</v>
      </c>
      <c r="F67" s="66">
        <v>0</v>
      </c>
      <c r="G67" s="66">
        <v>0</v>
      </c>
      <c r="H67" s="66">
        <v>0</v>
      </c>
      <c r="I67" s="65">
        <v>0</v>
      </c>
      <c r="J67" s="65">
        <v>0</v>
      </c>
      <c r="K67" s="65">
        <v>0</v>
      </c>
      <c r="L67" s="65">
        <v>0</v>
      </c>
      <c r="M67" s="65">
        <v>0</v>
      </c>
      <c r="N67" s="65">
        <v>0</v>
      </c>
      <c r="O67" s="65">
        <v>0</v>
      </c>
      <c r="P67" s="65">
        <v>0</v>
      </c>
      <c r="Q67" s="65">
        <v>0</v>
      </c>
      <c r="R67" s="65">
        <v>0</v>
      </c>
      <c r="S67" s="65">
        <v>0</v>
      </c>
      <c r="T67" s="65">
        <v>0</v>
      </c>
      <c r="U67" s="65">
        <v>0</v>
      </c>
      <c r="V67" s="65">
        <v>0</v>
      </c>
      <c r="W67" s="65">
        <v>0</v>
      </c>
      <c r="X67" s="61" t="str">
        <f t="shared" si="3"/>
        <v>нд</v>
      </c>
      <c r="Y67" s="54" t="s">
        <v>50</v>
      </c>
      <c r="Z67" s="63"/>
      <c r="AA67" s="63"/>
    </row>
    <row r="68" spans="1:27" ht="63" x14ac:dyDescent="0.2">
      <c r="A68" s="56" t="s">
        <v>131</v>
      </c>
      <c r="B68" s="64" t="s">
        <v>132</v>
      </c>
      <c r="C68" s="56" t="s">
        <v>49</v>
      </c>
      <c r="D68" s="65">
        <f t="shared" ref="D68:W68" si="31">SUM(D69,D70)</f>
        <v>0</v>
      </c>
      <c r="E68" s="65">
        <f t="shared" si="31"/>
        <v>0</v>
      </c>
      <c r="F68" s="66">
        <f t="shared" si="31"/>
        <v>0</v>
      </c>
      <c r="G68" s="66">
        <f t="shared" si="31"/>
        <v>0</v>
      </c>
      <c r="H68" s="66">
        <f t="shared" si="31"/>
        <v>0</v>
      </c>
      <c r="I68" s="65">
        <f t="shared" si="31"/>
        <v>0</v>
      </c>
      <c r="J68" s="65">
        <f t="shared" si="31"/>
        <v>0</v>
      </c>
      <c r="K68" s="65">
        <f t="shared" si="31"/>
        <v>0</v>
      </c>
      <c r="L68" s="65">
        <f t="shared" si="31"/>
        <v>0</v>
      </c>
      <c r="M68" s="65">
        <f t="shared" si="31"/>
        <v>0</v>
      </c>
      <c r="N68" s="65">
        <f t="shared" si="31"/>
        <v>0</v>
      </c>
      <c r="O68" s="65">
        <f t="shared" si="31"/>
        <v>0</v>
      </c>
      <c r="P68" s="65">
        <f t="shared" si="31"/>
        <v>0</v>
      </c>
      <c r="Q68" s="65">
        <f t="shared" si="31"/>
        <v>0</v>
      </c>
      <c r="R68" s="65">
        <f t="shared" si="31"/>
        <v>0</v>
      </c>
      <c r="S68" s="65">
        <f t="shared" si="31"/>
        <v>0</v>
      </c>
      <c r="T68" s="65">
        <f t="shared" si="31"/>
        <v>0</v>
      </c>
      <c r="U68" s="65">
        <f t="shared" si="31"/>
        <v>0</v>
      </c>
      <c r="V68" s="65">
        <f t="shared" si="31"/>
        <v>0</v>
      </c>
      <c r="W68" s="65">
        <f t="shared" si="31"/>
        <v>0</v>
      </c>
      <c r="X68" s="61" t="str">
        <f t="shared" si="3"/>
        <v>нд</v>
      </c>
      <c r="Y68" s="54" t="s">
        <v>50</v>
      </c>
      <c r="Z68" s="63"/>
      <c r="AA68" s="63"/>
    </row>
    <row r="69" spans="1:27" ht="31.5" x14ac:dyDescent="0.2">
      <c r="A69" s="56" t="s">
        <v>133</v>
      </c>
      <c r="B69" s="64" t="s">
        <v>134</v>
      </c>
      <c r="C69" s="56" t="s">
        <v>49</v>
      </c>
      <c r="D69" s="65" t="s">
        <v>50</v>
      </c>
      <c r="E69" s="65" t="s">
        <v>50</v>
      </c>
      <c r="F69" s="66" t="s">
        <v>50</v>
      </c>
      <c r="G69" s="66" t="s">
        <v>50</v>
      </c>
      <c r="H69" s="66" t="s">
        <v>50</v>
      </c>
      <c r="I69" s="65" t="s">
        <v>50</v>
      </c>
      <c r="J69" s="65" t="s">
        <v>50</v>
      </c>
      <c r="K69" s="65" t="s">
        <v>50</v>
      </c>
      <c r="L69" s="65" t="s">
        <v>50</v>
      </c>
      <c r="M69" s="65" t="s">
        <v>50</v>
      </c>
      <c r="N69" s="65" t="s">
        <v>50</v>
      </c>
      <c r="O69" s="65" t="s">
        <v>50</v>
      </c>
      <c r="P69" s="65" t="s">
        <v>50</v>
      </c>
      <c r="Q69" s="65" t="s">
        <v>50</v>
      </c>
      <c r="R69" s="65" t="s">
        <v>50</v>
      </c>
      <c r="S69" s="65" t="s">
        <v>50</v>
      </c>
      <c r="T69" s="65" t="s">
        <v>50</v>
      </c>
      <c r="U69" s="65" t="s">
        <v>50</v>
      </c>
      <c r="V69" s="65" t="s">
        <v>50</v>
      </c>
      <c r="W69" s="65" t="s">
        <v>50</v>
      </c>
      <c r="X69" s="61" t="str">
        <f t="shared" si="3"/>
        <v>нд</v>
      </c>
      <c r="Y69" s="54" t="s">
        <v>50</v>
      </c>
      <c r="Z69" s="63"/>
      <c r="AA69" s="63"/>
    </row>
    <row r="70" spans="1:27" ht="47.25" x14ac:dyDescent="0.2">
      <c r="A70" s="56" t="s">
        <v>135</v>
      </c>
      <c r="B70" s="64" t="s">
        <v>136</v>
      </c>
      <c r="C70" s="56" t="s">
        <v>49</v>
      </c>
      <c r="D70" s="65" t="s">
        <v>50</v>
      </c>
      <c r="E70" s="65" t="s">
        <v>50</v>
      </c>
      <c r="F70" s="66" t="s">
        <v>50</v>
      </c>
      <c r="G70" s="66" t="s">
        <v>50</v>
      </c>
      <c r="H70" s="66" t="s">
        <v>50</v>
      </c>
      <c r="I70" s="65" t="s">
        <v>50</v>
      </c>
      <c r="J70" s="65" t="s">
        <v>50</v>
      </c>
      <c r="K70" s="65" t="s">
        <v>50</v>
      </c>
      <c r="L70" s="65" t="s">
        <v>50</v>
      </c>
      <c r="M70" s="65" t="s">
        <v>50</v>
      </c>
      <c r="N70" s="65" t="s">
        <v>50</v>
      </c>
      <c r="O70" s="65" t="s">
        <v>50</v>
      </c>
      <c r="P70" s="65" t="s">
        <v>50</v>
      </c>
      <c r="Q70" s="65" t="s">
        <v>50</v>
      </c>
      <c r="R70" s="65" t="s">
        <v>50</v>
      </c>
      <c r="S70" s="65" t="s">
        <v>50</v>
      </c>
      <c r="T70" s="65" t="s">
        <v>50</v>
      </c>
      <c r="U70" s="65" t="s">
        <v>50</v>
      </c>
      <c r="V70" s="65" t="s">
        <v>50</v>
      </c>
      <c r="W70" s="65" t="s">
        <v>50</v>
      </c>
      <c r="X70" s="61" t="str">
        <f t="shared" si="3"/>
        <v>нд</v>
      </c>
      <c r="Y70" s="54" t="s">
        <v>50</v>
      </c>
      <c r="Z70" s="63"/>
      <c r="AA70" s="63"/>
    </row>
    <row r="71" spans="1:27" ht="63" x14ac:dyDescent="0.2">
      <c r="A71" s="56" t="s">
        <v>137</v>
      </c>
      <c r="B71" s="64" t="s">
        <v>138</v>
      </c>
      <c r="C71" s="56" t="s">
        <v>49</v>
      </c>
      <c r="D71" s="65">
        <f t="shared" ref="D71:W71" si="32">SUM(D72,D73)</f>
        <v>0</v>
      </c>
      <c r="E71" s="65">
        <f t="shared" si="32"/>
        <v>0</v>
      </c>
      <c r="F71" s="66">
        <f t="shared" si="32"/>
        <v>0</v>
      </c>
      <c r="G71" s="66">
        <f t="shared" si="32"/>
        <v>0</v>
      </c>
      <c r="H71" s="66">
        <f t="shared" si="32"/>
        <v>0</v>
      </c>
      <c r="I71" s="65">
        <f t="shared" si="32"/>
        <v>0</v>
      </c>
      <c r="J71" s="65">
        <f t="shared" si="32"/>
        <v>0</v>
      </c>
      <c r="K71" s="65">
        <f t="shared" si="32"/>
        <v>0</v>
      </c>
      <c r="L71" s="65">
        <f t="shared" si="32"/>
        <v>0</v>
      </c>
      <c r="M71" s="65">
        <f t="shared" si="32"/>
        <v>0</v>
      </c>
      <c r="N71" s="65">
        <f t="shared" si="32"/>
        <v>0</v>
      </c>
      <c r="O71" s="65">
        <f t="shared" si="32"/>
        <v>0</v>
      </c>
      <c r="P71" s="65">
        <f t="shared" si="32"/>
        <v>0</v>
      </c>
      <c r="Q71" s="65">
        <f t="shared" si="32"/>
        <v>0</v>
      </c>
      <c r="R71" s="65">
        <f t="shared" si="32"/>
        <v>0</v>
      </c>
      <c r="S71" s="65">
        <f t="shared" si="32"/>
        <v>0</v>
      </c>
      <c r="T71" s="65">
        <f t="shared" si="32"/>
        <v>0</v>
      </c>
      <c r="U71" s="65">
        <f t="shared" si="32"/>
        <v>0</v>
      </c>
      <c r="V71" s="65">
        <f t="shared" si="32"/>
        <v>0</v>
      </c>
      <c r="W71" s="65">
        <f t="shared" si="32"/>
        <v>0</v>
      </c>
      <c r="X71" s="61" t="str">
        <f t="shared" si="3"/>
        <v>нд</v>
      </c>
      <c r="Y71" s="54" t="s">
        <v>50</v>
      </c>
      <c r="Z71" s="63"/>
      <c r="AA71" s="63"/>
    </row>
    <row r="72" spans="1:27" ht="63" x14ac:dyDescent="0.2">
      <c r="A72" s="56" t="s">
        <v>139</v>
      </c>
      <c r="B72" s="64" t="s">
        <v>140</v>
      </c>
      <c r="C72" s="56" t="s">
        <v>49</v>
      </c>
      <c r="D72" s="65">
        <v>0</v>
      </c>
      <c r="E72" s="65">
        <v>0</v>
      </c>
      <c r="F72" s="66">
        <v>0</v>
      </c>
      <c r="G72" s="66">
        <v>0</v>
      </c>
      <c r="H72" s="66">
        <v>0</v>
      </c>
      <c r="I72" s="65">
        <v>0</v>
      </c>
      <c r="J72" s="65">
        <v>0</v>
      </c>
      <c r="K72" s="65">
        <v>0</v>
      </c>
      <c r="L72" s="65">
        <v>0</v>
      </c>
      <c r="M72" s="65">
        <v>0</v>
      </c>
      <c r="N72" s="65">
        <v>0</v>
      </c>
      <c r="O72" s="65">
        <v>0</v>
      </c>
      <c r="P72" s="65">
        <v>0</v>
      </c>
      <c r="Q72" s="65">
        <v>0</v>
      </c>
      <c r="R72" s="65">
        <v>0</v>
      </c>
      <c r="S72" s="65">
        <v>0</v>
      </c>
      <c r="T72" s="65">
        <v>0</v>
      </c>
      <c r="U72" s="65">
        <v>0</v>
      </c>
      <c r="V72" s="65">
        <v>0</v>
      </c>
      <c r="W72" s="65">
        <v>0</v>
      </c>
      <c r="X72" s="61" t="str">
        <f t="shared" si="3"/>
        <v>нд</v>
      </c>
      <c r="Y72" s="54" t="s">
        <v>50</v>
      </c>
      <c r="Z72" s="63"/>
      <c r="AA72" s="63"/>
    </row>
    <row r="73" spans="1:27" ht="63" x14ac:dyDescent="0.2">
      <c r="A73" s="56" t="s">
        <v>141</v>
      </c>
      <c r="B73" s="64" t="s">
        <v>142</v>
      </c>
      <c r="C73" s="56" t="s">
        <v>49</v>
      </c>
      <c r="D73" s="65">
        <v>0</v>
      </c>
      <c r="E73" s="65">
        <v>0</v>
      </c>
      <c r="F73" s="65">
        <v>0</v>
      </c>
      <c r="G73" s="65">
        <v>0</v>
      </c>
      <c r="H73" s="65">
        <v>0</v>
      </c>
      <c r="I73" s="65">
        <v>0</v>
      </c>
      <c r="J73" s="65">
        <v>0</v>
      </c>
      <c r="K73" s="65">
        <v>0</v>
      </c>
      <c r="L73" s="65">
        <v>0</v>
      </c>
      <c r="M73" s="65">
        <v>0</v>
      </c>
      <c r="N73" s="65">
        <v>0</v>
      </c>
      <c r="O73" s="65">
        <v>0</v>
      </c>
      <c r="P73" s="65">
        <v>0</v>
      </c>
      <c r="Q73" s="65">
        <v>0</v>
      </c>
      <c r="R73" s="65">
        <v>0</v>
      </c>
      <c r="S73" s="65">
        <v>0</v>
      </c>
      <c r="T73" s="65">
        <v>0</v>
      </c>
      <c r="U73" s="65">
        <v>0</v>
      </c>
      <c r="V73" s="65">
        <v>0</v>
      </c>
      <c r="W73" s="65">
        <v>0</v>
      </c>
      <c r="X73" s="61" t="str">
        <f t="shared" si="3"/>
        <v>нд</v>
      </c>
      <c r="Y73" s="54" t="s">
        <v>50</v>
      </c>
      <c r="Z73" s="63"/>
      <c r="AA73" s="63"/>
    </row>
    <row r="74" spans="1:27" ht="47.25" x14ac:dyDescent="0.2">
      <c r="A74" s="56" t="s">
        <v>143</v>
      </c>
      <c r="B74" s="64" t="s">
        <v>144</v>
      </c>
      <c r="C74" s="56" t="s">
        <v>49</v>
      </c>
      <c r="D74" s="65">
        <f t="shared" ref="D74:W74" si="33">SUM(D75:D77)</f>
        <v>29.447224982544405</v>
      </c>
      <c r="E74" s="65">
        <f t="shared" si="33"/>
        <v>112.52763298000001</v>
      </c>
      <c r="F74" s="66">
        <f t="shared" si="33"/>
        <v>0</v>
      </c>
      <c r="G74" s="66">
        <f t="shared" si="33"/>
        <v>0</v>
      </c>
      <c r="H74" s="66">
        <f t="shared" si="33"/>
        <v>28.44</v>
      </c>
      <c r="I74" s="65">
        <f t="shared" si="33"/>
        <v>13.614727160548119</v>
      </c>
      <c r="J74" s="65">
        <f t="shared" si="33"/>
        <v>116.89087037510998</v>
      </c>
      <c r="K74" s="65">
        <f t="shared" si="33"/>
        <v>47.077420560000007</v>
      </c>
      <c r="L74" s="65">
        <f t="shared" si="33"/>
        <v>31.367735830000008</v>
      </c>
      <c r="M74" s="65">
        <f t="shared" si="33"/>
        <v>8.4766165099999995</v>
      </c>
      <c r="N74" s="65">
        <f t="shared" si="33"/>
        <v>8.4766165099999995</v>
      </c>
      <c r="O74" s="65">
        <f t="shared" si="33"/>
        <v>7.5491778700000003</v>
      </c>
      <c r="P74" s="65">
        <f t="shared" si="33"/>
        <v>22.891119320000008</v>
      </c>
      <c r="Q74" s="65">
        <f t="shared" si="33"/>
        <v>7.5491778700000003</v>
      </c>
      <c r="R74" s="65">
        <f t="shared" si="33"/>
        <v>0</v>
      </c>
      <c r="S74" s="65">
        <f t="shared" si="33"/>
        <v>23.502448309999998</v>
      </c>
      <c r="T74" s="65">
        <f t="shared" si="33"/>
        <v>0</v>
      </c>
      <c r="U74" s="65">
        <f t="shared" si="33"/>
        <v>10.305894267088203</v>
      </c>
      <c r="V74" s="65">
        <f t="shared" si="33"/>
        <v>85.523134545109997</v>
      </c>
      <c r="W74" s="65">
        <f t="shared" si="33"/>
        <v>15.341941450000006</v>
      </c>
      <c r="X74" s="61">
        <f t="shared" si="3"/>
        <v>0.95732798550982068</v>
      </c>
      <c r="Y74" s="54" t="s">
        <v>50</v>
      </c>
      <c r="Z74" s="63"/>
      <c r="AA74" s="63"/>
    </row>
    <row r="75" spans="1:27" s="24" customFormat="1" ht="31.5" x14ac:dyDescent="0.2">
      <c r="A75" s="56" t="s">
        <v>145</v>
      </c>
      <c r="B75" s="67" t="str">
        <f>[1]Н0815_1037000158513_10_69_0!B75</f>
        <v>Строительство и реконструкция сетей электроснабжения 0,4кВ</v>
      </c>
      <c r="C75" s="54" t="str">
        <f>[1]Н0815_1037000158513_10_69_0!C75</f>
        <v>J_0000500016</v>
      </c>
      <c r="D75" s="65">
        <v>20.002133345827758</v>
      </c>
      <c r="E75" s="65">
        <v>86.366516180000005</v>
      </c>
      <c r="F75" s="66"/>
      <c r="G75" s="66"/>
      <c r="H75" s="66">
        <v>9.48</v>
      </c>
      <c r="I75" s="65">
        <v>7.0533504649336054</v>
      </c>
      <c r="J75" s="65">
        <v>63.049419928159992</v>
      </c>
      <c r="K75" s="65">
        <f t="shared" ref="K75:L77" si="34">M75+O75+Q75+S75</f>
        <v>31.124150120000003</v>
      </c>
      <c r="L75" s="65">
        <f t="shared" si="34"/>
        <v>30.360932870000006</v>
      </c>
      <c r="M75" s="65">
        <v>8.4766165099999995</v>
      </c>
      <c r="N75" s="65">
        <v>8.4766165099999995</v>
      </c>
      <c r="O75" s="65">
        <v>7.5491778700000003</v>
      </c>
      <c r="P75" s="65">
        <v>21.884316360000007</v>
      </c>
      <c r="Q75" s="65">
        <v>7.5491778700000003</v>
      </c>
      <c r="R75" s="65">
        <v>0</v>
      </c>
      <c r="S75" s="65">
        <v>7.5491778700000003</v>
      </c>
      <c r="T75" s="65">
        <v>0</v>
      </c>
      <c r="U75" s="68">
        <f t="shared" ref="U75:U77" si="35">I75-L75/H75</f>
        <v>3.8507204153555459</v>
      </c>
      <c r="V75" s="65">
        <f t="shared" ref="V75:V77" si="36">J75-L75</f>
        <v>32.688487058159986</v>
      </c>
      <c r="W75" s="65">
        <f t="shared" ref="W75:W77" si="37">(N75+P75)-(M75+O75)</f>
        <v>14.335138490000006</v>
      </c>
      <c r="X75" s="61">
        <f t="shared" si="3"/>
        <v>0.89450408198735454</v>
      </c>
      <c r="Y75" s="54" t="s">
        <v>50</v>
      </c>
      <c r="Z75" s="69"/>
      <c r="AA75" s="69"/>
    </row>
    <row r="76" spans="1:27" ht="63" x14ac:dyDescent="0.2">
      <c r="A76" s="56" t="s">
        <v>146</v>
      </c>
      <c r="B76" s="67" t="str">
        <f>[1]Н0815_1037000158513_10_69_0!B76</f>
        <v>Установка подстанции с питающими линиями для обеспечения качества и надежности потребителей г.Томска и Томского района</v>
      </c>
      <c r="C76" s="54" t="str">
        <f>[1]Н0815_1037000158513_10_69_0!C76</f>
        <v>J_100456002</v>
      </c>
      <c r="D76" s="65">
        <v>4.3680119758509601</v>
      </c>
      <c r="E76" s="65">
        <v>17.877030170000001</v>
      </c>
      <c r="F76" s="66"/>
      <c r="G76" s="66"/>
      <c r="H76" s="66">
        <v>9.48</v>
      </c>
      <c r="I76" s="65">
        <v>2.5419619074137794</v>
      </c>
      <c r="J76" s="65">
        <v>14.752019316950001</v>
      </c>
      <c r="K76" s="65">
        <f t="shared" si="34"/>
        <v>6.0851096699999996</v>
      </c>
      <c r="L76" s="65">
        <f t="shared" si="34"/>
        <v>0</v>
      </c>
      <c r="M76" s="65">
        <f>[1]Н0815_1037000158513_13_69_0!M78</f>
        <v>0</v>
      </c>
      <c r="N76" s="65">
        <f>[1]Н0815_1037000158513_13_69_0!AV78</f>
        <v>0</v>
      </c>
      <c r="O76" s="65">
        <f>[1]Н0815_1037000158513_13_69_0!T78</f>
        <v>0</v>
      </c>
      <c r="P76" s="65">
        <v>0</v>
      </c>
      <c r="Q76" s="65">
        <f>[1]Н0815_1037000158513_13_69_0!AA78</f>
        <v>0</v>
      </c>
      <c r="R76" s="65">
        <v>0</v>
      </c>
      <c r="S76" s="65">
        <f>[1]Н0815_1037000158513_13_69_0!AH78</f>
        <v>6.0851096699999996</v>
      </c>
      <c r="T76" s="65">
        <v>0</v>
      </c>
      <c r="U76" s="68">
        <f t="shared" si="35"/>
        <v>2.5419619074137794</v>
      </c>
      <c r="V76" s="65">
        <f t="shared" si="36"/>
        <v>14.752019316950001</v>
      </c>
      <c r="W76" s="65">
        <f t="shared" si="37"/>
        <v>0</v>
      </c>
      <c r="X76" s="61" t="str">
        <f t="shared" si="3"/>
        <v>нд</v>
      </c>
      <c r="Y76" s="54" t="s">
        <v>50</v>
      </c>
      <c r="Z76" s="63"/>
      <c r="AA76" s="63"/>
    </row>
    <row r="77" spans="1:27" ht="15.75" x14ac:dyDescent="0.2">
      <c r="A77" s="56" t="s">
        <v>147</v>
      </c>
      <c r="B77" s="67" t="str">
        <f>[1]Н0815_1037000158513_10_69_0!B77</f>
        <v>Установка трансформаторов в ТП</v>
      </c>
      <c r="C77" s="54" t="str">
        <f>[1]Н0815_1037000158513_10_69_0!C77</f>
        <v>J_0200000018</v>
      </c>
      <c r="D77" s="65">
        <v>5.0770796608656852</v>
      </c>
      <c r="E77" s="65">
        <v>8.2840866299999991</v>
      </c>
      <c r="F77" s="66"/>
      <c r="G77" s="66"/>
      <c r="H77" s="66">
        <v>9.48</v>
      </c>
      <c r="I77" s="65">
        <v>4.0194147882007343</v>
      </c>
      <c r="J77" s="65">
        <v>39.089431130000001</v>
      </c>
      <c r="K77" s="65">
        <f t="shared" si="34"/>
        <v>9.8681607699999994</v>
      </c>
      <c r="L77" s="65">
        <f t="shared" si="34"/>
        <v>1.0068029599999999</v>
      </c>
      <c r="M77" s="65">
        <f>[1]Н0815_1037000158513_13_69_0!M79</f>
        <v>0</v>
      </c>
      <c r="N77" s="65">
        <f>[1]Н0815_1037000158513_13_69_0!AV79</f>
        <v>0</v>
      </c>
      <c r="O77" s="65">
        <f>[1]Н0815_1037000158513_13_69_0!T79</f>
        <v>0</v>
      </c>
      <c r="P77" s="65">
        <v>1.0068029599999999</v>
      </c>
      <c r="Q77" s="65">
        <f>[1]Н0815_1037000158513_13_69_0!AA79</f>
        <v>0</v>
      </c>
      <c r="R77" s="65">
        <v>0</v>
      </c>
      <c r="S77" s="65">
        <f>[1]Н0815_1037000158513_13_69_0!AH79</f>
        <v>9.8681607699999994</v>
      </c>
      <c r="T77" s="65">
        <v>0</v>
      </c>
      <c r="U77" s="68">
        <f t="shared" si="35"/>
        <v>3.9132119443188778</v>
      </c>
      <c r="V77" s="65">
        <f t="shared" si="36"/>
        <v>38.08262817</v>
      </c>
      <c r="W77" s="65">
        <f t="shared" si="37"/>
        <v>1.0068029599999999</v>
      </c>
      <c r="X77" s="61" t="str">
        <f t="shared" si="3"/>
        <v>нд</v>
      </c>
      <c r="Y77" s="54" t="s">
        <v>50</v>
      </c>
      <c r="Z77" s="63"/>
      <c r="AA77" s="63"/>
    </row>
    <row r="78" spans="1:27" ht="47.25" x14ac:dyDescent="0.2">
      <c r="A78" s="56" t="s">
        <v>148</v>
      </c>
      <c r="B78" s="64" t="s">
        <v>149</v>
      </c>
      <c r="C78" s="56" t="s">
        <v>49</v>
      </c>
      <c r="D78" s="65">
        <v>0</v>
      </c>
      <c r="E78" s="65">
        <v>0</v>
      </c>
      <c r="F78" s="66">
        <v>0</v>
      </c>
      <c r="G78" s="66">
        <v>0</v>
      </c>
      <c r="H78" s="66">
        <v>0</v>
      </c>
      <c r="I78" s="65">
        <v>0</v>
      </c>
      <c r="J78" s="65">
        <v>0</v>
      </c>
      <c r="K78" s="65">
        <v>0</v>
      </c>
      <c r="L78" s="65">
        <v>0</v>
      </c>
      <c r="M78" s="65">
        <v>0</v>
      </c>
      <c r="N78" s="65">
        <v>0</v>
      </c>
      <c r="O78" s="65">
        <v>0</v>
      </c>
      <c r="P78" s="65">
        <v>0</v>
      </c>
      <c r="Q78" s="65">
        <v>0</v>
      </c>
      <c r="R78" s="65">
        <v>0</v>
      </c>
      <c r="S78" s="65">
        <v>0</v>
      </c>
      <c r="T78" s="65">
        <v>0</v>
      </c>
      <c r="U78" s="65">
        <v>0</v>
      </c>
      <c r="V78" s="65">
        <v>0</v>
      </c>
      <c r="W78" s="65">
        <v>0</v>
      </c>
      <c r="X78" s="61" t="str">
        <f t="shared" si="3"/>
        <v>нд</v>
      </c>
      <c r="Y78" s="54" t="s">
        <v>50</v>
      </c>
      <c r="Z78" s="63"/>
      <c r="AA78" s="63"/>
    </row>
    <row r="79" spans="1:27" ht="31.5" x14ac:dyDescent="0.2">
      <c r="A79" s="56" t="s">
        <v>150</v>
      </c>
      <c r="B79" s="64" t="s">
        <v>151</v>
      </c>
      <c r="C79" s="56" t="s">
        <v>49</v>
      </c>
      <c r="D79" s="65">
        <f t="shared" ref="D79:W79" si="38">SUM(D80:D86)</f>
        <v>6.5896533639000445</v>
      </c>
      <c r="E79" s="65">
        <f t="shared" si="38"/>
        <v>23.709203070000001</v>
      </c>
      <c r="F79" s="66">
        <f t="shared" si="38"/>
        <v>0</v>
      </c>
      <c r="G79" s="66">
        <f t="shared" si="38"/>
        <v>0</v>
      </c>
      <c r="H79" s="66">
        <f t="shared" si="38"/>
        <v>56.88000000000001</v>
      </c>
      <c r="I79" s="65">
        <f t="shared" si="38"/>
        <v>3.6171876349855183</v>
      </c>
      <c r="J79" s="65">
        <f t="shared" si="38"/>
        <v>33.115702463213331</v>
      </c>
      <c r="K79" s="65">
        <f t="shared" si="38"/>
        <v>12.797236869999999</v>
      </c>
      <c r="L79" s="65">
        <f t="shared" si="38"/>
        <v>10.987950000000001</v>
      </c>
      <c r="M79" s="65">
        <f t="shared" si="38"/>
        <v>0</v>
      </c>
      <c r="N79" s="65">
        <f t="shared" si="38"/>
        <v>9.5</v>
      </c>
      <c r="O79" s="65">
        <f t="shared" si="38"/>
        <v>0</v>
      </c>
      <c r="P79" s="65">
        <f t="shared" si="38"/>
        <v>1.4879499999999999</v>
      </c>
      <c r="Q79" s="65">
        <f t="shared" si="38"/>
        <v>0</v>
      </c>
      <c r="R79" s="65">
        <f t="shared" si="38"/>
        <v>0</v>
      </c>
      <c r="S79" s="65">
        <f t="shared" si="38"/>
        <v>12.797236869999999</v>
      </c>
      <c r="T79" s="65">
        <f t="shared" si="38"/>
        <v>0</v>
      </c>
      <c r="U79" s="65">
        <f t="shared" si="38"/>
        <v>3.4653469176859404</v>
      </c>
      <c r="V79" s="65">
        <f t="shared" si="38"/>
        <v>31.676252463213331</v>
      </c>
      <c r="W79" s="65">
        <f t="shared" si="38"/>
        <v>10.987950000000001</v>
      </c>
      <c r="X79" s="61" t="str">
        <f t="shared" si="3"/>
        <v>нд</v>
      </c>
      <c r="Y79" s="54" t="s">
        <v>50</v>
      </c>
      <c r="Z79" s="63"/>
      <c r="AA79" s="63"/>
    </row>
    <row r="80" spans="1:27" ht="15.75" x14ac:dyDescent="0.2">
      <c r="A80" s="56" t="s">
        <v>152</v>
      </c>
      <c r="B80" s="67" t="str">
        <f>[1]Н0815_1037000158513_10_69_0!B80</f>
        <v>Приобретение автогидроподъемника</v>
      </c>
      <c r="C80" s="54" t="str">
        <f>[1]Н0815_1037000158513_10_69_0!C80</f>
        <v>J_0000007038</v>
      </c>
      <c r="D80" s="65">
        <v>4.0842386546184741</v>
      </c>
      <c r="E80" s="65">
        <v>14.266249999999999</v>
      </c>
      <c r="F80" s="66"/>
      <c r="G80" s="66"/>
      <c r="H80" s="66">
        <v>9.48</v>
      </c>
      <c r="I80" s="65">
        <v>2.3029086894002444</v>
      </c>
      <c r="J80" s="65">
        <v>23.843207669999998</v>
      </c>
      <c r="K80" s="65">
        <f t="shared" ref="K80:L86" si="39">M80+O80+Q80+S80</f>
        <v>7.9384067900000002</v>
      </c>
      <c r="L80" s="65">
        <f t="shared" si="39"/>
        <v>0</v>
      </c>
      <c r="M80" s="65">
        <f>[1]Н0815_1037000158513_13_69_0!M82</f>
        <v>0</v>
      </c>
      <c r="N80" s="65">
        <f>[1]Н0815_1037000158513_13_69_0!AV82</f>
        <v>0</v>
      </c>
      <c r="O80" s="65">
        <f>[1]Н0815_1037000158513_13_69_0!T82</f>
        <v>0</v>
      </c>
      <c r="P80" s="65">
        <v>0</v>
      </c>
      <c r="Q80" s="65">
        <f>[1]Н0815_1037000158513_13_69_0!AA82</f>
        <v>0</v>
      </c>
      <c r="R80" s="65">
        <v>0</v>
      </c>
      <c r="S80" s="65">
        <f>[1]Н0815_1037000158513_13_69_0!AH82</f>
        <v>7.9384067900000002</v>
      </c>
      <c r="T80" s="65">
        <v>0</v>
      </c>
      <c r="U80" s="68">
        <f t="shared" ref="U80:U86" si="40">I80-L80/H80</f>
        <v>2.3029086894002444</v>
      </c>
      <c r="V80" s="65">
        <f>J80-L80</f>
        <v>23.843207669999998</v>
      </c>
      <c r="W80" s="65">
        <f t="shared" ref="W80:W86" si="41">(N80+P80)-(M80+O80)</f>
        <v>0</v>
      </c>
      <c r="X80" s="61" t="str">
        <f t="shared" si="3"/>
        <v>нд</v>
      </c>
      <c r="Y80" s="54" t="s">
        <v>50</v>
      </c>
      <c r="Z80" s="63"/>
      <c r="AA80" s="63"/>
    </row>
    <row r="81" spans="1:27" ht="15.75" x14ac:dyDescent="0.2">
      <c r="A81" s="56" t="s">
        <v>153</v>
      </c>
      <c r="B81" s="67" t="str">
        <f>[1]Н0815_1037000158513_10_69_0!B81</f>
        <v>Приобретение бригадного автомобиля</v>
      </c>
      <c r="C81" s="54" t="str">
        <f>[1]Н0815_1037000158513_10_69_0!C81</f>
        <v>J_0000007034</v>
      </c>
      <c r="D81" s="65">
        <v>0.79304082887103977</v>
      </c>
      <c r="E81" s="65">
        <v>3.5171375</v>
      </c>
      <c r="F81" s="66"/>
      <c r="G81" s="66"/>
      <c r="H81" s="66">
        <v>9.48</v>
      </c>
      <c r="I81" s="65">
        <v>0.43378265726736254</v>
      </c>
      <c r="J81" s="65">
        <v>2.4068774899999998</v>
      </c>
      <c r="K81" s="65">
        <f t="shared" si="39"/>
        <v>1.1030374999999999</v>
      </c>
      <c r="L81" s="65">
        <f t="shared" si="39"/>
        <v>0</v>
      </c>
      <c r="M81" s="65">
        <f>[1]Н0815_1037000158513_13_69_0!M83</f>
        <v>0</v>
      </c>
      <c r="N81" s="65">
        <f>[1]Н0815_1037000158513_13_69_0!AV83</f>
        <v>0</v>
      </c>
      <c r="O81" s="65">
        <f>[1]Н0815_1037000158513_13_69_0!T83</f>
        <v>0</v>
      </c>
      <c r="P81" s="65">
        <v>0</v>
      </c>
      <c r="Q81" s="65">
        <f>[1]Н0815_1037000158513_13_69_0!AA83</f>
        <v>0</v>
      </c>
      <c r="R81" s="65">
        <v>0</v>
      </c>
      <c r="S81" s="65">
        <f>[1]Н0815_1037000158513_13_69_0!AH83</f>
        <v>1.1030374999999999</v>
      </c>
      <c r="T81" s="65">
        <v>0</v>
      </c>
      <c r="U81" s="68">
        <f t="shared" si="40"/>
        <v>0.43378265726736254</v>
      </c>
      <c r="V81" s="65">
        <f t="shared" ref="V81:V86" si="42">J81-L81</f>
        <v>2.4068774899999998</v>
      </c>
      <c r="W81" s="65">
        <f t="shared" si="41"/>
        <v>0</v>
      </c>
      <c r="X81" s="61" t="str">
        <f t="shared" si="3"/>
        <v>нд</v>
      </c>
      <c r="Y81" s="54" t="s">
        <v>50</v>
      </c>
      <c r="Z81" s="63"/>
      <c r="AA81" s="63"/>
    </row>
    <row r="82" spans="1:27" ht="31.5" x14ac:dyDescent="0.2">
      <c r="A82" s="56" t="s">
        <v>154</v>
      </c>
      <c r="B82" s="67" t="str">
        <f>[1]Н0815_1037000158513_10_69_0!B82</f>
        <v>Приобретение информационно-вычислительной техники</v>
      </c>
      <c r="C82" s="54" t="str">
        <f>[1]Н0815_1037000158513_10_69_0!C82</f>
        <v>J_0000000814</v>
      </c>
      <c r="D82" s="65">
        <v>1.0899804611780455</v>
      </c>
      <c r="E82" s="65">
        <v>4.5486489099999998</v>
      </c>
      <c r="F82" s="66"/>
      <c r="G82" s="66"/>
      <c r="H82" s="66">
        <v>9.48</v>
      </c>
      <c r="I82" s="65">
        <v>0.41270412800817158</v>
      </c>
      <c r="J82" s="65">
        <v>3.5935051232133342</v>
      </c>
      <c r="K82" s="65">
        <f t="shared" si="39"/>
        <v>1.32632883</v>
      </c>
      <c r="L82" s="65">
        <f t="shared" si="39"/>
        <v>0</v>
      </c>
      <c r="M82" s="65">
        <f>[1]Н0815_1037000158513_13_69_0!M84</f>
        <v>0</v>
      </c>
      <c r="N82" s="65">
        <f>[1]Н0815_1037000158513_13_69_0!AV84</f>
        <v>0</v>
      </c>
      <c r="O82" s="65">
        <f>[1]Н0815_1037000158513_13_69_0!T84</f>
        <v>0</v>
      </c>
      <c r="P82" s="65">
        <v>0</v>
      </c>
      <c r="Q82" s="65">
        <f>[1]Н0815_1037000158513_13_69_0!AA84</f>
        <v>0</v>
      </c>
      <c r="R82" s="65">
        <v>0</v>
      </c>
      <c r="S82" s="65">
        <f>[1]Н0815_1037000158513_13_69_0!AH84</f>
        <v>1.32632883</v>
      </c>
      <c r="T82" s="65">
        <v>0</v>
      </c>
      <c r="U82" s="68">
        <f t="shared" si="40"/>
        <v>0.41270412800817158</v>
      </c>
      <c r="V82" s="65">
        <f t="shared" si="42"/>
        <v>3.5935051232133342</v>
      </c>
      <c r="W82" s="65">
        <f t="shared" si="41"/>
        <v>0</v>
      </c>
      <c r="X82" s="61" t="str">
        <f t="shared" si="3"/>
        <v>нд</v>
      </c>
      <c r="Y82" s="54" t="s">
        <v>50</v>
      </c>
      <c r="Z82" s="63"/>
      <c r="AA82" s="63"/>
    </row>
    <row r="83" spans="1:27" ht="31.5" x14ac:dyDescent="0.2">
      <c r="A83" s="56" t="s">
        <v>155</v>
      </c>
      <c r="B83" s="67" t="str">
        <f>[1]Н0815_1037000158513_10_69_0!B83</f>
        <v>Приобретение легкового служебного автомобиля</v>
      </c>
      <c r="C83" s="54" t="str">
        <f>[1]Н0815_1037000158513_10_69_0!C83</f>
        <v>J_0000007035</v>
      </c>
      <c r="D83" s="65">
        <v>0.35465580209727809</v>
      </c>
      <c r="E83" s="65">
        <v>1.3771666599999999</v>
      </c>
      <c r="F83" s="66"/>
      <c r="G83" s="66"/>
      <c r="H83" s="66">
        <v>9.48</v>
      </c>
      <c r="I83" s="65">
        <v>0.21398505030973974</v>
      </c>
      <c r="J83" s="65">
        <v>1.2721121799999997</v>
      </c>
      <c r="K83" s="65">
        <f t="shared" si="39"/>
        <v>0.42946374999999998</v>
      </c>
      <c r="L83" s="65">
        <f t="shared" si="39"/>
        <v>0</v>
      </c>
      <c r="M83" s="65">
        <f>[1]Н0815_1037000158513_13_69_0!M85</f>
        <v>0</v>
      </c>
      <c r="N83" s="65">
        <f>[1]Н0815_1037000158513_13_69_0!AV85</f>
        <v>0</v>
      </c>
      <c r="O83" s="65">
        <f>[1]Н0815_1037000158513_13_69_0!T85</f>
        <v>0</v>
      </c>
      <c r="P83" s="65">
        <v>0</v>
      </c>
      <c r="Q83" s="65">
        <f>[1]Н0815_1037000158513_13_69_0!AA85</f>
        <v>0</v>
      </c>
      <c r="R83" s="65">
        <v>0</v>
      </c>
      <c r="S83" s="65">
        <f>[1]Н0815_1037000158513_13_69_0!AH85</f>
        <v>0.42946374999999998</v>
      </c>
      <c r="T83" s="65">
        <v>0</v>
      </c>
      <c r="U83" s="68">
        <f t="shared" si="40"/>
        <v>0.21398505030973974</v>
      </c>
      <c r="V83" s="65">
        <f t="shared" si="42"/>
        <v>1.2721121799999997</v>
      </c>
      <c r="W83" s="65">
        <f t="shared" si="41"/>
        <v>0</v>
      </c>
      <c r="X83" s="61" t="str">
        <f t="shared" si="3"/>
        <v>нд</v>
      </c>
      <c r="Y83" s="54" t="s">
        <v>50</v>
      </c>
      <c r="Z83" s="63"/>
      <c r="AA83" s="63"/>
    </row>
    <row r="84" spans="1:27" ht="72" customHeight="1" x14ac:dyDescent="0.2">
      <c r="A84" s="56" t="s">
        <v>156</v>
      </c>
      <c r="B84" s="67" t="str">
        <f>[1]Н0815_1037000158513_10_69_0!B84</f>
        <v>Приобретение передвижной парообразующей установки</v>
      </c>
      <c r="C84" s="54" t="str">
        <f>[1]Н0815_1037000158513_10_69_0!C84</f>
        <v>J_0000007063</v>
      </c>
      <c r="D84" s="65">
        <v>0</v>
      </c>
      <c r="E84" s="65">
        <v>0</v>
      </c>
      <c r="F84" s="66"/>
      <c r="G84" s="66"/>
      <c r="H84" s="66">
        <v>9.48</v>
      </c>
      <c r="I84" s="65">
        <v>0</v>
      </c>
      <c r="J84" s="65">
        <v>0</v>
      </c>
      <c r="K84" s="65">
        <f t="shared" si="39"/>
        <v>0</v>
      </c>
      <c r="L84" s="65">
        <f t="shared" si="39"/>
        <v>9.5</v>
      </c>
      <c r="M84" s="65">
        <f>[1]Н0815_1037000158513_13_69_0!M86</f>
        <v>0</v>
      </c>
      <c r="N84" s="65">
        <v>9.5</v>
      </c>
      <c r="O84" s="65">
        <f>[1]Н0815_1037000158513_13_69_0!T86</f>
        <v>0</v>
      </c>
      <c r="P84" s="65">
        <v>0</v>
      </c>
      <c r="Q84" s="65">
        <f>[1]Н0815_1037000158513_13_69_0!AA86</f>
        <v>0</v>
      </c>
      <c r="R84" s="65">
        <v>0</v>
      </c>
      <c r="S84" s="65">
        <f>[1]Н0815_1037000158513_13_69_0!AH86</f>
        <v>0</v>
      </c>
      <c r="T84" s="65">
        <v>0</v>
      </c>
      <c r="U84" s="68" t="s">
        <v>50</v>
      </c>
      <c r="V84" s="68" t="s">
        <v>50</v>
      </c>
      <c r="W84" s="65">
        <f t="shared" si="41"/>
        <v>9.5</v>
      </c>
      <c r="X84" s="61" t="str">
        <f t="shared" si="3"/>
        <v>нд</v>
      </c>
      <c r="Y84" s="70" t="str">
        <f>[1]Н0815_1037000158513_10_69_0!AF84</f>
        <v>Инвестиционный проект дополнительно включен в проект изменений Инвестиционной программы в части 2023 года</v>
      </c>
      <c r="Z84" s="63"/>
      <c r="AA84" s="63"/>
    </row>
    <row r="85" spans="1:27" ht="72" customHeight="1" x14ac:dyDescent="0.2">
      <c r="A85" s="56" t="s">
        <v>156</v>
      </c>
      <c r="B85" s="67" t="str">
        <f>[1]Н0815_1037000158513_10_69_0!B85</f>
        <v>Строительство склада для хранения электротехнической продукции</v>
      </c>
      <c r="C85" s="54" t="str">
        <f>[1]Н0815_1037000158513_10_69_0!C85</f>
        <v>J_0000000858</v>
      </c>
      <c r="D85" s="65">
        <v>0</v>
      </c>
      <c r="E85" s="65">
        <v>0</v>
      </c>
      <c r="F85" s="66"/>
      <c r="G85" s="66"/>
      <c r="H85" s="66"/>
      <c r="I85" s="65">
        <v>0</v>
      </c>
      <c r="J85" s="65">
        <v>0</v>
      </c>
      <c r="K85" s="65">
        <f t="shared" si="39"/>
        <v>0</v>
      </c>
      <c r="L85" s="65">
        <f t="shared" si="39"/>
        <v>4.8500000000000001E-2</v>
      </c>
      <c r="M85" s="65">
        <v>0</v>
      </c>
      <c r="N85" s="65">
        <v>0</v>
      </c>
      <c r="O85" s="65">
        <v>0</v>
      </c>
      <c r="P85" s="65">
        <v>4.8500000000000001E-2</v>
      </c>
      <c r="Q85" s="65">
        <f>[1]Н0815_1037000158513_13_69_0!AA88</f>
        <v>0</v>
      </c>
      <c r="R85" s="65">
        <v>0</v>
      </c>
      <c r="S85" s="65">
        <f>[1]Н0815_1037000158513_13_69_0!AH88</f>
        <v>0</v>
      </c>
      <c r="T85" s="65">
        <v>0</v>
      </c>
      <c r="U85" s="68" t="s">
        <v>50</v>
      </c>
      <c r="V85" s="68" t="s">
        <v>50</v>
      </c>
      <c r="W85" s="65">
        <f t="shared" si="41"/>
        <v>4.8500000000000001E-2</v>
      </c>
      <c r="X85" s="61" t="str">
        <f t="shared" si="3"/>
        <v>нд</v>
      </c>
      <c r="Y85" s="70" t="str">
        <f>[1]Н0815_1037000158513_10_69_0!AF85</f>
        <v>Инвестиционный проект дополнительно включен в проект изменений Инвестиционной программы в части 2023 года</v>
      </c>
      <c r="Z85" s="63"/>
      <c r="AA85" s="63"/>
    </row>
    <row r="86" spans="1:27" ht="44.25" customHeight="1" x14ac:dyDescent="0.2">
      <c r="A86" s="56" t="s">
        <v>157</v>
      </c>
      <c r="B86" s="67" t="str">
        <f>[1]Н0815_1037000158513_10_69_0!B86</f>
        <v>Разработка программного обеспечения "Геоинформационная система городских электрических сетей" (блок №5)</v>
      </c>
      <c r="C86" s="54" t="str">
        <f>[1]Н0815_1037000158513_10_69_0!C86</f>
        <v>J_0000007046</v>
      </c>
      <c r="D86" s="65">
        <v>0.2677376171352075</v>
      </c>
      <c r="E86" s="65">
        <v>0</v>
      </c>
      <c r="F86" s="66"/>
      <c r="G86" s="66"/>
      <c r="H86" s="66">
        <v>9.48</v>
      </c>
      <c r="I86" s="65">
        <v>0.25380711</v>
      </c>
      <c r="J86" s="65">
        <v>2</v>
      </c>
      <c r="K86" s="65">
        <f t="shared" si="39"/>
        <v>2</v>
      </c>
      <c r="L86" s="65">
        <f t="shared" si="39"/>
        <v>1.4394499999999999</v>
      </c>
      <c r="M86" s="65">
        <f>[1]Н0815_1037000158513_13_69_0!M88</f>
        <v>0</v>
      </c>
      <c r="N86" s="65">
        <f>[1]Н0815_1037000158513_13_69_0!AV88</f>
        <v>0</v>
      </c>
      <c r="O86" s="65">
        <f>[1]Н0815_1037000158513_13_69_0!T88</f>
        <v>0</v>
      </c>
      <c r="P86" s="65">
        <v>1.4394499999999999</v>
      </c>
      <c r="Q86" s="65">
        <f>[1]Н0815_1037000158513_13_69_0!AA88</f>
        <v>0</v>
      </c>
      <c r="R86" s="65">
        <v>0</v>
      </c>
      <c r="S86" s="65">
        <f>[1]Н0815_1037000158513_13_69_0!AG88</f>
        <v>2</v>
      </c>
      <c r="T86" s="65">
        <v>0</v>
      </c>
      <c r="U86" s="68">
        <f t="shared" si="40"/>
        <v>0.10196639270042196</v>
      </c>
      <c r="V86" s="65">
        <f t="shared" si="42"/>
        <v>0.5605500000000001</v>
      </c>
      <c r="W86" s="65">
        <f t="shared" si="41"/>
        <v>1.4394499999999999</v>
      </c>
      <c r="X86" s="61" t="str">
        <f t="shared" si="3"/>
        <v>нд</v>
      </c>
      <c r="Y86" s="54" t="s">
        <v>50</v>
      </c>
      <c r="Z86" s="63"/>
      <c r="AA86" s="63"/>
    </row>
    <row r="87" spans="1:27" ht="15" x14ac:dyDescent="0.2">
      <c r="D87" s="26"/>
      <c r="E87" s="71"/>
      <c r="AA87" s="63"/>
    </row>
    <row r="88" spans="1:27" ht="18.75" x14ac:dyDescent="0.2">
      <c r="B88" s="73" t="s">
        <v>158</v>
      </c>
      <c r="C88" s="74"/>
      <c r="D88" s="75" t="s">
        <v>159</v>
      </c>
      <c r="E88" s="76"/>
      <c r="F88" s="77"/>
      <c r="G88" s="77"/>
      <c r="H88" s="77"/>
      <c r="I88" s="75"/>
      <c r="J88" s="75"/>
    </row>
    <row r="89" spans="1:27" ht="14.25" hidden="1" customHeight="1" x14ac:dyDescent="0.2">
      <c r="B89" s="73"/>
      <c r="C89" s="74"/>
      <c r="D89" s="78"/>
      <c r="E89" s="79"/>
      <c r="F89" s="78"/>
      <c r="G89" s="78"/>
      <c r="H89" s="78"/>
      <c r="I89" s="73"/>
      <c r="J89" s="73"/>
      <c r="Y89" s="26"/>
    </row>
    <row r="90" spans="1:27" ht="18.75" hidden="1" x14ac:dyDescent="0.2">
      <c r="B90" s="75" t="s">
        <v>160</v>
      </c>
      <c r="C90" s="75"/>
      <c r="D90" s="80" t="s">
        <v>161</v>
      </c>
      <c r="E90" s="81"/>
      <c r="F90" s="77"/>
      <c r="G90" s="77"/>
      <c r="H90" s="77"/>
      <c r="I90" s="75"/>
      <c r="J90" s="75"/>
      <c r="Y90" s="26"/>
    </row>
    <row r="91" spans="1:27" ht="12.75" hidden="1" customHeight="1" x14ac:dyDescent="0.2">
      <c r="B91" s="73"/>
      <c r="C91" s="74"/>
      <c r="D91" s="78"/>
      <c r="E91" s="79"/>
      <c r="F91" s="78"/>
      <c r="G91" s="78"/>
      <c r="H91" s="78"/>
      <c r="I91" s="73"/>
      <c r="J91" s="73"/>
      <c r="Y91" s="26"/>
    </row>
    <row r="92" spans="1:27" ht="37.5" hidden="1" x14ac:dyDescent="0.2">
      <c r="B92" s="73" t="s">
        <v>162</v>
      </c>
      <c r="C92" s="74"/>
      <c r="D92" s="80" t="s">
        <v>163</v>
      </c>
      <c r="E92" s="81"/>
      <c r="F92" s="77"/>
      <c r="G92" s="77"/>
      <c r="H92" s="77"/>
      <c r="I92" s="75"/>
      <c r="J92" s="75"/>
      <c r="Y92" s="26"/>
    </row>
    <row r="96" spans="1:27" x14ac:dyDescent="0.2">
      <c r="O96" s="72"/>
    </row>
  </sheetData>
  <autoFilter ref="A20:BF88"/>
  <mergeCells count="33">
    <mergeCell ref="D88:E88"/>
    <mergeCell ref="I88:J88"/>
    <mergeCell ref="B90:C90"/>
    <mergeCell ref="D90:E90"/>
    <mergeCell ref="I90:J90"/>
    <mergeCell ref="D92:E92"/>
    <mergeCell ref="I92:J92"/>
    <mergeCell ref="I17:J18"/>
    <mergeCell ref="K17:T17"/>
    <mergeCell ref="U17:V18"/>
    <mergeCell ref="W17:X18"/>
    <mergeCell ref="Y17:Y19"/>
    <mergeCell ref="K18:L18"/>
    <mergeCell ref="M18:N18"/>
    <mergeCell ref="O18:P18"/>
    <mergeCell ref="Q18:R18"/>
    <mergeCell ref="S18:T18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A4:Y4"/>
    <mergeCell ref="A5:Y5"/>
    <mergeCell ref="A6:Y6"/>
    <mergeCell ref="A7:Y7"/>
    <mergeCell ref="A9:Y9"/>
    <mergeCell ref="A11:Y11"/>
  </mergeCells>
  <pageMargins left="0.59055118110236227" right="0.19685039370078741" top="0.19685039370078741" bottom="0.19685039370078741" header="0.27559055118110237" footer="0.27559055118110237"/>
  <pageSetup paperSize="8" scale="26" fitToHeight="2" orientation="portrait" r:id="rId1"/>
  <headerFooter alignWithMargins="0">
    <oddHeader>&amp;L&amp;"Arial,обычный"&amp;6Подготовлено с использованием системы ГАРАНТ</oddHeader>
  </headerFooter>
  <rowBreaks count="1" manualBreakCount="1">
    <brk id="8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Н0815_1037000158513_12_69_0</vt:lpstr>
      <vt:lpstr>Н0815_1037000158513_12_69_0!Заголовки_для_печати</vt:lpstr>
      <vt:lpstr>Н0815_1037000158513_12_69_0!Область_печати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2023-08-15T00:45:37Z</dcterms:created>
  <dcterms:modified xsi:type="dcterms:W3CDTF">2023-08-15T00:46:00Z</dcterms:modified>
</cp:coreProperties>
</file>