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4кв.2021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E18" i="104" l="1"/>
  <c r="D13" i="102"/>
  <c r="D16" i="102" l="1"/>
  <c r="D15" i="102"/>
  <c r="D14" i="102"/>
  <c r="D12" i="102" l="1"/>
  <c r="K17" i="101" l="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<sst xmlns="http://schemas.openxmlformats.org/spreadsheetml/2006/main" count="1406" uniqueCount="376">
  <si>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</si>
  <si>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</si>
  <si>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</si>
  <si>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</si>
  <si>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</si>
  <si>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</si>
  <si>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</si>
  <si>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</si>
  <si>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</si>
  <si>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</si>
  <si>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</si>
  <si>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</si>
  <si>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</si>
  <si>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</si>
  <si>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</si>
  <si>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</si>
  <si>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</si>
  <si>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</si>
  <si>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</si>
  <si>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</si>
  <si>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</si>
  <si>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</si>
  <si>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</si>
  <si>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</si>
  <si>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</si>
  <si>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</si>
  <si>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</si>
  <si>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</si>
  <si>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</si>
  <si>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</si>
  <si>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</si>
  <si>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</si>
  <si>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</si>
  <si>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</si>
  <si>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</si>
  <si>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</si>
  <si>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</si>
  <si>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</si>
  <si>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</si>
  <si>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</si>
  <si>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</si>
  <si>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</si>
  <si>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</si>
  <si>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</si>
  <si>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</si>
  <si>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</si>
  <si>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</si>
  <si>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</si>
  <si>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</si>
  <si>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</si>
  <si>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</si>
  <si>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</si>
  <si>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</si>
  <si>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</si>
  <si>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</si>
  <si>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</si>
  <si>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</si>
  <si>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</si>
  <si>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</si>
  <si>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</si>
  <si>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</si>
  <si>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</si>
  <si>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</si>
  <si>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</si>
  <si>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</si>
  <si>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</si>
  <si>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</si>
  <si>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</si>
  <si>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</si>
  <si>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</si>
  <si>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</si>
  <si>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</si>
  <si>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</si>
  <si>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</si>
  <si>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</si>
  <si>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</si>
  <si>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</si>
  <si>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</si>
  <si>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</si>
  <si>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</si>
  <si>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</si>
  <si>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</si>
  <si>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</si>
  <si>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</si>
  <si>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</si>
  <si>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</si>
  <si>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</si>
  <si>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</si>
  <si>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</si>
  <si>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</si>
  <si>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</si>
  <si>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</si>
  <si>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</si>
  <si>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</si>
  <si>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</si>
  <si>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</si>
  <si>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</si>
  <si>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</si>
  <si>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</si>
  <si>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</si>
  <si>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</si>
  <si>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</si>
  <si>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</si>
  <si>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</si>
  <si>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</si>
  <si>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</si>
  <si>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</si>
  <si>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</si>
  <si>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</si>
  <si>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</si>
  <si>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</si>
  <si>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</si>
  <si>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</si>
  <si>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</si>
  <si>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</si>
  <si>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</si>
  <si>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</si>
  <si>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</si>
  <si>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</si>
  <si>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</si>
  <si>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</si>
  <si>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</si>
  <si>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</si>
  <si>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</si>
  <si>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</si>
  <si>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</si>
  <si>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</si>
  <si>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</si>
  <si>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</si>
  <si>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</si>
  <si>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</si>
  <si>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</si>
  <si>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</si>
  <si>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</si>
  <si>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</si>
  <si>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</si>
  <si>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</si>
  <si>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</si>
  <si>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</si>
  <si>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</si>
  <si>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</si>
  <si>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</si>
  <si>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</si>
  <si>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</si>
  <si>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</si>
  <si>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</si>
  <si>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</si>
  <si>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</si>
  <si>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</si>
  <si>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</si>
  <si>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</si>
  <si>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</si>
  <si>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</si>
  <si>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</si>
  <si>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</si>
  <si>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</si>
  <si>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</si>
  <si>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</si>
  <si>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</si>
  <si>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</si>
  <si>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</si>
  <si>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</si>
  <si>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</si>
  <si>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</si>
  <si>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</si>
  <si>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</si>
  <si>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</si>
  <si>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</si>
  <si>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</si>
  <si>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</si>
  <si>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</si>
  <si>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</si>
  <si>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</si>
  <si>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</si>
  <si>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</si>
  <si>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</si>
  <si>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</si>
  <si>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</si>
  <si>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</si>
  <si>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</si>
  <si>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</si>
  <si>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</si>
  <si>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</si>
  <si>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</si>
  <si>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</si>
  <si>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</si>
  <si>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</si>
  <si>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</si>
  <si>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</si>
  <si>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</si>
  <si>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</si>
  <si>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</si>
  <si>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</si>
  <si>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</si>
  <si>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</si>
  <si>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</si>
  <si>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</si>
  <si>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</si>
  <si>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</si>
  <si>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</si>
  <si>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</si>
  <si>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</si>
  <si>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</si>
  <si>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</si>
  <si>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</si>
  <si>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</si>
  <si>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</si>
  <si>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</si>
  <si>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</si>
  <si>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</si>
  <si>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</si>
  <si>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</si>
  <si>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</si>
  <si>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</si>
  <si>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</si>
  <si>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</si>
  <si>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</si>
  <si>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</si>
  <si>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</si>
  <si>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</si>
  <si>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</si>
  <si>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</si>
  <si>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</si>
  <si>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</si>
  <si>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</si>
  <si>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</si>
  <si>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</si>
  <si>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</si>
  <si>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</si>
  <si>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</si>
  <si>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</si>
  <si>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</si>
  <si>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</si>
  <si>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</si>
  <si>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</si>
  <si>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</si>
  <si>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</si>
  <si>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</si>
  <si>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</si>
  <si>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</si>
  <si>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</si>
  <si>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</si>
  <si>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</si>
  <si>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</si>
  <si>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</si>
  <si>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</si>
  <si>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</si>
  <si>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</si>
  <si>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</si>
  <si>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</si>
  <si>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</si>
  <si>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</si>
  <si>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</si>
  <si>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</si>
  <si>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</si>
  <si>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</si>
  <si>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</si>
  <si>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</si>
  <si>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</si>
  <si>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</si>
  <si>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</si>
  <si>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</si>
  <si>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</si>
  <si>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</si>
  <si>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</si>
  <si>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</si>
  <si>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</si>
  <si>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</si>
  <si>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</si>
  <si>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</si>
  <si>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</si>
  <si>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</si>
  <si>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</si>
  <si>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</si>
  <si>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</si>
  <si>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</si>
  <si>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</si>
  <si>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</si>
  <si>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</si>
  <si>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</si>
  <si>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</si>
  <si>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</si>
  <si>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</si>
  <si>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</si>
  <si>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</si>
  <si>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</si>
  <si>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</si>
  <si>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</si>
  <si>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</si>
  <si>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</si>
  <si>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</si>
  <si>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</si>
  <si>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</si>
  <si>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</si>
  <si>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</si>
  <si>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</si>
  <si>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</si>
  <si>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</si>
  <si>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</si>
  <si>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</si>
  <si>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</si>
  <si>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</si>
  <si>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</si>
  <si>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</si>
  <si>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</si>
  <si>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</si>
  <si>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</si>
  <si>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</si>
  <si>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</si>
  <si>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</si>
  <si>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</si>
  <si>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</si>
  <si>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</si>
  <si>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</si>
  <si>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</si>
  <si>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</si>
  <si>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</si>
  <si>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</si>
  <si>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</si>
  <si>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</si>
  <si>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</si>
  <si>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</si>
  <si>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</si>
  <si>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</si>
  <si>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</si>
  <si>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</si>
  <si>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</si>
  <si>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</si>
  <si>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</si>
  <si>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</si>
  <si>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</si>
  <si>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</si>
  <si>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</si>
  <si>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</si>
  <si>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</si>
  <si>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</si>
  <si>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</si>
  <si>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</si>
  <si>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</si>
  <si>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</si>
  <si>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</si>
  <si>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</si>
  <si>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</si>
  <si>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</si>
  <si>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</si>
  <si>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</si>
  <si>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</si>
  <si>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</si>
  <si>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</si>
  <si>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</si>
  <si>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</si>
  <si>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</si>
  <si>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</si>
  <si>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</si>
  <si>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</si>
  <si>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</si>
  <si>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</si>
  <si>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</si>
  <si>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</si>
  <si>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</si>
  <si>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</si>
  <si>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</si>
  <si>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</si>
  <si>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</si>
  <si>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</si>
  <si>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</si>
  <si>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</si>
  <si>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</si>
  <si>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</si>
  <si>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</si>
  <si>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</si>
  <si>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</si>
  <si>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</si>
  <si>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J_0000060025</t>
  </si>
  <si>
    <t>Монтаж устройств передачи данных для АСКУЭ в ТП</t>
  </si>
  <si>
    <t>Год раскрытия информации: 3,4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</si>
</sst>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5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8">
          <cell r="D8">
            <v>15739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5" activePane="bottomLeft" state="frozen"/>
      <selection pane="bottomLeft" activeCell="E19" sqref="E19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58" t="s">
        <v>345</v>
      </c>
      <c r="B1" s="158"/>
      <c r="C1" s="158"/>
      <c r="D1" s="158"/>
      <c r="E1" s="158"/>
      <c r="F1" s="158"/>
      <c r="G1" s="158"/>
      <c r="H1" s="158"/>
      <c r="I1" s="158"/>
      <c r="J1" s="158"/>
    </row>
    <row r="2" spans="1:10" x14ac:dyDescent="0.25">
      <c r="A2" s="159"/>
      <c r="B2" s="159"/>
      <c r="C2" s="159"/>
      <c r="D2" s="159"/>
      <c r="E2" s="159"/>
      <c r="F2" s="159"/>
      <c r="G2" s="159"/>
      <c r="H2" s="159"/>
      <c r="I2" s="159"/>
      <c r="J2" s="159"/>
    </row>
    <row r="3" spans="1:10" x14ac:dyDescent="0.25">
      <c r="A3" s="159" t="s">
        <v>349</v>
      </c>
      <c r="B3" s="159"/>
      <c r="C3" s="159"/>
      <c r="D3" s="159"/>
      <c r="E3" s="159"/>
      <c r="F3" s="159"/>
      <c r="G3" s="159"/>
      <c r="H3" s="159"/>
      <c r="I3" s="159"/>
      <c r="J3" s="159"/>
    </row>
    <row r="4" spans="1:10" x14ac:dyDescent="0.25">
      <c r="A4" s="160" t="s">
        <v>348</v>
      </c>
      <c r="B4" s="160"/>
      <c r="C4" s="160"/>
      <c r="D4" s="160"/>
      <c r="E4" s="160"/>
      <c r="F4" s="160"/>
      <c r="G4" s="160"/>
      <c r="H4" s="160"/>
      <c r="I4" s="160"/>
      <c r="J4" s="160"/>
    </row>
    <row r="5" spans="1:10" x14ac:dyDescent="0.25">
      <c r="A5" s="159" t="s">
        <v>375</v>
      </c>
      <c r="B5" s="159"/>
      <c r="C5" s="159"/>
      <c r="D5" s="159"/>
      <c r="E5" s="159"/>
      <c r="F5" s="159"/>
      <c r="G5" s="159"/>
      <c r="H5" s="159"/>
      <c r="I5" s="159"/>
      <c r="J5" s="159"/>
    </row>
    <row r="6" spans="1:10" ht="53.25" customHeight="1" x14ac:dyDescent="0.25">
      <c r="A6" s="149" t="s">
        <v>80</v>
      </c>
      <c r="B6" s="150"/>
      <c r="C6" s="151"/>
      <c r="D6" s="152" t="s">
        <v>374</v>
      </c>
      <c r="E6" s="153"/>
      <c r="F6" s="153"/>
      <c r="G6" s="153"/>
      <c r="H6" s="153"/>
      <c r="I6" s="153"/>
      <c r="J6" s="154"/>
    </row>
    <row r="7" spans="1:10" x14ac:dyDescent="0.25">
      <c r="A7" s="149" t="s">
        <v>346</v>
      </c>
      <c r="B7" s="150"/>
      <c r="C7" s="151"/>
      <c r="D7" s="155" t="s">
        <v>373</v>
      </c>
      <c r="E7" s="156"/>
      <c r="F7" s="156"/>
      <c r="G7" s="156"/>
      <c r="H7" s="156"/>
      <c r="I7" s="156"/>
      <c r="J7" s="157"/>
    </row>
    <row r="8" spans="1:10" ht="15.75" customHeight="1" x14ac:dyDescent="0.25">
      <c r="A8" s="167" t="s">
        <v>347</v>
      </c>
      <c r="B8" s="167"/>
      <c r="C8" s="167"/>
      <c r="D8" s="167"/>
      <c r="E8" s="167"/>
      <c r="F8" s="167"/>
      <c r="G8" s="167"/>
      <c r="H8" s="167"/>
      <c r="I8" s="167"/>
      <c r="J8" s="167"/>
    </row>
    <row r="9" spans="1:10" ht="15.75" customHeight="1" x14ac:dyDescent="0.25">
      <c r="A9" s="168" t="s">
        <v>0</v>
      </c>
      <c r="B9" s="171" t="s">
        <v>2</v>
      </c>
      <c r="C9" s="174" t="s">
        <v>18</v>
      </c>
      <c r="D9" s="174"/>
      <c r="E9" s="174"/>
      <c r="F9" s="174"/>
      <c r="G9" s="174"/>
      <c r="H9" s="174"/>
      <c r="I9" s="174"/>
      <c r="J9" s="174"/>
    </row>
    <row r="10" spans="1:10" ht="33.75" customHeight="1" x14ac:dyDescent="0.25">
      <c r="A10" s="169"/>
      <c r="B10" s="172"/>
      <c r="C10" s="175" t="s">
        <v>8</v>
      </c>
      <c r="D10" s="175"/>
      <c r="E10" s="175"/>
      <c r="F10" s="175"/>
      <c r="G10" s="175" t="s">
        <v>53</v>
      </c>
      <c r="H10" s="175"/>
      <c r="I10" s="175"/>
      <c r="J10" s="175"/>
    </row>
    <row r="11" spans="1:10" s="8" customFormat="1" ht="63" x14ac:dyDescent="0.25">
      <c r="A11" s="170"/>
      <c r="B11" s="173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/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/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/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48">
        <f>16+14</f>
        <v>30</v>
      </c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5324.4000000000005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/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/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5324.4000000000005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2"/>
      <c r="B28" s="162"/>
      <c r="H28" s="137"/>
      <c r="I28" s="137"/>
    </row>
    <row r="29" spans="1:10" s="31" customFormat="1" ht="41.25" customHeight="1" x14ac:dyDescent="0.25">
      <c r="A29" s="162"/>
      <c r="B29" s="162"/>
      <c r="H29" s="137"/>
      <c r="I29" s="137"/>
    </row>
    <row r="30" spans="1:10" s="31" customFormat="1" ht="38.25" customHeight="1" x14ac:dyDescent="0.25">
      <c r="A30" s="162"/>
      <c r="B30" s="162"/>
      <c r="H30" s="137"/>
      <c r="I30" s="137"/>
    </row>
    <row r="31" spans="1:10" s="31" customFormat="1" ht="18.75" customHeight="1" x14ac:dyDescent="0.25">
      <c r="A31" s="163"/>
      <c r="B31" s="163"/>
      <c r="H31" s="137"/>
      <c r="I31" s="137"/>
    </row>
    <row r="32" spans="1:10" s="31" customFormat="1" ht="217.5" customHeight="1" x14ac:dyDescent="0.25">
      <c r="A32" s="164"/>
      <c r="B32" s="165"/>
      <c r="H32" s="137"/>
      <c r="I32" s="137"/>
    </row>
    <row r="33" spans="1:2" ht="53.25" customHeight="1" x14ac:dyDescent="0.25">
      <c r="A33" s="164"/>
      <c r="B33" s="166"/>
    </row>
    <row r="34" spans="1:2" x14ac:dyDescent="0.25">
      <c r="A34" s="161"/>
      <c r="B34" s="161"/>
    </row>
    <row r="35" spans="1:2" x14ac:dyDescent="0.25">
      <c r="B35" s="118"/>
    </row>
    <row r="39" spans="1:2" x14ac:dyDescent="0.25">
      <c r="B39" s="118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E13" sqref="E1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67" t="s">
        <v>350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0" ht="15.75" customHeight="1" x14ac:dyDescent="0.25">
      <c r="A2" s="168" t="s">
        <v>0</v>
      </c>
      <c r="B2" s="171" t="s">
        <v>2</v>
      </c>
      <c r="C2" s="174" t="s">
        <v>18</v>
      </c>
      <c r="D2" s="174"/>
      <c r="E2" s="174"/>
      <c r="F2" s="174"/>
      <c r="G2" s="174"/>
      <c r="H2" s="174"/>
      <c r="I2" s="174"/>
      <c r="J2" s="174"/>
    </row>
    <row r="3" spans="1:10" ht="33.75" customHeight="1" x14ac:dyDescent="0.25">
      <c r="A3" s="169"/>
      <c r="B3" s="172"/>
      <c r="C3" s="175" t="s">
        <v>8</v>
      </c>
      <c r="D3" s="175"/>
      <c r="E3" s="175"/>
      <c r="F3" s="175"/>
      <c r="G3" s="175" t="s">
        <v>53</v>
      </c>
      <c r="H3" s="175"/>
      <c r="I3" s="175"/>
      <c r="J3" s="175"/>
    </row>
    <row r="4" spans="1:10" s="8" customFormat="1" ht="63" x14ac:dyDescent="0.25">
      <c r="A4" s="170"/>
      <c r="B4" s="173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369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372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370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2"/>
      <c r="B66" s="162"/>
      <c r="H66" s="124"/>
      <c r="I66" s="137"/>
    </row>
    <row r="67" spans="1:9" s="31" customFormat="1" ht="41.25" customHeight="1" x14ac:dyDescent="0.25">
      <c r="A67" s="162"/>
      <c r="B67" s="162"/>
      <c r="H67" s="124"/>
      <c r="I67" s="137"/>
    </row>
    <row r="68" spans="1:9" s="31" customFormat="1" ht="38.25" customHeight="1" x14ac:dyDescent="0.25">
      <c r="A68" s="162"/>
      <c r="B68" s="162"/>
      <c r="H68" s="124"/>
      <c r="I68" s="137"/>
    </row>
    <row r="69" spans="1:9" s="31" customFormat="1" ht="18.75" customHeight="1" x14ac:dyDescent="0.25">
      <c r="A69" s="163"/>
      <c r="B69" s="163"/>
      <c r="H69" s="124"/>
      <c r="I69" s="137"/>
    </row>
    <row r="70" spans="1:9" s="31" customFormat="1" ht="217.5" customHeight="1" x14ac:dyDescent="0.25">
      <c r="A70" s="164"/>
      <c r="B70" s="165"/>
      <c r="H70" s="124"/>
      <c r="I70" s="137"/>
    </row>
    <row r="71" spans="1:9" ht="53.25" customHeight="1" x14ac:dyDescent="0.25">
      <c r="A71" s="164"/>
      <c r="B71" s="166"/>
    </row>
    <row r="72" spans="1:9" x14ac:dyDescent="0.25">
      <c r="A72" s="161"/>
      <c r="B72" s="161"/>
    </row>
    <row r="73" spans="1:9" x14ac:dyDescent="0.25">
      <c r="B73" s="118"/>
    </row>
    <row r="77" spans="1:9" x14ac:dyDescent="0.25">
      <c r="B77" s="118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2" activePane="bottomLeft" state="frozen"/>
      <selection pane="bottomLeft" activeCell="F8" sqref="F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67" t="s">
        <v>351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</row>
    <row r="2" spans="1:11" ht="15.75" customHeight="1" x14ac:dyDescent="0.25">
      <c r="A2" s="168" t="s">
        <v>0</v>
      </c>
      <c r="B2" s="171" t="s">
        <v>2</v>
      </c>
      <c r="C2" s="174" t="s">
        <v>18</v>
      </c>
      <c r="D2" s="174"/>
      <c r="E2" s="174"/>
      <c r="F2" s="174"/>
      <c r="G2" s="174"/>
      <c r="H2" s="174"/>
      <c r="I2" s="174"/>
      <c r="J2" s="174"/>
      <c r="K2" s="174"/>
    </row>
    <row r="3" spans="1:11" ht="33.75" customHeight="1" x14ac:dyDescent="0.25">
      <c r="A3" s="169"/>
      <c r="B3" s="172"/>
      <c r="C3" s="175" t="s">
        <v>8</v>
      </c>
      <c r="D3" s="175"/>
      <c r="E3" s="175"/>
      <c r="F3" s="175"/>
      <c r="G3" s="175"/>
      <c r="H3" s="175" t="s">
        <v>53</v>
      </c>
      <c r="I3" s="181"/>
      <c r="J3" s="181"/>
      <c r="K3" s="181"/>
    </row>
    <row r="4" spans="1:11" s="8" customFormat="1" ht="63" x14ac:dyDescent="0.25">
      <c r="A4" s="170"/>
      <c r="B4" s="173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/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/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/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/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30"/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/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/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0"/>
      <c r="B76" s="180"/>
    </row>
    <row r="77" spans="1:11" s="31" customFormat="1" ht="41.25" customHeight="1" x14ac:dyDescent="0.25">
      <c r="A77" s="180"/>
      <c r="B77" s="180"/>
    </row>
    <row r="78" spans="1:11" s="31" customFormat="1" ht="38.25" customHeight="1" x14ac:dyDescent="0.25">
      <c r="A78" s="180"/>
      <c r="B78" s="180"/>
    </row>
    <row r="79" spans="1:11" s="31" customFormat="1" ht="18.75" customHeight="1" x14ac:dyDescent="0.25">
      <c r="A79" s="176"/>
      <c r="B79" s="176"/>
    </row>
    <row r="80" spans="1:11" s="31" customFormat="1" ht="42" customHeight="1" x14ac:dyDescent="0.25">
      <c r="A80" s="177"/>
      <c r="B80" s="178"/>
    </row>
    <row r="81" spans="1:2" ht="53.25" customHeight="1" x14ac:dyDescent="0.25">
      <c r="A81" s="177"/>
      <c r="B81" s="179"/>
    </row>
    <row r="82" spans="1:2" x14ac:dyDescent="0.25">
      <c r="A82" s="161"/>
      <c r="B82" s="161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36" activePane="bottomLeft" state="frozen"/>
      <selection activeCell="D1" sqref="D1"/>
      <selection pane="bottomLeft" activeCell="F22" sqref="F8:F2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67" t="s">
        <v>352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</row>
    <row r="3" spans="1:11" ht="15.75" customHeight="1" x14ac:dyDescent="0.25">
      <c r="A3" s="168" t="s">
        <v>0</v>
      </c>
      <c r="B3" s="171" t="s">
        <v>2</v>
      </c>
      <c r="C3" s="174" t="s">
        <v>18</v>
      </c>
      <c r="D3" s="174"/>
      <c r="E3" s="174"/>
      <c r="F3" s="174"/>
      <c r="G3" s="174"/>
      <c r="H3" s="174"/>
      <c r="I3" s="174"/>
      <c r="J3" s="174"/>
      <c r="K3" s="174"/>
    </row>
    <row r="4" spans="1:11" ht="33.75" customHeight="1" x14ac:dyDescent="0.25">
      <c r="A4" s="169"/>
      <c r="B4" s="172"/>
      <c r="C4" s="175" t="s">
        <v>8</v>
      </c>
      <c r="D4" s="175"/>
      <c r="E4" s="175"/>
      <c r="F4" s="175"/>
      <c r="G4" s="175"/>
      <c r="H4" s="175" t="s">
        <v>53</v>
      </c>
      <c r="I4" s="181"/>
      <c r="J4" s="181"/>
      <c r="K4" s="181"/>
    </row>
    <row r="5" spans="1:11" s="8" customFormat="1" ht="63" x14ac:dyDescent="0.25">
      <c r="A5" s="170"/>
      <c r="B5" s="173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/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1</v>
      </c>
      <c r="F12" s="128"/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8">
        <v>0.4</v>
      </c>
      <c r="D13" s="25" t="s">
        <v>141</v>
      </c>
      <c r="E13" s="25">
        <v>1</v>
      </c>
      <c r="F13" s="128"/>
      <c r="G13" s="129" t="s">
        <v>3</v>
      </c>
      <c r="H13" s="14" t="s">
        <v>15</v>
      </c>
      <c r="I13" s="128">
        <v>448</v>
      </c>
      <c r="J13" s="128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1">
        <v>0.4</v>
      </c>
      <c r="D14" s="25" t="s">
        <v>141</v>
      </c>
      <c r="E14" s="25">
        <v>2</v>
      </c>
      <c r="F14" s="141"/>
      <c r="G14" s="142" t="s">
        <v>3</v>
      </c>
      <c r="H14" s="14" t="s">
        <v>15</v>
      </c>
      <c r="I14" s="141">
        <v>448</v>
      </c>
      <c r="J14" s="141">
        <v>1.08</v>
      </c>
      <c r="K14" s="15">
        <f t="shared" ref="K14" si="2"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8">
        <v>0.4</v>
      </c>
      <c r="D15" s="25" t="s">
        <v>142</v>
      </c>
      <c r="E15" s="25">
        <v>1</v>
      </c>
      <c r="F15" s="128"/>
      <c r="G15" s="129" t="s">
        <v>3</v>
      </c>
      <c r="H15" s="14" t="s">
        <v>15</v>
      </c>
      <c r="I15" s="128">
        <v>539</v>
      </c>
      <c r="J15" s="128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8">
        <v>0.4</v>
      </c>
      <c r="D16" s="25" t="s">
        <v>143</v>
      </c>
      <c r="E16" s="25">
        <v>1</v>
      </c>
      <c r="F16" s="128"/>
      <c r="G16" s="129" t="s">
        <v>3</v>
      </c>
      <c r="H16" s="14" t="s">
        <v>15</v>
      </c>
      <c r="I16" s="128">
        <v>618</v>
      </c>
      <c r="J16" s="128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4">
        <v>0.4</v>
      </c>
      <c r="D17" s="25" t="s">
        <v>143</v>
      </c>
      <c r="E17" s="25">
        <v>2</v>
      </c>
      <c r="F17" s="144"/>
      <c r="G17" s="145" t="s">
        <v>3</v>
      </c>
      <c r="H17" s="14" t="s">
        <v>15</v>
      </c>
      <c r="I17" s="144">
        <v>618</v>
      </c>
      <c r="J17" s="144">
        <v>1.08</v>
      </c>
      <c r="K17" s="15">
        <f t="shared" ref="K17" si="3"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8">
        <v>0.4</v>
      </c>
      <c r="D18" s="25" t="s">
        <v>144</v>
      </c>
      <c r="E18" s="25">
        <v>1</v>
      </c>
      <c r="F18" s="128"/>
      <c r="G18" s="129" t="s">
        <v>3</v>
      </c>
      <c r="H18" s="14" t="s">
        <v>15</v>
      </c>
      <c r="I18" s="128">
        <v>722</v>
      </c>
      <c r="J18" s="128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8">
        <v>0.4</v>
      </c>
      <c r="D19" s="25" t="s">
        <v>145</v>
      </c>
      <c r="E19" s="25">
        <v>1</v>
      </c>
      <c r="F19" s="128"/>
      <c r="G19" s="129" t="s">
        <v>3</v>
      </c>
      <c r="H19" s="14" t="s">
        <v>15</v>
      </c>
      <c r="I19" s="128">
        <v>916</v>
      </c>
      <c r="J19" s="128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1">
        <v>0.4</v>
      </c>
      <c r="D20" s="25" t="s">
        <v>145</v>
      </c>
      <c r="E20" s="25">
        <v>2</v>
      </c>
      <c r="F20" s="141"/>
      <c r="G20" s="142" t="s">
        <v>3</v>
      </c>
      <c r="H20" s="14" t="s">
        <v>15</v>
      </c>
      <c r="I20" s="141">
        <v>916</v>
      </c>
      <c r="J20" s="141">
        <v>1.08</v>
      </c>
      <c r="K20" s="15">
        <f t="shared" ref="K20" si="4"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8">
        <v>0.4</v>
      </c>
      <c r="D21" s="25" t="s">
        <v>146</v>
      </c>
      <c r="E21" s="25">
        <v>1</v>
      </c>
      <c r="F21" s="128"/>
      <c r="G21" s="129" t="s">
        <v>3</v>
      </c>
      <c r="H21" s="14" t="s">
        <v>15</v>
      </c>
      <c r="I21" s="128">
        <v>1116</v>
      </c>
      <c r="J21" s="128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371</v>
      </c>
      <c r="C22" s="141">
        <v>0.4</v>
      </c>
      <c r="D22" s="25" t="s">
        <v>146</v>
      </c>
      <c r="E22" s="25">
        <v>2</v>
      </c>
      <c r="F22" s="141"/>
      <c r="G22" s="142" t="s">
        <v>3</v>
      </c>
      <c r="H22" s="14" t="s">
        <v>15</v>
      </c>
      <c r="I22" s="141">
        <v>1116</v>
      </c>
      <c r="J22" s="141">
        <v>1.08</v>
      </c>
      <c r="K22" s="15">
        <f t="shared" ref="K22" si="5"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8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8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8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8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8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8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8">
        <v>6</v>
      </c>
      <c r="D33" s="25" t="s">
        <v>153</v>
      </c>
      <c r="E33" s="25"/>
      <c r="F33" s="128"/>
      <c r="G33" s="129" t="s">
        <v>3</v>
      </c>
      <c r="H33" s="14" t="s">
        <v>127</v>
      </c>
      <c r="I33" s="128">
        <v>1979</v>
      </c>
      <c r="J33" s="128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8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8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8" t="s">
        <v>52</v>
      </c>
      <c r="F35" s="57"/>
      <c r="G35" s="59" t="s">
        <v>3</v>
      </c>
      <c r="H35" s="14" t="s">
        <v>157</v>
      </c>
      <c r="I35" s="57">
        <v>496</v>
      </c>
      <c r="J35" s="128">
        <v>1</v>
      </c>
      <c r="K35" s="15">
        <f t="shared" ref="K35:K49" si="7"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8" t="s">
        <v>52</v>
      </c>
      <c r="F36" s="57"/>
      <c r="G36" s="59" t="s">
        <v>3</v>
      </c>
      <c r="H36" s="14" t="s">
        <v>157</v>
      </c>
      <c r="I36" s="57">
        <v>1428</v>
      </c>
      <c r="J36" s="128">
        <v>1</v>
      </c>
      <c r="K36" s="15">
        <f t="shared" si="7"/>
        <v>0</v>
      </c>
    </row>
    <row r="37" spans="1:11" s="10" customFormat="1" ht="31.5" x14ac:dyDescent="0.25">
      <c r="A37" s="49" t="s">
        <v>72</v>
      </c>
      <c r="B37" s="27" t="s">
        <v>158</v>
      </c>
      <c r="C37" s="128" t="s">
        <v>52</v>
      </c>
      <c r="D37" s="128" t="s">
        <v>52</v>
      </c>
      <c r="E37" s="128" t="s">
        <v>52</v>
      </c>
      <c r="F37" s="128" t="s">
        <v>52</v>
      </c>
      <c r="G37" s="128" t="s">
        <v>52</v>
      </c>
      <c r="H37" s="128" t="s">
        <v>52</v>
      </c>
      <c r="I37" s="128" t="s">
        <v>52</v>
      </c>
      <c r="J37" s="128" t="s">
        <v>52</v>
      </c>
      <c r="K37" s="128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8" t="s">
        <v>52</v>
      </c>
      <c r="F38" s="128"/>
      <c r="G38" s="129" t="s">
        <v>162</v>
      </c>
      <c r="H38" s="14" t="s">
        <v>161</v>
      </c>
      <c r="I38" s="128">
        <v>1.3</v>
      </c>
      <c r="J38" s="128">
        <v>1</v>
      </c>
      <c r="K38" s="15">
        <f t="shared" ref="K38:K39" si="8"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8" t="s">
        <v>52</v>
      </c>
      <c r="F39" s="128"/>
      <c r="G39" s="129" t="s">
        <v>162</v>
      </c>
      <c r="H39" s="14" t="s">
        <v>161</v>
      </c>
      <c r="I39" s="128">
        <v>2.3199999999999998</v>
      </c>
      <c r="J39" s="128">
        <v>1</v>
      </c>
      <c r="K39" s="15">
        <f t="shared" si="8"/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8" t="s">
        <v>52</v>
      </c>
      <c r="F40" s="128"/>
      <c r="G40" s="129" t="s">
        <v>162</v>
      </c>
      <c r="H40" s="14" t="s">
        <v>161</v>
      </c>
      <c r="I40" s="128">
        <v>1.3</v>
      </c>
      <c r="J40" s="128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8" t="s">
        <v>52</v>
      </c>
      <c r="F41" s="128"/>
      <c r="G41" s="129" t="s">
        <v>162</v>
      </c>
      <c r="H41" s="14" t="s">
        <v>161</v>
      </c>
      <c r="I41" s="128">
        <v>2.3199999999999998</v>
      </c>
      <c r="J41" s="128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8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8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8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8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8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8">
        <v>1.08</v>
      </c>
      <c r="K45" s="15">
        <f t="shared" si="7"/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8"/>
      <c r="G46" s="26" t="s">
        <v>12</v>
      </c>
      <c r="H46" s="14" t="s">
        <v>163</v>
      </c>
      <c r="I46" s="128">
        <v>23088</v>
      </c>
      <c r="J46" s="128">
        <v>1.08</v>
      </c>
      <c r="K46" s="15">
        <f t="shared" si="7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8"/>
      <c r="G47" s="26" t="s">
        <v>12</v>
      </c>
      <c r="H47" s="14" t="s">
        <v>163</v>
      </c>
      <c r="I47" s="128">
        <v>23636</v>
      </c>
      <c r="J47" s="128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8"/>
      <c r="G48" s="26" t="s">
        <v>12</v>
      </c>
      <c r="H48" s="14" t="s">
        <v>163</v>
      </c>
      <c r="I48" s="128">
        <v>41090</v>
      </c>
      <c r="J48" s="128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8"/>
      <c r="G49" s="26" t="s">
        <v>12</v>
      </c>
      <c r="H49" s="14" t="s">
        <v>163</v>
      </c>
      <c r="I49" s="128">
        <v>18517</v>
      </c>
      <c r="J49" s="128">
        <v>1.08</v>
      </c>
      <c r="K49" s="15">
        <f t="shared" si="7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8"/>
      <c r="G50" s="26" t="s">
        <v>12</v>
      </c>
      <c r="H50" s="14" t="s">
        <v>163</v>
      </c>
      <c r="I50" s="128">
        <v>53502</v>
      </c>
      <c r="J50" s="128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30" t="s">
        <v>52</v>
      </c>
      <c r="D51" s="130" t="s">
        <v>52</v>
      </c>
      <c r="E51" s="130" t="s">
        <v>52</v>
      </c>
      <c r="F51" s="130" t="s">
        <v>52</v>
      </c>
      <c r="G51" s="130" t="s">
        <v>52</v>
      </c>
      <c r="H51" s="130" t="s">
        <v>52</v>
      </c>
      <c r="I51" s="130" t="s">
        <v>52</v>
      </c>
      <c r="J51" s="130" t="s">
        <v>52</v>
      </c>
      <c r="K51" s="130" t="s">
        <v>52</v>
      </c>
    </row>
    <row r="52" spans="1:11" s="10" customFormat="1" ht="31.5" x14ac:dyDescent="0.25">
      <c r="A52" s="49" t="s">
        <v>24</v>
      </c>
      <c r="B52" s="13" t="s">
        <v>195</v>
      </c>
      <c r="C52" s="130" t="s">
        <v>52</v>
      </c>
      <c r="D52" s="25" t="s">
        <v>182</v>
      </c>
      <c r="E52" s="25" t="s">
        <v>52</v>
      </c>
      <c r="F52" s="130"/>
      <c r="G52" s="132" t="s">
        <v>189</v>
      </c>
      <c r="H52" s="14" t="s">
        <v>181</v>
      </c>
      <c r="I52" s="130">
        <v>3</v>
      </c>
      <c r="J52" s="130">
        <v>1</v>
      </c>
      <c r="K52" s="15">
        <f t="shared" ref="K52:K58" si="1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0" t="s">
        <v>52</v>
      </c>
      <c r="D53" s="25" t="s">
        <v>183</v>
      </c>
      <c r="E53" s="25" t="s">
        <v>52</v>
      </c>
      <c r="F53" s="130"/>
      <c r="G53" s="132" t="s">
        <v>189</v>
      </c>
      <c r="H53" s="14" t="s">
        <v>181</v>
      </c>
      <c r="I53" s="130">
        <v>5</v>
      </c>
      <c r="J53" s="130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30" t="s">
        <v>52</v>
      </c>
      <c r="D54" s="25" t="s">
        <v>184</v>
      </c>
      <c r="E54" s="25" t="s">
        <v>52</v>
      </c>
      <c r="F54" s="130"/>
      <c r="G54" s="132" t="s">
        <v>189</v>
      </c>
      <c r="H54" s="14" t="s">
        <v>181</v>
      </c>
      <c r="I54" s="130">
        <v>10</v>
      </c>
      <c r="J54" s="130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30" t="s">
        <v>52</v>
      </c>
      <c r="D55" s="25" t="s">
        <v>185</v>
      </c>
      <c r="E55" s="25" t="s">
        <v>52</v>
      </c>
      <c r="F55" s="130"/>
      <c r="G55" s="132" t="s">
        <v>189</v>
      </c>
      <c r="H55" s="14" t="s">
        <v>181</v>
      </c>
      <c r="I55" s="130">
        <v>40</v>
      </c>
      <c r="J55" s="130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30" t="s">
        <v>52</v>
      </c>
      <c r="D56" s="25" t="s">
        <v>186</v>
      </c>
      <c r="E56" s="25" t="s">
        <v>52</v>
      </c>
      <c r="F56" s="130"/>
      <c r="G56" s="132" t="s">
        <v>189</v>
      </c>
      <c r="H56" s="14" t="s">
        <v>181</v>
      </c>
      <c r="I56" s="130">
        <v>70</v>
      </c>
      <c r="J56" s="130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30" t="s">
        <v>52</v>
      </c>
      <c r="D57" s="25" t="s">
        <v>187</v>
      </c>
      <c r="E57" s="25" t="s">
        <v>52</v>
      </c>
      <c r="F57" s="130"/>
      <c r="G57" s="132" t="s">
        <v>189</v>
      </c>
      <c r="H57" s="14" t="s">
        <v>181</v>
      </c>
      <c r="I57" s="130">
        <v>300</v>
      </c>
      <c r="J57" s="130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30" t="s">
        <v>52</v>
      </c>
      <c r="D58" s="25" t="s">
        <v>188</v>
      </c>
      <c r="E58" s="25" t="s">
        <v>52</v>
      </c>
      <c r="F58" s="130"/>
      <c r="G58" s="132" t="s">
        <v>189</v>
      </c>
      <c r="H58" s="14" t="s">
        <v>181</v>
      </c>
      <c r="I58" s="130">
        <v>500</v>
      </c>
      <c r="J58" s="130">
        <v>1</v>
      </c>
      <c r="K58" s="15">
        <f t="shared" si="1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8"/>
      <c r="F59" s="57"/>
      <c r="G59" s="57"/>
      <c r="H59" s="3"/>
      <c r="I59" s="3"/>
      <c r="J59" s="3"/>
      <c r="K59" s="19">
        <f>SUM(K8:K21,K24:K33,K35:K36,K38:K41,K43,K45:K50,K52:K58)</f>
        <v>0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80"/>
      <c r="B61" s="180"/>
    </row>
    <row r="62" spans="1:11" s="31" customFormat="1" ht="41.25" customHeight="1" x14ac:dyDescent="0.25">
      <c r="A62" s="180"/>
      <c r="B62" s="180"/>
    </row>
    <row r="63" spans="1:11" s="31" customFormat="1" ht="38.25" customHeight="1" x14ac:dyDescent="0.25">
      <c r="A63" s="180"/>
      <c r="B63" s="180"/>
    </row>
    <row r="64" spans="1:11" s="31" customFormat="1" ht="18.75" customHeight="1" x14ac:dyDescent="0.25">
      <c r="A64" s="176"/>
      <c r="B64" s="176"/>
    </row>
    <row r="65" spans="1:11" s="31" customFormat="1" ht="217.5" customHeight="1" x14ac:dyDescent="0.25">
      <c r="A65" s="177"/>
      <c r="B65" s="178"/>
    </row>
    <row r="66" spans="1:11" ht="53.25" customHeight="1" x14ac:dyDescent="0.25">
      <c r="A66" s="177"/>
      <c r="B66" s="179"/>
    </row>
    <row r="67" spans="1:11" x14ac:dyDescent="0.25">
      <c r="A67" s="161"/>
      <c r="B67" s="161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200" t="s">
        <v>28</v>
      </c>
      <c r="B2" s="200"/>
      <c r="C2" s="200"/>
      <c r="D2" s="200"/>
      <c r="E2" s="200"/>
      <c r="F2" s="200"/>
      <c r="G2" s="200"/>
      <c r="J2" s="70"/>
      <c r="K2" s="70"/>
    </row>
    <row r="3" spans="1:17" ht="36" customHeight="1" x14ac:dyDescent="0.25">
      <c r="A3" s="51" t="s">
        <v>0</v>
      </c>
      <c r="B3" s="1" t="s">
        <v>27</v>
      </c>
      <c r="C3" s="201" t="s">
        <v>17</v>
      </c>
      <c r="D3" s="201"/>
      <c r="E3" s="175" t="s">
        <v>18</v>
      </c>
      <c r="F3" s="175"/>
      <c r="G3" s="175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2">
        <v>3</v>
      </c>
      <c r="D4" s="203"/>
      <c r="E4" s="204">
        <v>4</v>
      </c>
      <c r="F4" s="205"/>
      <c r="G4" s="206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07"/>
      <c r="D5" s="207"/>
      <c r="E5" s="207">
        <f>+т4!K59+т3!K74+т2!J64</f>
        <v>0</v>
      </c>
      <c r="F5" s="207"/>
      <c r="G5" s="207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99"/>
      <c r="D6" s="199"/>
      <c r="E6" s="199">
        <f>+E5*0.18</f>
        <v>0</v>
      </c>
      <c r="F6" s="199"/>
      <c r="G6" s="199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99"/>
      <c r="D7" s="199"/>
      <c r="E7" s="199">
        <f>+E5*1.18</f>
        <v>0</v>
      </c>
      <c r="F7" s="199"/>
      <c r="G7" s="199"/>
      <c r="I7" s="79">
        <f>E5*1.18/1000</f>
        <v>0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97"/>
      <c r="D8" s="198"/>
      <c r="E8" s="199">
        <f>208413*1.073*1.065*1.062*1.062</f>
        <v>268610.61322214518</v>
      </c>
      <c r="F8" s="199"/>
      <c r="G8" s="199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4"/>
      <c r="D9" s="185"/>
      <c r="E9" s="191">
        <v>266603</v>
      </c>
      <c r="F9" s="192"/>
      <c r="G9" s="193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84"/>
      <c r="D10" s="185"/>
      <c r="E10" s="196">
        <f>E8-E11</f>
        <v>2007.6132221451844</v>
      </c>
      <c r="F10" s="192"/>
      <c r="G10" s="193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84"/>
      <c r="D11" s="185"/>
      <c r="E11" s="191">
        <v>266603</v>
      </c>
      <c r="F11" s="192"/>
      <c r="G11" s="193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84"/>
      <c r="D12" s="185"/>
      <c r="E12" s="186"/>
      <c r="F12" s="187"/>
      <c r="G12" s="188"/>
      <c r="H12" s="71"/>
      <c r="I12" s="71"/>
    </row>
    <row r="13" spans="1:17" ht="18" x14ac:dyDescent="0.25">
      <c r="A13" s="32" t="s">
        <v>25</v>
      </c>
      <c r="B13" s="35" t="s">
        <v>59</v>
      </c>
      <c r="C13" s="184"/>
      <c r="D13" s="185"/>
      <c r="E13" s="186"/>
      <c r="F13" s="187"/>
      <c r="G13" s="188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84"/>
      <c r="D15" s="185"/>
      <c r="E15" s="186"/>
      <c r="F15" s="187"/>
      <c r="G15" s="188"/>
      <c r="H15" s="71"/>
      <c r="I15" s="71"/>
    </row>
    <row r="16" spans="1:17" ht="18" x14ac:dyDescent="0.25">
      <c r="A16" s="32" t="s">
        <v>61</v>
      </c>
      <c r="B16" s="35" t="s">
        <v>62</v>
      </c>
      <c r="C16" s="184"/>
      <c r="D16" s="185"/>
      <c r="E16" s="186"/>
      <c r="F16" s="187"/>
      <c r="G16" s="188"/>
      <c r="H16" s="71"/>
      <c r="I16" s="71"/>
    </row>
    <row r="17" spans="1:13" ht="18" x14ac:dyDescent="0.25">
      <c r="A17" s="32" t="s">
        <v>26</v>
      </c>
      <c r="B17" s="35" t="s">
        <v>63</v>
      </c>
      <c r="C17" s="189"/>
      <c r="D17" s="190"/>
      <c r="E17" s="191"/>
      <c r="F17" s="192"/>
      <c r="G17" s="193"/>
      <c r="H17" s="74"/>
      <c r="I17" s="81"/>
    </row>
    <row r="18" spans="1:13" x14ac:dyDescent="0.25">
      <c r="A18" s="54"/>
      <c r="B18" s="38"/>
      <c r="C18" s="194"/>
      <c r="D18" s="194"/>
      <c r="E18" s="195"/>
      <c r="F18" s="195"/>
      <c r="G18" s="195"/>
    </row>
    <row r="19" spans="1:13" ht="18" x14ac:dyDescent="0.25">
      <c r="A19" s="182" t="s">
        <v>67</v>
      </c>
      <c r="B19" s="182"/>
      <c r="C19" s="182"/>
      <c r="D19" s="182"/>
      <c r="E19" s="182"/>
      <c r="F19" s="182"/>
      <c r="G19" s="182"/>
    </row>
    <row r="20" spans="1:13" ht="36" customHeight="1" x14ac:dyDescent="0.25">
      <c r="A20" s="183" t="s">
        <v>64</v>
      </c>
      <c r="B20" s="183"/>
      <c r="C20" s="183"/>
      <c r="D20" s="183"/>
      <c r="E20" s="183"/>
      <c r="F20" s="183"/>
      <c r="G20" s="183"/>
    </row>
    <row r="21" spans="1:13" ht="31.5" customHeight="1" x14ac:dyDescent="0.25">
      <c r="A21" s="183" t="s">
        <v>65</v>
      </c>
      <c r="B21" s="183"/>
      <c r="C21" s="183"/>
      <c r="D21" s="183"/>
      <c r="E21" s="183"/>
      <c r="F21" s="183"/>
      <c r="G21" s="183"/>
      <c r="H21" s="68" t="s">
        <v>23</v>
      </c>
    </row>
    <row r="22" spans="1:13" s="31" customFormat="1" ht="69.75" customHeight="1" x14ac:dyDescent="0.25">
      <c r="A22" s="183" t="s">
        <v>66</v>
      </c>
      <c r="B22" s="183"/>
      <c r="C22" s="183"/>
      <c r="D22" s="183"/>
      <c r="E22" s="183"/>
      <c r="F22" s="183"/>
      <c r="G22" s="183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80"/>
      <c r="B23" s="180"/>
      <c r="C23" s="180"/>
      <c r="D23" s="180"/>
      <c r="E23" s="180"/>
      <c r="F23" s="180"/>
      <c r="G23" s="180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80"/>
      <c r="B24" s="180"/>
      <c r="C24" s="180"/>
      <c r="D24" s="180"/>
      <c r="E24" s="180"/>
      <c r="F24" s="180"/>
      <c r="G24" s="180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80"/>
      <c r="B25" s="180"/>
      <c r="C25" s="180"/>
      <c r="D25" s="180"/>
      <c r="E25" s="180"/>
      <c r="F25" s="180"/>
      <c r="G25" s="180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6"/>
      <c r="B26" s="176"/>
      <c r="C26" s="176"/>
      <c r="D26" s="176"/>
      <c r="E26" s="176"/>
      <c r="F26" s="176"/>
      <c r="G26" s="176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7"/>
      <c r="B27" s="178"/>
      <c r="C27" s="178"/>
      <c r="D27" s="178"/>
      <c r="E27" s="178"/>
      <c r="F27" s="178"/>
      <c r="G27" s="178"/>
      <c r="H27" s="76"/>
      <c r="I27" s="77"/>
      <c r="J27" s="78"/>
      <c r="K27" s="78"/>
      <c r="L27" s="78"/>
      <c r="M27" s="78"/>
    </row>
    <row r="28" spans="1:13" ht="53.25" customHeight="1" x14ac:dyDescent="0.25">
      <c r="A28" s="177"/>
      <c r="B28" s="179"/>
      <c r="C28" s="179"/>
      <c r="D28" s="179"/>
      <c r="E28" s="179"/>
      <c r="F28" s="179"/>
      <c r="G28" s="179"/>
    </row>
    <row r="29" spans="1:13" x14ac:dyDescent="0.25">
      <c r="A29" s="161"/>
      <c r="B29" s="161"/>
      <c r="C29" s="161"/>
      <c r="D29" s="161"/>
      <c r="E29" s="161"/>
      <c r="F29" s="161"/>
      <c r="G29" s="161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0"/>
      <c r="B1" s="210"/>
      <c r="C1" s="210"/>
      <c r="D1" s="210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9" t="s">
        <v>92</v>
      </c>
      <c r="B4" s="208" t="s">
        <v>96</v>
      </c>
      <c r="C4" s="208" t="s">
        <v>91</v>
      </c>
      <c r="D4" s="208"/>
      <c r="E4" s="21"/>
      <c r="F4" s="20"/>
      <c r="G4" s="22"/>
      <c r="H4" s="20"/>
      <c r="I4" s="108"/>
    </row>
    <row r="5" spans="1:9" ht="53.25" customHeight="1" x14ac:dyDescent="0.25">
      <c r="A5" s="209"/>
      <c r="B5" s="208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H9" sqref="H9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1" t="str">
        <f>т1!D6</f>
        <v>Монтаж устройств передачи данных для АСКУЭ в ТП</v>
      </c>
      <c r="C1" s="211"/>
      <c r="D1" s="211"/>
      <c r="G1" s="22"/>
      <c r="H1" s="22"/>
    </row>
    <row r="2" spans="1:14" ht="54.75" customHeight="1" x14ac:dyDescent="0.25">
      <c r="A2" s="212" t="s">
        <v>363</v>
      </c>
      <c r="B2" s="212"/>
      <c r="C2" s="212"/>
      <c r="D2" s="212"/>
      <c r="G2" s="22"/>
      <c r="H2" s="22"/>
    </row>
    <row r="3" spans="1:14" ht="0.75" customHeight="1" x14ac:dyDescent="0.25">
      <c r="A3" s="87" t="s">
        <v>80</v>
      </c>
      <c r="B3" s="213" t="s">
        <v>81</v>
      </c>
      <c r="C3" s="213"/>
      <c r="D3" s="213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5324.4000000000005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1064.8800000000001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6389.2800000000007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6389.2800000000007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117064.84220399999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7">
        <f>13.55315355*1000</f>
        <v>13553.153549999999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3.975124764*1000</f>
        <v>3975.1247639999997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f>32.07577764*1000</f>
        <v>32075.777639999997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f>33.12847094*1000</f>
        <v>33128.470939999999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f>34.33231531*1000</f>
        <v>34332.315309999998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7297.7912470243027</v>
      </c>
      <c r="E20" s="102"/>
      <c r="F20" s="103"/>
      <c r="G20" s="103"/>
      <c r="H20" s="104"/>
      <c r="I20" s="104"/>
    </row>
    <row r="21" spans="1:9" ht="36" customHeight="1" x14ac:dyDescent="0.25">
      <c r="A21" s="182" t="s">
        <v>67</v>
      </c>
      <c r="B21" s="182"/>
      <c r="C21" s="182"/>
      <c r="D21" s="182"/>
    </row>
    <row r="22" spans="1:9" ht="31.5" customHeight="1" x14ac:dyDescent="0.25">
      <c r="A22" s="183" t="s">
        <v>64</v>
      </c>
      <c r="B22" s="183"/>
      <c r="C22" s="183"/>
      <c r="D22" s="183"/>
    </row>
    <row r="23" spans="1:9" s="31" customFormat="1" ht="80.25" customHeight="1" x14ac:dyDescent="0.25">
      <c r="A23" s="183" t="s">
        <v>66</v>
      </c>
      <c r="B23" s="183"/>
      <c r="C23" s="183"/>
      <c r="D23" s="183"/>
      <c r="E23" s="65"/>
      <c r="F23" s="24"/>
    </row>
    <row r="24" spans="1:9" s="31" customFormat="1" ht="18.75" customHeight="1" x14ac:dyDescent="0.25">
      <c r="A24" s="214" t="s">
        <v>364</v>
      </c>
      <c r="B24" s="214"/>
      <c r="C24" s="214"/>
      <c r="D24" s="214"/>
      <c r="E24" s="65"/>
      <c r="F24" s="24"/>
    </row>
    <row r="25" spans="1:9" s="31" customFormat="1" ht="41.25" customHeight="1" x14ac:dyDescent="0.25">
      <c r="A25" s="180"/>
      <c r="B25" s="180"/>
      <c r="C25" s="180"/>
      <c r="D25" s="180"/>
      <c r="E25" s="65"/>
      <c r="F25" s="24"/>
    </row>
    <row r="26" spans="1:9" s="31" customFormat="1" ht="38.25" customHeight="1" x14ac:dyDescent="0.25">
      <c r="A26" s="180"/>
      <c r="B26" s="180"/>
      <c r="C26" s="180"/>
      <c r="D26" s="180"/>
      <c r="E26"/>
      <c r="F26" s="24"/>
    </row>
    <row r="27" spans="1:9" s="31" customFormat="1" ht="18.75" customHeight="1" x14ac:dyDescent="0.25">
      <c r="A27" s="176"/>
      <c r="B27" s="176"/>
      <c r="C27" s="176"/>
      <c r="D27" s="176"/>
      <c r="E27" s="65"/>
      <c r="F27" s="24"/>
    </row>
    <row r="28" spans="1:9" s="31" customFormat="1" ht="217.5" customHeight="1" x14ac:dyDescent="0.25">
      <c r="A28" s="177"/>
      <c r="B28" s="178"/>
      <c r="C28" s="178"/>
      <c r="D28" s="178"/>
      <c r="E28" s="65"/>
      <c r="F28" s="24"/>
    </row>
    <row r="29" spans="1:9" ht="53.25" customHeight="1" x14ac:dyDescent="0.25">
      <c r="A29" s="177"/>
      <c r="B29" s="179"/>
      <c r="C29" s="179"/>
      <c r="D29" s="179"/>
    </row>
    <row r="30" spans="1:9" x14ac:dyDescent="0.25">
      <c r="A30" s="161"/>
      <c r="B30" s="161"/>
      <c r="C30" s="161"/>
      <c r="D30" s="161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2022-02-15T00:45:25Z</dcterms:modified>
</cp:coreProperties>
</file>