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20" i="104" l="1"/>
  <c r="D13" i="102" l="1"/>
  <c r="D12" i="102" l="1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<sst xmlns="http://schemas.openxmlformats.org/spreadsheetml/2006/main" count="1406" uniqueCount="376">
  <si>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</si>
  <si>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</si>
  <si>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</si>
  <si>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</si>
  <si>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</si>
  <si>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</si>
  <si>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</si>
  <si>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</si>
  <si>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</si>
  <si>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</si>
  <si>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</si>
  <si>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</si>
  <si>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</si>
  <si>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</si>
  <si>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</si>
  <si>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</si>
  <si>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</si>
  <si>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</si>
  <si>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</si>
  <si>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</si>
  <si>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</si>
  <si>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</si>
  <si>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</si>
  <si>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</si>
  <si>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</si>
  <si>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</si>
  <si>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</si>
  <si>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</si>
  <si>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</si>
  <si>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</si>
  <si>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</si>
  <si>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</si>
  <si>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</si>
  <si>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</si>
  <si>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</si>
  <si>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</si>
  <si>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</si>
  <si>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</si>
  <si>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</si>
  <si>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</si>
  <si>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</si>
  <si>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</si>
  <si>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</si>
  <si>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</si>
  <si>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</si>
  <si>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</si>
  <si>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</si>
  <si>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</si>
  <si>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</si>
  <si>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</si>
  <si>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</si>
  <si>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</si>
  <si>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</si>
  <si>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</si>
  <si>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</si>
  <si>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</si>
  <si>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</si>
  <si>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</si>
  <si>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</si>
  <si>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</si>
  <si>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</si>
  <si>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</si>
  <si>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</si>
  <si>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</si>
  <si>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</si>
  <si>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</si>
  <si>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</si>
  <si>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</si>
  <si>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</si>
  <si>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</si>
  <si>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</si>
  <si>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</si>
  <si>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</si>
  <si>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</si>
  <si>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</si>
  <si>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</si>
  <si>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</si>
  <si>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</si>
  <si>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</si>
  <si>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</si>
  <si>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</si>
  <si>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</si>
  <si>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</si>
  <si>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</si>
  <si>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</si>
  <si>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</si>
  <si>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</si>
  <si>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</si>
  <si>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</si>
  <si>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</si>
  <si>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</si>
  <si>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</si>
  <si>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</si>
  <si>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</si>
  <si>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</si>
  <si>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</si>
  <si>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</si>
  <si>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</si>
  <si>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</si>
  <si>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</si>
  <si>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</si>
  <si>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</si>
  <si>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</si>
  <si>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</si>
  <si>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</si>
  <si>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</si>
  <si>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</si>
  <si>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</si>
  <si>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</si>
  <si>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</si>
  <si>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</si>
  <si>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</si>
  <si>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</si>
  <si>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</si>
  <si>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</si>
  <si>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</si>
  <si>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</si>
  <si>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</si>
  <si>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</si>
  <si>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</si>
  <si>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</si>
  <si>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</si>
  <si>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</si>
  <si>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</si>
  <si>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</si>
  <si>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</si>
  <si>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</si>
  <si>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</si>
  <si>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</si>
  <si>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</si>
  <si>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</si>
  <si>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</si>
  <si>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</si>
  <si>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</si>
  <si>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</si>
  <si>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</si>
  <si>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</si>
  <si>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</si>
  <si>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</si>
  <si>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</si>
  <si>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</si>
  <si>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</si>
  <si>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</si>
  <si>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</si>
  <si>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</si>
  <si>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</si>
  <si>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</si>
  <si>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</si>
  <si>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</si>
  <si>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</si>
  <si>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</si>
  <si>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</si>
  <si>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</si>
  <si>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</si>
  <si>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</si>
  <si>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</si>
  <si>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</si>
  <si>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</si>
  <si>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</si>
  <si>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</si>
  <si>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</si>
  <si>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</si>
  <si>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</si>
  <si>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</si>
  <si>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</si>
  <si>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</si>
  <si>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</si>
  <si>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</si>
  <si>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</si>
  <si>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</si>
  <si>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</si>
  <si>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</si>
  <si>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</si>
  <si>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</si>
  <si>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</si>
  <si>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</si>
  <si>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</si>
  <si>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</si>
  <si>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</si>
  <si>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</si>
  <si>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</si>
  <si>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</si>
  <si>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</si>
  <si>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</si>
  <si>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</si>
  <si>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</si>
  <si>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</si>
  <si>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</si>
  <si>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</si>
  <si>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</si>
  <si>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</si>
  <si>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</si>
  <si>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</si>
  <si>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</si>
  <si>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</si>
  <si>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</si>
  <si>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</si>
  <si>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</si>
  <si>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</si>
  <si>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</si>
  <si>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</si>
  <si>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</si>
  <si>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</si>
  <si>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</si>
  <si>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</si>
  <si>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</si>
  <si>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</si>
  <si>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</si>
  <si>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</si>
  <si>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</si>
  <si>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</si>
  <si>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</si>
  <si>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</si>
  <si>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</si>
  <si>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</si>
  <si>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</si>
  <si>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</si>
  <si>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</si>
  <si>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</si>
  <si>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</si>
  <si>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</si>
  <si>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</si>
  <si>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</si>
  <si>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</si>
  <si>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</si>
  <si>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</si>
  <si>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</si>
  <si>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</si>
  <si>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</si>
  <si>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</si>
  <si>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</si>
  <si>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</si>
  <si>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</si>
  <si>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</si>
  <si>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</si>
  <si>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</si>
  <si>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</si>
  <si>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</si>
  <si>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</si>
  <si>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</si>
  <si>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</si>
  <si>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</si>
  <si>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</si>
  <si>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</si>
  <si>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</si>
  <si>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</si>
  <si>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</si>
  <si>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</si>
  <si>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</si>
  <si>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</si>
  <si>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</si>
  <si>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</si>
  <si>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</si>
  <si>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</si>
  <si>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</si>
  <si>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</si>
  <si>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</si>
  <si>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</si>
  <si>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</si>
  <si>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</si>
  <si>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</si>
  <si>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</si>
  <si>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</si>
  <si>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</si>
  <si>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</si>
  <si>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</si>
  <si>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</si>
  <si>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</si>
  <si>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</si>
  <si>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</si>
  <si>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</si>
  <si>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</si>
  <si>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</si>
  <si>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</si>
  <si>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</si>
  <si>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</si>
  <si>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</si>
  <si>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</si>
  <si>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</si>
  <si>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</si>
  <si>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</si>
  <si>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</si>
  <si>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</si>
  <si>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</si>
  <si>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</si>
  <si>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</si>
  <si>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</si>
  <si>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</si>
  <si>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</si>
  <si>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</si>
  <si>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</si>
  <si>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</si>
  <si>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</si>
  <si>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</si>
  <si>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</si>
  <si>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</si>
  <si>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</si>
  <si>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</si>
  <si>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</si>
  <si>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</si>
  <si>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</si>
  <si>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</si>
  <si>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</si>
  <si>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</si>
  <si>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</si>
  <si>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</si>
  <si>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</si>
  <si>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</si>
  <si>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</si>
  <si>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</si>
  <si>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</si>
  <si>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</si>
  <si>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</si>
  <si>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</si>
  <si>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</si>
  <si>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</si>
  <si>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</si>
  <si>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</si>
  <si>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</si>
  <si>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</si>
  <si>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</si>
  <si>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</si>
  <si>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</si>
  <si>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</si>
  <si>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</si>
  <si>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</si>
  <si>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</si>
  <si>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</si>
  <si>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</si>
  <si>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</si>
  <si>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</si>
  <si>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</si>
  <si>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</si>
  <si>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</si>
  <si>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</si>
  <si>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</si>
  <si>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</si>
  <si>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</si>
  <si>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</si>
  <si>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</si>
  <si>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</si>
  <si>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</si>
  <si>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</si>
  <si>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</si>
  <si>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</si>
  <si>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</si>
  <si>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</si>
  <si>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</si>
  <si>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</si>
  <si>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</si>
  <si>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</si>
  <si>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</si>
  <si>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</si>
  <si>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</si>
  <si>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</si>
  <si>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</si>
  <si>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</si>
  <si>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</si>
  <si>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</si>
  <si>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</si>
  <si>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</si>
  <si>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</si>
  <si>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</si>
  <si>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</si>
  <si>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</si>
  <si>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</si>
  <si>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</si>
  <si>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</si>
  <si>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</si>
  <si>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</si>
  <si>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</si>
  <si>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</si>
  <si>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</si>
  <si>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J_0000060026</t>
  </si>
  <si>
    <t>Монтаж системы сигнализации в трансформаторной подстанции</t>
  </si>
  <si>
    <t>Год раскрытия информации:  3 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</si>
</sst>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4" activePane="bottomLeft" state="frozen"/>
      <selection pane="bottomLeft" activeCell="E21" sqref="E21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2" t="s">
        <v>345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x14ac:dyDescent="0.25">
      <c r="A3" s="173" t="s">
        <v>349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x14ac:dyDescent="0.25">
      <c r="A4" s="174" t="s">
        <v>348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0" x14ac:dyDescent="0.25">
      <c r="A5" s="173" t="s">
        <v>375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53.25" customHeight="1" x14ac:dyDescent="0.25">
      <c r="A6" s="163" t="s">
        <v>80</v>
      </c>
      <c r="B6" s="164"/>
      <c r="C6" s="165"/>
      <c r="D6" s="166" t="s">
        <v>374</v>
      </c>
      <c r="E6" s="167"/>
      <c r="F6" s="167"/>
      <c r="G6" s="167"/>
      <c r="H6" s="167"/>
      <c r="I6" s="167"/>
      <c r="J6" s="168"/>
    </row>
    <row r="7" spans="1:10" x14ac:dyDescent="0.25">
      <c r="A7" s="163" t="s">
        <v>346</v>
      </c>
      <c r="B7" s="164"/>
      <c r="C7" s="165"/>
      <c r="D7" s="169" t="s">
        <v>373</v>
      </c>
      <c r="E7" s="170"/>
      <c r="F7" s="170"/>
      <c r="G7" s="170"/>
      <c r="H7" s="170"/>
      <c r="I7" s="170"/>
      <c r="J7" s="171"/>
    </row>
    <row r="8" spans="1:10" ht="15.75" customHeight="1" x14ac:dyDescent="0.25">
      <c r="A8" s="148" t="s">
        <v>347</v>
      </c>
      <c r="B8" s="148"/>
      <c r="C8" s="148"/>
      <c r="D8" s="148"/>
      <c r="E8" s="148"/>
      <c r="F8" s="148"/>
      <c r="G8" s="148"/>
      <c r="H8" s="148"/>
      <c r="I8" s="148"/>
      <c r="J8" s="148"/>
    </row>
    <row r="9" spans="1:10" ht="15.75" customHeight="1" x14ac:dyDescent="0.25">
      <c r="A9" s="149" t="s">
        <v>0</v>
      </c>
      <c r="B9" s="152" t="s">
        <v>2</v>
      </c>
      <c r="C9" s="155" t="s">
        <v>18</v>
      </c>
      <c r="D9" s="155"/>
      <c r="E9" s="155"/>
      <c r="F9" s="155"/>
      <c r="G9" s="155"/>
      <c r="H9" s="155"/>
      <c r="I9" s="155"/>
      <c r="J9" s="155"/>
    </row>
    <row r="10" spans="1:10" ht="33.75" customHeight="1" x14ac:dyDescent="0.25">
      <c r="A10" s="150"/>
      <c r="B10" s="153"/>
      <c r="C10" s="156" t="s">
        <v>8</v>
      </c>
      <c r="D10" s="156"/>
      <c r="E10" s="156"/>
      <c r="F10" s="156"/>
      <c r="G10" s="156" t="s">
        <v>53</v>
      </c>
      <c r="H10" s="156"/>
      <c r="I10" s="156"/>
      <c r="J10" s="156"/>
    </row>
    <row r="11" spans="1:10" s="8" customFormat="1" ht="63" x14ac:dyDescent="0.25">
      <c r="A11" s="151"/>
      <c r="B11" s="154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>
        <f>27.075*161</f>
        <v>4359.0749999999998</v>
      </c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5780.1334499999994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5780.1334499999994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8"/>
      <c r="B28" s="158"/>
      <c r="H28" s="137"/>
      <c r="I28" s="137"/>
    </row>
    <row r="29" spans="1:10" s="31" customFormat="1" ht="41.25" customHeight="1" x14ac:dyDescent="0.25">
      <c r="A29" s="158"/>
      <c r="B29" s="158"/>
      <c r="H29" s="137"/>
      <c r="I29" s="137"/>
    </row>
    <row r="30" spans="1:10" s="31" customFormat="1" ht="38.25" customHeight="1" x14ac:dyDescent="0.25">
      <c r="A30" s="158"/>
      <c r="B30" s="158"/>
      <c r="H30" s="137"/>
      <c r="I30" s="137"/>
    </row>
    <row r="31" spans="1:10" s="31" customFormat="1" ht="18.75" customHeight="1" x14ac:dyDescent="0.25">
      <c r="A31" s="159"/>
      <c r="B31" s="159"/>
      <c r="H31" s="137"/>
      <c r="I31" s="137"/>
    </row>
    <row r="32" spans="1:10" s="31" customFormat="1" ht="217.5" customHeight="1" x14ac:dyDescent="0.25">
      <c r="A32" s="160"/>
      <c r="B32" s="161"/>
      <c r="H32" s="137"/>
      <c r="I32" s="137"/>
    </row>
    <row r="33" spans="1:2" ht="53.25" customHeight="1" x14ac:dyDescent="0.25">
      <c r="A33" s="160"/>
      <c r="B33" s="162"/>
    </row>
    <row r="34" spans="1:2" x14ac:dyDescent="0.25">
      <c r="A34" s="157"/>
      <c r="B34" s="157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8" t="s">
        <v>350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</row>
    <row r="3" spans="1:10" ht="33.75" customHeight="1" x14ac:dyDescent="0.25">
      <c r="A3" s="150"/>
      <c r="B3" s="153"/>
      <c r="C3" s="156" t="s">
        <v>8</v>
      </c>
      <c r="D3" s="156"/>
      <c r="E3" s="156"/>
      <c r="F3" s="156"/>
      <c r="G3" s="156" t="s">
        <v>53</v>
      </c>
      <c r="H3" s="156"/>
      <c r="I3" s="156"/>
      <c r="J3" s="156"/>
    </row>
    <row r="4" spans="1:10" s="8" customFormat="1" ht="63" x14ac:dyDescent="0.25">
      <c r="A4" s="151"/>
      <c r="B4" s="154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1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1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1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1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1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1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8"/>
      <c r="B66" s="158"/>
      <c r="H66" s="124"/>
      <c r="I66" s="137"/>
    </row>
    <row r="67" spans="1:9" s="31" customFormat="1" ht="41.25" customHeight="1" x14ac:dyDescent="0.25">
      <c r="A67" s="158"/>
      <c r="B67" s="158"/>
      <c r="H67" s="124"/>
      <c r="I67" s="137"/>
    </row>
    <row r="68" spans="1:9" s="31" customFormat="1" ht="38.25" customHeight="1" x14ac:dyDescent="0.25">
      <c r="A68" s="158"/>
      <c r="B68" s="158"/>
      <c r="H68" s="124"/>
      <c r="I68" s="137"/>
    </row>
    <row r="69" spans="1:9" s="31" customFormat="1" ht="18.75" customHeight="1" x14ac:dyDescent="0.25">
      <c r="A69" s="159"/>
      <c r="B69" s="159"/>
      <c r="H69" s="124"/>
      <c r="I69" s="137"/>
    </row>
    <row r="70" spans="1:9" s="31" customFormat="1" ht="217.5" customHeight="1" x14ac:dyDescent="0.25">
      <c r="A70" s="160"/>
      <c r="B70" s="161"/>
      <c r="H70" s="124"/>
      <c r="I70" s="137"/>
    </row>
    <row r="71" spans="1:9" ht="53.25" customHeight="1" x14ac:dyDescent="0.25">
      <c r="A71" s="160"/>
      <c r="B71" s="162"/>
    </row>
    <row r="72" spans="1:9" x14ac:dyDescent="0.25">
      <c r="A72" s="157"/>
      <c r="B72" s="157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8" t="s">
        <v>351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  <c r="K2" s="155"/>
    </row>
    <row r="3" spans="1:11" ht="33.75" customHeight="1" x14ac:dyDescent="0.25">
      <c r="A3" s="150"/>
      <c r="B3" s="153"/>
      <c r="C3" s="156" t="s">
        <v>8</v>
      </c>
      <c r="D3" s="156"/>
      <c r="E3" s="156"/>
      <c r="F3" s="156"/>
      <c r="G3" s="156"/>
      <c r="H3" s="156" t="s">
        <v>53</v>
      </c>
      <c r="I3" s="175"/>
      <c r="J3" s="175"/>
      <c r="K3" s="175"/>
    </row>
    <row r="4" spans="1:11" s="8" customFormat="1" ht="63" x14ac:dyDescent="0.25">
      <c r="A4" s="151"/>
      <c r="B4" s="154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1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1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1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1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1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1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1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1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1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1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1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1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1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1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1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1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1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1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1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1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1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1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1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 t="shared" ref="K61:K67" si="2"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si="2"/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2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2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si="2"/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si="2"/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2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57"/>
      <c r="B82" s="157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8" t="s">
        <v>352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ht="15.75" customHeight="1" x14ac:dyDescent="0.25">
      <c r="A3" s="149" t="s">
        <v>0</v>
      </c>
      <c r="B3" s="152" t="s">
        <v>2</v>
      </c>
      <c r="C3" s="155" t="s">
        <v>18</v>
      </c>
      <c r="D3" s="155"/>
      <c r="E3" s="155"/>
      <c r="F3" s="155"/>
      <c r="G3" s="155"/>
      <c r="H3" s="155"/>
      <c r="I3" s="155"/>
      <c r="J3" s="155"/>
      <c r="K3" s="155"/>
    </row>
    <row r="4" spans="1:11" ht="33.75" customHeight="1" x14ac:dyDescent="0.25">
      <c r="A4" s="150"/>
      <c r="B4" s="153"/>
      <c r="C4" s="156" t="s">
        <v>8</v>
      </c>
      <c r="D4" s="156"/>
      <c r="E4" s="156"/>
      <c r="F4" s="156"/>
      <c r="G4" s="156"/>
      <c r="H4" s="156" t="s">
        <v>53</v>
      </c>
      <c r="I4" s="175"/>
      <c r="J4" s="175"/>
      <c r="K4" s="175"/>
    </row>
    <row r="5" spans="1:11" s="8" customFormat="1" ht="63" x14ac:dyDescent="0.25">
      <c r="A5" s="151"/>
      <c r="B5" s="154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>F36*I36*J36</f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>F39*I39*J39</f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>F41*I41*J41</f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ref="K45:K50" si="1">F45*I45*J45</f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1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1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si="1"/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1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si="1"/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57"/>
      <c r="B67" s="157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4" t="s">
        <v>28</v>
      </c>
      <c r="B2" s="184"/>
      <c r="C2" s="184"/>
      <c r="D2" s="184"/>
      <c r="E2" s="184"/>
      <c r="F2" s="184"/>
      <c r="G2" s="184"/>
      <c r="J2" s="70"/>
      <c r="K2" s="70"/>
    </row>
    <row r="3" spans="1:17" ht="36" customHeight="1" x14ac:dyDescent="0.25">
      <c r="A3" s="51" t="s">
        <v>0</v>
      </c>
      <c r="B3" s="1" t="s">
        <v>27</v>
      </c>
      <c r="C3" s="185" t="s">
        <v>17</v>
      </c>
      <c r="D3" s="185"/>
      <c r="E3" s="156" t="s">
        <v>18</v>
      </c>
      <c r="F3" s="156"/>
      <c r="G3" s="156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6">
        <v>3</v>
      </c>
      <c r="D4" s="187"/>
      <c r="E4" s="188">
        <v>4</v>
      </c>
      <c r="F4" s="189"/>
      <c r="G4" s="19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1"/>
      <c r="D5" s="191"/>
      <c r="E5" s="191">
        <f>+т4!K59+т3!K74+т2!J64</f>
        <v>0</v>
      </c>
      <c r="F5" s="191"/>
      <c r="G5" s="19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3"/>
      <c r="D6" s="183"/>
      <c r="E6" s="183">
        <f>+E5*0.18</f>
        <v>0</v>
      </c>
      <c r="F6" s="183"/>
      <c r="G6" s="18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3"/>
      <c r="D7" s="183"/>
      <c r="E7" s="183">
        <f>+E5*1.18</f>
        <v>0</v>
      </c>
      <c r="F7" s="183"/>
      <c r="G7" s="183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1"/>
      <c r="D8" s="182"/>
      <c r="E8" s="183">
        <f>208413*1.073*1.065*1.062*1.062</f>
        <v>268610.61322214518</v>
      </c>
      <c r="F8" s="183"/>
      <c r="G8" s="18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2"/>
      <c r="D9" s="193"/>
      <c r="E9" s="194">
        <v>266603</v>
      </c>
      <c r="F9" s="195"/>
      <c r="G9" s="196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2"/>
      <c r="D10" s="193"/>
      <c r="E10" s="197">
        <f>E8-E11</f>
        <v>2007.6132221451844</v>
      </c>
      <c r="F10" s="195"/>
      <c r="G10" s="196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2"/>
      <c r="D11" s="193"/>
      <c r="E11" s="194">
        <v>266603</v>
      </c>
      <c r="F11" s="195"/>
      <c r="G11" s="196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2"/>
      <c r="D12" s="193"/>
      <c r="E12" s="198"/>
      <c r="F12" s="199"/>
      <c r="G12" s="200"/>
      <c r="H12" s="71"/>
      <c r="I12" s="71"/>
    </row>
    <row r="13" spans="1:17" ht="18" x14ac:dyDescent="0.25">
      <c r="A13" s="32" t="s">
        <v>25</v>
      </c>
      <c r="B13" s="35" t="s">
        <v>59</v>
      </c>
      <c r="C13" s="192"/>
      <c r="D13" s="193"/>
      <c r="E13" s="198"/>
      <c r="F13" s="199"/>
      <c r="G13" s="200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2"/>
      <c r="D15" s="193"/>
      <c r="E15" s="198"/>
      <c r="F15" s="199"/>
      <c r="G15" s="200"/>
      <c r="H15" s="71"/>
      <c r="I15" s="71"/>
    </row>
    <row r="16" spans="1:17" ht="18" x14ac:dyDescent="0.25">
      <c r="A16" s="32" t="s">
        <v>61</v>
      </c>
      <c r="B16" s="35" t="s">
        <v>62</v>
      </c>
      <c r="C16" s="192"/>
      <c r="D16" s="193"/>
      <c r="E16" s="198"/>
      <c r="F16" s="199"/>
      <c r="G16" s="200"/>
      <c r="H16" s="71"/>
      <c r="I16" s="71"/>
    </row>
    <row r="17" spans="1:13" ht="18" x14ac:dyDescent="0.25">
      <c r="A17" s="32" t="s">
        <v>26</v>
      </c>
      <c r="B17" s="35" t="s">
        <v>63</v>
      </c>
      <c r="C17" s="201"/>
      <c r="D17" s="202"/>
      <c r="E17" s="194"/>
      <c r="F17" s="195"/>
      <c r="G17" s="196"/>
      <c r="H17" s="74"/>
      <c r="I17" s="81"/>
    </row>
    <row r="18" spans="1:13" x14ac:dyDescent="0.25">
      <c r="A18" s="54"/>
      <c r="B18" s="38"/>
      <c r="C18" s="203"/>
      <c r="D18" s="203"/>
      <c r="E18" s="204"/>
      <c r="F18" s="204"/>
      <c r="G18" s="204"/>
    </row>
    <row r="19" spans="1:13" ht="18" x14ac:dyDescent="0.25">
      <c r="A19" s="205" t="s">
        <v>67</v>
      </c>
      <c r="B19" s="205"/>
      <c r="C19" s="205"/>
      <c r="D19" s="205"/>
      <c r="E19" s="205"/>
      <c r="F19" s="205"/>
      <c r="G19" s="205"/>
    </row>
    <row r="20" spans="1:13" ht="36" customHeight="1" x14ac:dyDescent="0.25">
      <c r="A20" s="206" t="s">
        <v>64</v>
      </c>
      <c r="B20" s="206"/>
      <c r="C20" s="206"/>
      <c r="D20" s="206"/>
      <c r="E20" s="206"/>
      <c r="F20" s="206"/>
      <c r="G20" s="206"/>
    </row>
    <row r="21" spans="1:13" ht="31.5" customHeight="1" x14ac:dyDescent="0.25">
      <c r="A21" s="206" t="s">
        <v>65</v>
      </c>
      <c r="B21" s="206"/>
      <c r="C21" s="206"/>
      <c r="D21" s="206"/>
      <c r="E21" s="206"/>
      <c r="F21" s="206"/>
      <c r="G21" s="206"/>
      <c r="H21" s="68" t="s">
        <v>23</v>
      </c>
    </row>
    <row r="22" spans="1:13" s="31" customFormat="1" ht="69.75" customHeight="1" x14ac:dyDescent="0.25">
      <c r="A22" s="206" t="s">
        <v>66</v>
      </c>
      <c r="B22" s="206"/>
      <c r="C22" s="206"/>
      <c r="D22" s="206"/>
      <c r="E22" s="206"/>
      <c r="F22" s="206"/>
      <c r="G22" s="206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57"/>
      <c r="B29" s="157"/>
      <c r="C29" s="157"/>
      <c r="D29" s="157"/>
      <c r="E29" s="157"/>
      <c r="F29" s="157"/>
      <c r="G29" s="157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0" sqref="D1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Монтаж системы сигнализации в трансформаторной подстанции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5780.1334499999994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1156.0266899999999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6936.160139999999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6936.160139999999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9087.6036800000002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f>4.67620368*1000</f>
        <v>4676.2036800000005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4.4114*1000</f>
        <v>4411.4000000000005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v>0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v>0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v>0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7236.6488114737958</v>
      </c>
      <c r="E20" s="102"/>
      <c r="F20" s="103"/>
      <c r="G20" s="103"/>
      <c r="H20" s="104"/>
      <c r="I20" s="104"/>
    </row>
    <row r="21" spans="1:9" ht="36" customHeight="1" x14ac:dyDescent="0.25">
      <c r="A21" s="205" t="s">
        <v>67</v>
      </c>
      <c r="B21" s="205"/>
      <c r="C21" s="205"/>
      <c r="D21" s="205"/>
    </row>
    <row r="22" spans="1:9" ht="31.5" customHeight="1" x14ac:dyDescent="0.25">
      <c r="A22" s="206" t="s">
        <v>64</v>
      </c>
      <c r="B22" s="206"/>
      <c r="C22" s="206"/>
      <c r="D22" s="206"/>
    </row>
    <row r="23" spans="1:9" s="31" customFormat="1" ht="80.25" customHeight="1" x14ac:dyDescent="0.25">
      <c r="A23" s="206" t="s">
        <v>66</v>
      </c>
      <c r="B23" s="206"/>
      <c r="C23" s="206"/>
      <c r="D23" s="206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57"/>
      <c r="B30" s="157"/>
      <c r="C30" s="157"/>
      <c r="D30" s="15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2022-02-15T00:49:25Z</dcterms:modified>
</cp:coreProperties>
</file>