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D16" i="102"/>
  <c r="D15" i="102"/>
  <c r="D14" i="102"/>
  <c r="D12" i="102" l="1"/>
  <c r="D13" i="102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<sst xmlns="http://schemas.openxmlformats.org/spreadsheetml/2006/main" count="1421" uniqueCount="379">
  <si>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</si>
  <si>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</si>
  <si>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</si>
  <si>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</si>
  <si>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</si>
  <si>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</si>
  <si>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</si>
  <si>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</si>
  <si>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</si>
  <si>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</si>
  <si>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</si>
  <si>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</si>
  <si>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</si>
  <si>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</si>
  <si>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</si>
  <si>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</si>
  <si>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</si>
  <si>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</si>
  <si>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</si>
  <si>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</si>
  <si>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</si>
  <si>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</si>
  <si>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</si>
  <si>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</si>
  <si>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</si>
  <si>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</si>
  <si>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</si>
  <si>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</si>
  <si>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</si>
  <si>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</si>
  <si>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</si>
  <si>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</si>
  <si>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</si>
  <si>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</si>
  <si>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</si>
  <si>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</si>
  <si>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</si>
  <si>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</si>
  <si>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</si>
  <si>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</si>
  <si>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</si>
  <si>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</si>
  <si>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</si>
  <si>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</si>
  <si>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</si>
  <si>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</si>
  <si>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</si>
  <si>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</si>
  <si>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</si>
  <si>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</si>
  <si>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</si>
  <si>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</si>
  <si>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</si>
  <si>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</si>
  <si>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</si>
  <si>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</si>
  <si>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</si>
  <si>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</si>
  <si>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</si>
  <si>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</si>
  <si>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</si>
  <si>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</si>
  <si>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</si>
  <si>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</si>
  <si>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</si>
  <si>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</si>
  <si>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</si>
  <si>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</si>
  <si>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</si>
  <si>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</si>
  <si>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</si>
  <si>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</si>
  <si>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</si>
  <si>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</si>
  <si>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</si>
  <si>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</si>
  <si>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</si>
  <si>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</si>
  <si>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</si>
  <si>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</si>
  <si>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</si>
  <si>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</si>
  <si>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</si>
  <si>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</si>
  <si>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</si>
  <si>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</si>
  <si>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</si>
  <si>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</si>
  <si>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</si>
  <si>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</si>
  <si>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</si>
  <si>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</si>
  <si>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</si>
  <si>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</si>
  <si>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</si>
  <si>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</si>
  <si>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</si>
  <si>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</si>
  <si>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</si>
  <si>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</si>
  <si>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</si>
  <si>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</si>
  <si>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</si>
  <si>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</si>
  <si>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</si>
  <si>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</si>
  <si>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</si>
  <si>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</si>
  <si>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</si>
  <si>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</si>
  <si>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</si>
  <si>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</si>
  <si>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</si>
  <si>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</si>
  <si>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</si>
  <si>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</si>
  <si>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</si>
  <si>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</si>
  <si>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</si>
  <si>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</si>
  <si>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</si>
  <si>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</si>
  <si>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</si>
  <si>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</si>
  <si>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</si>
  <si>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</si>
  <si>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</si>
  <si>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</si>
  <si>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</si>
  <si>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</si>
  <si>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</si>
  <si>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</si>
  <si>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</si>
  <si>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</si>
  <si>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</si>
  <si>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</si>
  <si>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</si>
  <si>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</si>
  <si>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</si>
  <si>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</si>
  <si>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</si>
  <si>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</si>
  <si>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</si>
  <si>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</si>
  <si>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</si>
  <si>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</si>
  <si>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</si>
  <si>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</si>
  <si>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</si>
  <si>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</si>
  <si>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</si>
  <si>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</si>
  <si>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</si>
  <si>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</si>
  <si>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</si>
  <si>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</si>
  <si>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</si>
  <si>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</si>
  <si>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</si>
  <si>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</si>
  <si>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</si>
  <si>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</si>
  <si>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</si>
  <si>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</si>
  <si>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</si>
  <si>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</si>
  <si>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</si>
  <si>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</si>
  <si>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</si>
  <si>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</si>
  <si>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</si>
  <si>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</si>
  <si>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</si>
  <si>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</si>
  <si>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</si>
  <si>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</si>
  <si>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</si>
  <si>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</si>
  <si>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</si>
  <si>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</si>
  <si>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</si>
  <si>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</si>
  <si>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</si>
  <si>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</si>
  <si>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</si>
  <si>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</si>
  <si>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</si>
  <si>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</si>
  <si>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</si>
  <si>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</si>
  <si>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</si>
  <si>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</si>
  <si>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</si>
  <si>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</si>
  <si>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</si>
  <si>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</si>
  <si>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</si>
  <si>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</si>
  <si>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</si>
  <si>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</si>
  <si>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</si>
  <si>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</si>
  <si>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</si>
  <si>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</si>
  <si>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</si>
  <si>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</si>
  <si>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</si>
  <si>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</si>
  <si>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</si>
  <si>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</si>
  <si>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</si>
  <si>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</si>
  <si>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</si>
  <si>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</si>
  <si>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</si>
  <si>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</si>
  <si>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</si>
  <si>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</si>
  <si>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</si>
  <si>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</si>
  <si>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</si>
  <si>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</si>
  <si>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</si>
  <si>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</si>
  <si>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</si>
  <si>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</si>
  <si>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</si>
  <si>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</si>
  <si>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</si>
  <si>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</si>
  <si>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</si>
  <si>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</si>
  <si>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</si>
  <si>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</si>
  <si>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</si>
  <si>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</si>
  <si>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</si>
  <si>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</si>
  <si>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</si>
  <si>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</si>
  <si>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</si>
  <si>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</si>
  <si>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</si>
  <si>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</si>
  <si>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</si>
  <si>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</si>
  <si>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</si>
  <si>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</si>
  <si>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</si>
  <si>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</si>
  <si>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</si>
  <si>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</si>
  <si>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</si>
  <si>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</si>
  <si>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</si>
  <si>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</si>
  <si>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</si>
  <si>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</si>
  <si>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</si>
  <si>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</si>
  <si>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</si>
  <si>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</si>
  <si>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</si>
  <si>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</si>
  <si>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</si>
  <si>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</si>
  <si>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</si>
  <si>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</si>
  <si>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</si>
  <si>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</si>
  <si>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</si>
  <si>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</si>
  <si>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</si>
  <si>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</si>
  <si>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</si>
  <si>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</si>
  <si>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</si>
  <si>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</si>
  <si>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</si>
  <si>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</si>
  <si>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</si>
  <si>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</si>
  <si>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</si>
  <si>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</si>
  <si>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</si>
  <si>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</si>
  <si>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</si>
  <si>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</si>
  <si>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</si>
  <si>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</si>
  <si>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</si>
  <si>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</si>
  <si>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</si>
  <si>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</si>
  <si>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</si>
  <si>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</si>
  <si>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</si>
  <si>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</si>
  <si>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</si>
  <si>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</si>
  <si>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</si>
  <si>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</si>
  <si>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</si>
  <si>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</si>
  <si>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</si>
  <si>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</si>
  <si>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</si>
  <si>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</si>
  <si>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</si>
  <si>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</si>
  <si>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</si>
  <si>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</si>
  <si>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</si>
  <si>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</si>
  <si>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</si>
  <si>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</si>
  <si>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</si>
  <si>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</si>
  <si>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</si>
  <si>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</si>
  <si>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</si>
  <si>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</si>
  <si>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</si>
  <si>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</si>
  <si>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</si>
  <si>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</si>
  <si>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</si>
  <si>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</si>
  <si>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</si>
  <si>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</si>
  <si>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</si>
  <si>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</si>
  <si>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</si>
  <si>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</si>
  <si>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</si>
  <si>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</si>
  <si>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</si>
  <si>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</si>
  <si>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</si>
  <si>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</si>
  <si>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</si>
  <si>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</si>
  <si>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</si>
  <si>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</si>
  <si>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</si>
  <si>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</si>
  <si>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</si>
  <si>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</si>
  <si>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</si>
  <si>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</si>
  <si>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</si>
  <si>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</si>
  <si>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</si>
  <si>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</si>
  <si>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</si>
  <si>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</si>
  <si>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</si>
  <si>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</si>
  <si>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</si>
  <si>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</si>
  <si>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</si>
  <si>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</si>
  <si>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</si>
  <si>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</si>
  <si>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</si>
  <si>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</si>
  <si>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</si>
  <si>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</si>
  <si>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</si>
  <si>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</si>
  <si>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</si>
  <si>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</si>
  <si>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</si>
  <si>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</si>
  <si>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</si>
  <si>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</si>
  <si>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J_100456002</t>
  </si>
  <si>
    <t>Год раскрытия информации: 4 квартал 2021 года</t>
  </si>
  <si>
    <t>Установка подстанции с питающими линиями для обеспечения качества и надежности потребителей г.Томска и Томского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</si>
</sst>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15" sqref="E1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5">
      <c r="A3" s="163" t="s">
        <v>349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4" t="s">
        <v>348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x14ac:dyDescent="0.25">
      <c r="A5" s="163" t="s">
        <v>377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0" ht="53.25" customHeight="1" x14ac:dyDescent="0.25">
      <c r="A6" s="153" t="s">
        <v>80</v>
      </c>
      <c r="B6" s="154"/>
      <c r="C6" s="155"/>
      <c r="D6" s="156" t="s">
        <v>378</v>
      </c>
      <c r="E6" s="157"/>
      <c r="F6" s="157"/>
      <c r="G6" s="157"/>
      <c r="H6" s="157"/>
      <c r="I6" s="157"/>
      <c r="J6" s="158"/>
    </row>
    <row r="7" spans="1:10" x14ac:dyDescent="0.25">
      <c r="A7" s="153" t="s">
        <v>346</v>
      </c>
      <c r="B7" s="154"/>
      <c r="C7" s="155"/>
      <c r="D7" s="159" t="s">
        <v>376</v>
      </c>
      <c r="E7" s="160"/>
      <c r="F7" s="160"/>
      <c r="G7" s="160"/>
      <c r="H7" s="160"/>
      <c r="I7" s="160"/>
      <c r="J7" s="161"/>
    </row>
    <row r="8" spans="1:10" ht="15.75" customHeight="1" x14ac:dyDescent="0.25">
      <c r="A8" s="171" t="s">
        <v>347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 ht="15.75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</row>
    <row r="10" spans="1:10" ht="33.75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</row>
    <row r="11" spans="1:10" s="8" customFormat="1" ht="63" x14ac:dyDescent="0.25">
      <c r="A11" s="174"/>
      <c r="B11" s="177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7"/>
      <c r="I28" s="137"/>
    </row>
    <row r="29" spans="1:10" s="31" customFormat="1" ht="41.25" customHeight="1" x14ac:dyDescent="0.25">
      <c r="A29" s="166"/>
      <c r="B29" s="166"/>
      <c r="H29" s="137"/>
      <c r="I29" s="137"/>
    </row>
    <row r="30" spans="1:10" s="31" customFormat="1" ht="38.25" customHeight="1" x14ac:dyDescent="0.25">
      <c r="A30" s="166"/>
      <c r="B30" s="166"/>
      <c r="H30" s="137"/>
      <c r="I30" s="137"/>
    </row>
    <row r="31" spans="1:10" s="31" customFormat="1" ht="18.75" customHeight="1" x14ac:dyDescent="0.25">
      <c r="A31" s="167"/>
      <c r="B31" s="167"/>
      <c r="H31" s="137"/>
      <c r="I31" s="137"/>
    </row>
    <row r="32" spans="1:10" s="31" customFormat="1" ht="217.5" customHeight="1" x14ac:dyDescent="0.25">
      <c r="A32" s="168"/>
      <c r="B32" s="169"/>
      <c r="H32" s="137"/>
      <c r="I32" s="137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35" activePane="bottomLeft" state="frozen"/>
      <selection pane="bottomLeft" activeCell="I43" sqref="I4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71" t="s">
        <v>350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</row>
    <row r="3" spans="1:10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79"/>
      <c r="I3" s="179"/>
      <c r="J3" s="179"/>
    </row>
    <row r="4" spans="1:10" s="8" customFormat="1" ht="63" x14ac:dyDescent="0.25">
      <c r="A4" s="174"/>
      <c r="B4" s="177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>
        <v>1</v>
      </c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2908.7200000000003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>
        <v>1</v>
      </c>
      <c r="F13" s="143" t="s">
        <v>10</v>
      </c>
      <c r="G13" s="14" t="s">
        <v>280</v>
      </c>
      <c r="H13" s="3">
        <v>800</v>
      </c>
      <c r="I13" s="3">
        <v>1.03</v>
      </c>
      <c r="J13" s="9">
        <f t="shared" si="0"/>
        <v>824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>
        <v>1</v>
      </c>
      <c r="F16" s="135" t="s">
        <v>10</v>
      </c>
      <c r="G16" s="14" t="s">
        <v>281</v>
      </c>
      <c r="H16" s="3">
        <v>775</v>
      </c>
      <c r="I16" s="3">
        <v>1.03</v>
      </c>
      <c r="J16" s="9">
        <f t="shared" si="0"/>
        <v>798.25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>
        <v>3</v>
      </c>
      <c r="F21" s="135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15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>
        <v>4</v>
      </c>
      <c r="F39" s="135" t="s">
        <v>189</v>
      </c>
      <c r="G39" s="14" t="s">
        <v>181</v>
      </c>
      <c r="H39" s="3">
        <v>40</v>
      </c>
      <c r="I39" s="3">
        <v>1</v>
      </c>
      <c r="J39" s="9">
        <f>E39*H39*I39</f>
        <v>160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4705.97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4"/>
      <c r="I66" s="137"/>
    </row>
    <row r="67" spans="1:9" s="31" customFormat="1" ht="41.25" customHeight="1" x14ac:dyDescent="0.25">
      <c r="A67" s="166"/>
      <c r="B67" s="166"/>
      <c r="H67" s="124"/>
      <c r="I67" s="137"/>
    </row>
    <row r="68" spans="1:9" s="31" customFormat="1" ht="38.25" customHeight="1" x14ac:dyDescent="0.25">
      <c r="A68" s="166"/>
      <c r="B68" s="166"/>
      <c r="H68" s="124"/>
      <c r="I68" s="137"/>
    </row>
    <row r="69" spans="1:9" s="31" customFormat="1" ht="18.75" customHeight="1" x14ac:dyDescent="0.25">
      <c r="A69" s="167"/>
      <c r="B69" s="167"/>
      <c r="H69" s="124"/>
      <c r="I69" s="137"/>
    </row>
    <row r="70" spans="1:9" s="31" customFormat="1" ht="217.5" customHeight="1" x14ac:dyDescent="0.25">
      <c r="A70" s="168"/>
      <c r="B70" s="169"/>
      <c r="H70" s="124"/>
      <c r="I70" s="137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7" activePane="bottomLeft" state="frozen"/>
      <selection pane="bottomLeft" activeCell="F64" sqref="F64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351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/>
      <c r="H3" s="179" t="s">
        <v>53</v>
      </c>
      <c r="I3" s="185"/>
      <c r="J3" s="185"/>
      <c r="K3" s="185"/>
    </row>
    <row r="4" spans="1:11" s="8" customFormat="1" ht="63" x14ac:dyDescent="0.25">
      <c r="A4" s="174"/>
      <c r="B4" s="177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0.25</v>
      </c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276.12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v>0.373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312.69335999999998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>
        <v>0.40699999999999997</v>
      </c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295.87272000000002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>
        <v>0.373</v>
      </c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160.21096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v>0.65700000000000003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153.73800000000003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v>3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495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>
        <v>3</v>
      </c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15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1708.6350399999999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4"/>
      <c r="B76" s="184"/>
    </row>
    <row r="77" spans="1:11" s="31" customFormat="1" ht="41.25" customHeight="1" x14ac:dyDescent="0.25">
      <c r="A77" s="184"/>
      <c r="B77" s="184"/>
    </row>
    <row r="78" spans="1:11" s="31" customFormat="1" ht="38.25" customHeight="1" x14ac:dyDescent="0.25">
      <c r="A78" s="184"/>
      <c r="B78" s="184"/>
    </row>
    <row r="79" spans="1:11" s="31" customFormat="1" ht="18.75" customHeight="1" x14ac:dyDescent="0.25">
      <c r="A79" s="180"/>
      <c r="B79" s="180"/>
    </row>
    <row r="80" spans="1:11" s="31" customFormat="1" ht="42" customHeight="1" x14ac:dyDescent="0.25">
      <c r="A80" s="181"/>
      <c r="B80" s="182"/>
    </row>
    <row r="81" spans="1:2" ht="53.25" customHeight="1" x14ac:dyDescent="0.25">
      <c r="A81" s="181"/>
      <c r="B81" s="183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21" activePane="bottomLeft" state="frozen"/>
      <selection activeCell="D1" sqref="D1"/>
      <selection pane="bottomLeft" activeCell="F23" sqref="F23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1" t="s">
        <v>352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/>
      <c r="H4" s="179" t="s">
        <v>53</v>
      </c>
      <c r="I4" s="185"/>
      <c r="J4" s="185"/>
      <c r="K4" s="185"/>
    </row>
    <row r="5" spans="1:11" s="8" customFormat="1" ht="63" x14ac:dyDescent="0.25">
      <c r="A5" s="174"/>
      <c r="B5" s="177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/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/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/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/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/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143</v>
      </c>
      <c r="E18" s="25">
        <v>1</v>
      </c>
      <c r="F18" s="128"/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366</v>
      </c>
      <c r="C19" s="144">
        <v>0.4</v>
      </c>
      <c r="D19" s="25" t="s">
        <v>143</v>
      </c>
      <c r="E19" s="25">
        <v>2</v>
      </c>
      <c r="F19" s="144">
        <v>6.5000000000000002E-2</v>
      </c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86.767200000000003</v>
      </c>
    </row>
    <row r="20" spans="1:11" s="55" customFormat="1" ht="47.25" x14ac:dyDescent="0.25">
      <c r="A20" s="49" t="s">
        <v>241</v>
      </c>
      <c r="B20" s="13" t="s">
        <v>367</v>
      </c>
      <c r="C20" s="128">
        <v>0.4</v>
      </c>
      <c r="D20" s="25" t="s">
        <v>144</v>
      </c>
      <c r="E20" s="25">
        <v>1</v>
      </c>
      <c r="F20" s="128"/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368</v>
      </c>
      <c r="C21" s="149">
        <v>0.4</v>
      </c>
      <c r="D21" s="25" t="s">
        <v>144</v>
      </c>
      <c r="E21" s="25">
        <v>2</v>
      </c>
      <c r="F21" s="149"/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371</v>
      </c>
      <c r="C22" s="128">
        <v>0.4</v>
      </c>
      <c r="D22" s="25" t="s">
        <v>145</v>
      </c>
      <c r="E22" s="25">
        <v>1</v>
      </c>
      <c r="F22" s="128"/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373</v>
      </c>
      <c r="C23" s="141">
        <v>0.4</v>
      </c>
      <c r="D23" s="25" t="s">
        <v>145</v>
      </c>
      <c r="E23" s="25">
        <v>2</v>
      </c>
      <c r="F23" s="141"/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374</v>
      </c>
      <c r="C24" s="128">
        <v>0.4</v>
      </c>
      <c r="D24" s="25" t="s">
        <v>146</v>
      </c>
      <c r="E24" s="25">
        <v>1</v>
      </c>
      <c r="F24" s="128"/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375</v>
      </c>
      <c r="C25" s="141">
        <v>0.4</v>
      </c>
      <c r="D25" s="25" t="s">
        <v>146</v>
      </c>
      <c r="E25" s="25">
        <v>2</v>
      </c>
      <c r="F25" s="141"/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>
        <v>1</v>
      </c>
      <c r="F30" s="125">
        <v>2.5000000000000001E-2</v>
      </c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56.862000000000009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>
        <v>0.09</v>
      </c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44.64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/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2</v>
      </c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1222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/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361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/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1410.2692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4"/>
      <c r="B64" s="184"/>
    </row>
    <row r="65" spans="1:11" s="31" customFormat="1" ht="41.25" customHeight="1" x14ac:dyDescent="0.25">
      <c r="A65" s="184"/>
      <c r="B65" s="184"/>
    </row>
    <row r="66" spans="1:11" s="31" customFormat="1" ht="38.25" customHeight="1" x14ac:dyDescent="0.25">
      <c r="A66" s="184"/>
      <c r="B66" s="184"/>
    </row>
    <row r="67" spans="1:11" s="31" customFormat="1" ht="18.75" customHeight="1" x14ac:dyDescent="0.25">
      <c r="A67" s="180"/>
      <c r="B67" s="180"/>
    </row>
    <row r="68" spans="1:11" s="31" customFormat="1" ht="217.5" customHeight="1" x14ac:dyDescent="0.25">
      <c r="A68" s="181"/>
      <c r="B68" s="182"/>
    </row>
    <row r="69" spans="1:11" ht="53.25" customHeight="1" x14ac:dyDescent="0.25">
      <c r="A69" s="181"/>
      <c r="B69" s="183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4" t="s">
        <v>28</v>
      </c>
      <c r="B2" s="204"/>
      <c r="C2" s="204"/>
      <c r="D2" s="204"/>
      <c r="E2" s="204"/>
      <c r="F2" s="204"/>
      <c r="G2" s="204"/>
      <c r="J2" s="70"/>
      <c r="K2" s="70"/>
    </row>
    <row r="3" spans="1:17" ht="36" customHeight="1" x14ac:dyDescent="0.25">
      <c r="A3" s="51" t="s">
        <v>0</v>
      </c>
      <c r="B3" s="1" t="s">
        <v>27</v>
      </c>
      <c r="C3" s="205" t="s">
        <v>17</v>
      </c>
      <c r="D3" s="205"/>
      <c r="E3" s="179" t="s">
        <v>18</v>
      </c>
      <c r="F3" s="179"/>
      <c r="G3" s="179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6">
        <v>3</v>
      </c>
      <c r="D4" s="207"/>
      <c r="E4" s="208">
        <v>4</v>
      </c>
      <c r="F4" s="209"/>
      <c r="G4" s="21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1"/>
      <c r="D5" s="211"/>
      <c r="E5" s="211">
        <f>+т4!K62+т3!K74+т2!J64</f>
        <v>7824.8742400000001</v>
      </c>
      <c r="F5" s="211"/>
      <c r="G5" s="21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3"/>
      <c r="D6" s="203"/>
      <c r="E6" s="203">
        <f>+E5*0.18</f>
        <v>1408.4773631999999</v>
      </c>
      <c r="F6" s="203"/>
      <c r="G6" s="20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3"/>
      <c r="D7" s="203"/>
      <c r="E7" s="203">
        <f>+E5*1.18</f>
        <v>9233.3516031999989</v>
      </c>
      <c r="F7" s="203"/>
      <c r="G7" s="203"/>
      <c r="I7" s="79">
        <f>E5*1.18/1000</f>
        <v>9.2333516031999991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1"/>
      <c r="D8" s="202"/>
      <c r="E8" s="203">
        <f>208413*1.073*1.065*1.062*1.062</f>
        <v>268610.61322214518</v>
      </c>
      <c r="F8" s="203"/>
      <c r="G8" s="20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200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0"/>
      <c r="F12" s="191"/>
      <c r="G12" s="192"/>
      <c r="H12" s="71"/>
      <c r="I12" s="71"/>
    </row>
    <row r="13" spans="1:17" ht="18" x14ac:dyDescent="0.25">
      <c r="A13" s="32" t="s">
        <v>25</v>
      </c>
      <c r="B13" s="35" t="s">
        <v>59</v>
      </c>
      <c r="C13" s="188"/>
      <c r="D13" s="189"/>
      <c r="E13" s="190"/>
      <c r="F13" s="191"/>
      <c r="G13" s="192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8"/>
      <c r="D15" s="189"/>
      <c r="E15" s="190"/>
      <c r="F15" s="191"/>
      <c r="G15" s="192"/>
      <c r="H15" s="71"/>
      <c r="I15" s="71"/>
    </row>
    <row r="16" spans="1:17" ht="18" x14ac:dyDescent="0.25">
      <c r="A16" s="32" t="s">
        <v>61</v>
      </c>
      <c r="B16" s="35" t="s">
        <v>62</v>
      </c>
      <c r="C16" s="188"/>
      <c r="D16" s="189"/>
      <c r="E16" s="190"/>
      <c r="F16" s="191"/>
      <c r="G16" s="192"/>
      <c r="H16" s="71"/>
      <c r="I16" s="71"/>
    </row>
    <row r="17" spans="1:13" ht="18" x14ac:dyDescent="0.25">
      <c r="A17" s="32" t="s">
        <v>26</v>
      </c>
      <c r="B17" s="35" t="s">
        <v>63</v>
      </c>
      <c r="C17" s="193"/>
      <c r="D17" s="194"/>
      <c r="E17" s="195"/>
      <c r="F17" s="196"/>
      <c r="G17" s="197"/>
      <c r="H17" s="74"/>
      <c r="I17" s="81"/>
    </row>
    <row r="18" spans="1:13" x14ac:dyDescent="0.25">
      <c r="A18" s="54"/>
      <c r="B18" s="38"/>
      <c r="C18" s="198"/>
      <c r="D18" s="198"/>
      <c r="E18" s="199"/>
      <c r="F18" s="199"/>
      <c r="G18" s="199"/>
    </row>
    <row r="19" spans="1:13" ht="18" x14ac:dyDescent="0.25">
      <c r="A19" s="186" t="s">
        <v>67</v>
      </c>
      <c r="B19" s="186"/>
      <c r="C19" s="186"/>
      <c r="D19" s="186"/>
      <c r="E19" s="186"/>
      <c r="F19" s="186"/>
      <c r="G19" s="186"/>
    </row>
    <row r="20" spans="1:13" ht="36" customHeight="1" x14ac:dyDescent="0.25">
      <c r="A20" s="187" t="s">
        <v>64</v>
      </c>
      <c r="B20" s="187"/>
      <c r="C20" s="187"/>
      <c r="D20" s="187"/>
      <c r="E20" s="187"/>
      <c r="F20" s="187"/>
      <c r="G20" s="187"/>
    </row>
    <row r="21" spans="1:13" ht="31.5" customHeight="1" x14ac:dyDescent="0.25">
      <c r="A21" s="187" t="s">
        <v>65</v>
      </c>
      <c r="B21" s="187"/>
      <c r="C21" s="187"/>
      <c r="D21" s="187"/>
      <c r="E21" s="187"/>
      <c r="F21" s="187"/>
      <c r="G21" s="187"/>
      <c r="H21" s="68" t="s">
        <v>23</v>
      </c>
    </row>
    <row r="22" spans="1:13" s="31" customFormat="1" ht="69.75" customHeight="1" x14ac:dyDescent="0.25">
      <c r="A22" s="187" t="s">
        <v>66</v>
      </c>
      <c r="B22" s="187"/>
      <c r="C22" s="187"/>
      <c r="D22" s="187"/>
      <c r="E22" s="187"/>
      <c r="F22" s="187"/>
      <c r="G22" s="18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4"/>
      <c r="B25" s="184"/>
      <c r="C25" s="184"/>
      <c r="D25" s="184"/>
      <c r="E25" s="184"/>
      <c r="F25" s="184"/>
      <c r="G25" s="184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76"/>
      <c r="I27" s="77"/>
      <c r="J27" s="78"/>
      <c r="K27" s="78"/>
      <c r="L27" s="78"/>
      <c r="M27" s="78"/>
    </row>
    <row r="28" spans="1:13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G13" sqref="G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1" s="215"/>
      <c r="D1" s="215"/>
      <c r="G1" s="22"/>
      <c r="H1" s="22"/>
    </row>
    <row r="2" spans="1:14" ht="54.75" customHeight="1" x14ac:dyDescent="0.25">
      <c r="A2" s="216" t="s">
        <v>363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т1!J26+т2!J64+т3!K74+т4!K62</f>
        <v>7824.8742400000001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1564.9748480000001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9389.8490880000008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9389.8490880000008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33796.263451999999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8.16240679*1000</f>
        <v>8162.40679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6.783295812*1000</f>
        <v>6783.2958120000003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6.474933*1000</f>
        <v>6474.933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7.3021316*1000</f>
        <v>7302.1315999999997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5.07349625*1000</f>
        <v>5073.4962500000001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10384.743167315726</v>
      </c>
      <c r="E20" s="102"/>
      <c r="F20" s="103"/>
      <c r="G20" s="103"/>
      <c r="H20" s="104"/>
      <c r="I20" s="104"/>
    </row>
    <row r="21" spans="1:9" ht="36" customHeight="1" x14ac:dyDescent="0.25">
      <c r="A21" s="186" t="s">
        <v>67</v>
      </c>
      <c r="B21" s="186"/>
      <c r="C21" s="186"/>
      <c r="D21" s="186"/>
    </row>
    <row r="22" spans="1:9" ht="31.5" customHeight="1" x14ac:dyDescent="0.25">
      <c r="A22" s="187" t="s">
        <v>64</v>
      </c>
      <c r="B22" s="187"/>
      <c r="C22" s="187"/>
      <c r="D22" s="187"/>
    </row>
    <row r="23" spans="1:9" s="31" customFormat="1" ht="80.25" customHeight="1" x14ac:dyDescent="0.25">
      <c r="A23" s="187" t="s">
        <v>66</v>
      </c>
      <c r="B23" s="187"/>
      <c r="C23" s="187"/>
      <c r="D23" s="187"/>
      <c r="E23" s="65"/>
      <c r="F23" s="24"/>
    </row>
    <row r="24" spans="1:9" s="31" customFormat="1" ht="18.75" customHeight="1" x14ac:dyDescent="0.25">
      <c r="A24" s="218" t="s">
        <v>364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4"/>
      <c r="B25" s="184"/>
      <c r="C25" s="184"/>
      <c r="D25" s="184"/>
      <c r="E25" s="65"/>
      <c r="F25" s="24"/>
    </row>
    <row r="26" spans="1:9" s="31" customFormat="1" ht="38.25" customHeight="1" x14ac:dyDescent="0.25">
      <c r="A26" s="184"/>
      <c r="B26" s="184"/>
      <c r="C26" s="184"/>
      <c r="D26" s="184"/>
      <c r="E26"/>
      <c r="F26" s="24"/>
    </row>
    <row r="27" spans="1:9" s="31" customFormat="1" ht="18.75" customHeight="1" x14ac:dyDescent="0.25">
      <c r="A27" s="180"/>
      <c r="B27" s="180"/>
      <c r="C27" s="180"/>
      <c r="D27" s="180"/>
      <c r="E27" s="65"/>
      <c r="F27" s="24"/>
    </row>
    <row r="28" spans="1:9" s="31" customFormat="1" ht="217.5" customHeight="1" x14ac:dyDescent="0.25">
      <c r="A28" s="181"/>
      <c r="B28" s="182"/>
      <c r="C28" s="182"/>
      <c r="D28" s="182"/>
      <c r="E28" s="65"/>
      <c r="F28" s="24"/>
    </row>
    <row r="29" spans="1:9" ht="53.25" customHeight="1" x14ac:dyDescent="0.25">
      <c r="A29" s="181"/>
      <c r="B29" s="183"/>
      <c r="C29" s="183"/>
      <c r="D29" s="183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2022-02-15T01:52:44Z</dcterms:modified>
</cp:coreProperties>
</file>