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240" windowWidth="27510" windowHeight="12120" activeTab="8"/>
  </bookViews>
  <sheets>
    <sheet name=" п.1" sheetId="5" r:id="rId1"/>
    <sheet name="п.2.1" sheetId="2" r:id="rId2"/>
    <sheet name=" п.2.2" sheetId="3" r:id="rId3"/>
    <sheet name="п.3.1-3.2" sheetId="6" r:id="rId4"/>
    <sheet name=" п.3.4" sheetId="11" r:id="rId5"/>
    <sheet name=" п.3.5" sheetId="12" r:id="rId6"/>
    <sheet name="п.4.1" sheetId="1" r:id="rId7"/>
    <sheet name=" п.4.2" sheetId="9" r:id="rId8"/>
    <sheet name=" п.4.3" sheetId="4" r:id="rId9"/>
    <sheet name="Лист1" sheetId="10" r:id="rId10"/>
  </sheets>
  <definedNames>
    <definedName name="_xlnm._FilterDatabase" localSheetId="6" hidden="1">п.4.1!$A$7:$Q$28</definedName>
    <definedName name="sub_13001" localSheetId="2">' п.2.2'!$A$4</definedName>
    <definedName name="sub_13002" localSheetId="2">' п.2.2'!$A$9</definedName>
    <definedName name="sub_13003" localSheetId="2">' п.2.2'!$A$10</definedName>
    <definedName name="sub_13005" localSheetId="2">' п.2.2'!$A$12</definedName>
    <definedName name="sub_13006" localSheetId="2">' п.2.2'!$A$13</definedName>
    <definedName name="sub_13007" localSheetId="2">' п.2.2'!$A$14</definedName>
    <definedName name="sub_13008" localSheetId="2">' п.2.2'!$A$15</definedName>
    <definedName name="sub_13009" localSheetId="2">' п.2.2'!$A$16</definedName>
    <definedName name="sub_13010" localSheetId="2">' п.2.2'!$A$17</definedName>
    <definedName name="sub_13011" localSheetId="2">' п.2.2'!$A$5</definedName>
    <definedName name="sub_13012" localSheetId="2">' п.2.2'!$A$6</definedName>
    <definedName name="sub_13013" localSheetId="2">' п.2.2'!$A$8</definedName>
    <definedName name="sub_13121" localSheetId="2">' п.2.2'!$A$7</definedName>
    <definedName name="sub_131210" localSheetId="2">' п.2.2'!#REF!</definedName>
    <definedName name="sub_13122" localSheetId="2">' п.2.2'!#REF!</definedName>
    <definedName name="sub_13123" localSheetId="2">' п.2.2'!#REF!</definedName>
    <definedName name="sub_13124" localSheetId="2">' п.2.2'!#REF!</definedName>
    <definedName name="sub_13125" localSheetId="2">' п.2.2'!#REF!</definedName>
    <definedName name="sub_13126" localSheetId="2">' п.2.2'!#REF!</definedName>
    <definedName name="sub_13127" localSheetId="2">' п.2.2'!#REF!</definedName>
    <definedName name="sub_13128" localSheetId="2">' п.2.2'!#REF!</definedName>
    <definedName name="sub_13129" localSheetId="2">' п.2.2'!#REF!</definedName>
    <definedName name="sub_134" localSheetId="2">' п.2.2'!$A$11</definedName>
    <definedName name="sub_17300" localSheetId="3">'п.3.1-3.2'!#REF!</definedName>
    <definedName name="sub_17405" localSheetId="8">' п.4.3'!$A$17</definedName>
    <definedName name="Z_49692185_17B5_4E73_B6BF_7822FFCA8D6F_.wvu.FilterData" localSheetId="6" hidden="1">п.4.1!$A$7:$Q$28</definedName>
    <definedName name="Z_49692185_17B5_4E73_B6BF_7822FFCA8D6F_.wvu.PrintArea" localSheetId="0" hidden="1">' п.1'!$A$1:$E$66</definedName>
    <definedName name="Z_49692185_17B5_4E73_B6BF_7822FFCA8D6F_.wvu.PrintArea" localSheetId="5" hidden="1">' п.3.5'!$A$1:$K$22</definedName>
    <definedName name="Z_49692185_17B5_4E73_B6BF_7822FFCA8D6F_.wvu.PrintArea" localSheetId="7" hidden="1">' п.4.2'!$A$1:$K$5</definedName>
    <definedName name="Z_49692185_17B5_4E73_B6BF_7822FFCA8D6F_.wvu.PrintArea" localSheetId="1" hidden="1">п.2.1!$A$1:$E$31</definedName>
    <definedName name="Z_49692185_17B5_4E73_B6BF_7822FFCA8D6F_.wvu.PrintArea" localSheetId="3" hidden="1">'п.3.1-3.2'!$A$1:$D$15</definedName>
    <definedName name="Z_49692185_17B5_4E73_B6BF_7822FFCA8D6F_.wvu.PrintTitles" localSheetId="6" hidden="1">п.4.1!$3:$7</definedName>
    <definedName name="Z_9AE457F3_8E25_4EA9_959C_E7215C703172_.wvu.FilterData" localSheetId="6" hidden="1">п.4.1!$A$7:$Q$28</definedName>
    <definedName name="Z_9AE457F3_8E25_4EA9_959C_E7215C703172_.wvu.PrintArea" localSheetId="0" hidden="1">' п.1'!$A$1:$E$66</definedName>
    <definedName name="Z_9AE457F3_8E25_4EA9_959C_E7215C703172_.wvu.PrintArea" localSheetId="5" hidden="1">' п.3.5'!$A$1:$K$22</definedName>
    <definedName name="Z_9AE457F3_8E25_4EA9_959C_E7215C703172_.wvu.PrintArea" localSheetId="7" hidden="1">' п.4.2'!$A$1:$K$5</definedName>
    <definedName name="Z_9AE457F3_8E25_4EA9_959C_E7215C703172_.wvu.PrintArea" localSheetId="1" hidden="1">п.2.1!$A$1:$E$31</definedName>
    <definedName name="Z_9AE457F3_8E25_4EA9_959C_E7215C703172_.wvu.PrintArea" localSheetId="3" hidden="1">'п.3.1-3.2'!$A$1:$D$14</definedName>
    <definedName name="Z_9AE457F3_8E25_4EA9_959C_E7215C703172_.wvu.PrintTitles" localSheetId="6" hidden="1">п.4.1!$3:$7</definedName>
    <definedName name="_xlnm.Print_Titles" localSheetId="6">п.4.1!$3:$7</definedName>
    <definedName name="_xlnm.Print_Area" localSheetId="0">' п.1'!$A$1:$E$66</definedName>
    <definedName name="_xlnm.Print_Area" localSheetId="2">' п.2.2'!$A$1:$T$7</definedName>
    <definedName name="_xlnm.Print_Area" localSheetId="5">' п.3.5'!$A$1:$K$22</definedName>
    <definedName name="_xlnm.Print_Area" localSheetId="7">' п.4.2'!$A$1:$K$6</definedName>
    <definedName name="_xlnm.Print_Area" localSheetId="8">' п.4.3'!$A$1:$E$27</definedName>
    <definedName name="_xlnm.Print_Area" localSheetId="1">п.2.1!$A$1:$E$30</definedName>
    <definedName name="_xlnm.Print_Area" localSheetId="3">'п.3.1-3.2'!$A$1:$D$14</definedName>
    <definedName name="_xlnm.Print_Area" localSheetId="6">п.4.1!$A$1:$Q$28</definedName>
  </definedNames>
  <calcPr calcId="145621"/>
  <customWorkbookViews>
    <customWorkbookView name="Макирова Алия - Личное представление" guid="{49692185-17B5-4E73-B6BF-7822FFCA8D6F}" mergeInterval="0" personalView="1" maximized="1" windowWidth="1916" windowHeight="825" activeSheetId="1"/>
    <customWorkbookView name="Брессем - Личное представление" guid="{9AE457F3-8E25-4EA9-959C-E7215C703172}" mergeInterval="0" personalView="1" maximized="1" xWindow="-8" yWindow="-8" windowWidth="1936" windowHeight="1066" activeSheetId="6"/>
  </customWorkbookViews>
</workbook>
</file>

<file path=xl/calcChain.xml><?xml version="1.0" encoding="utf-8"?>
<calcChain xmlns="http://schemas.openxmlformats.org/spreadsheetml/2006/main">
  <c r="S7" i="3" l="1"/>
  <c r="N21" i="1" l="1"/>
  <c r="N17" i="1"/>
  <c r="D48" i="5" l="1"/>
  <c r="D53" i="5"/>
  <c r="D43" i="5"/>
  <c r="D42" i="5" l="1"/>
  <c r="D6" i="6"/>
  <c r="C6" i="6"/>
  <c r="D23" i="5" l="1"/>
  <c r="D22" i="5" s="1"/>
  <c r="D19" i="5"/>
  <c r="D15" i="5" s="1"/>
  <c r="D10" i="5" s="1"/>
  <c r="D9" i="5" s="1"/>
  <c r="R19" i="11" l="1"/>
  <c r="N19" i="11"/>
  <c r="K19" i="11"/>
  <c r="H19" i="11"/>
  <c r="E19" i="11"/>
  <c r="R18" i="11"/>
  <c r="R17" i="11"/>
  <c r="R16" i="11"/>
  <c r="R15" i="11"/>
  <c r="N15" i="11"/>
  <c r="K15" i="11"/>
  <c r="H15" i="11"/>
  <c r="E15" i="11"/>
  <c r="R14" i="11"/>
  <c r="N14" i="11"/>
  <c r="K14" i="11"/>
  <c r="H14" i="11"/>
  <c r="E14" i="11"/>
  <c r="R13" i="11"/>
  <c r="N13" i="11"/>
  <c r="K13" i="11"/>
  <c r="H13" i="11"/>
  <c r="E13" i="11"/>
  <c r="R12" i="11"/>
  <c r="R11" i="11"/>
  <c r="R10" i="11"/>
  <c r="R9" i="11"/>
  <c r="N9" i="11"/>
  <c r="K9" i="11"/>
  <c r="H9" i="11"/>
  <c r="E9" i="11"/>
  <c r="R8" i="11"/>
  <c r="N8" i="11"/>
  <c r="K8" i="11"/>
  <c r="H8" i="11"/>
  <c r="E8" i="11"/>
  <c r="C48" i="5" l="1"/>
  <c r="C43" i="5"/>
  <c r="C42" i="5"/>
  <c r="C32" i="5"/>
  <c r="C22" i="5"/>
  <c r="E32" i="5" l="1"/>
  <c r="E22" i="5"/>
  <c r="N10" i="1" l="1"/>
  <c r="N11" i="1"/>
  <c r="N13" i="1"/>
  <c r="N14" i="1"/>
  <c r="N20" i="1"/>
  <c r="N22" i="1"/>
  <c r="N23" i="1"/>
  <c r="N25" i="1"/>
  <c r="N27" i="1"/>
  <c r="N28" i="1"/>
  <c r="N9" i="1"/>
  <c r="K9" i="1"/>
  <c r="K25" i="1"/>
  <c r="E19" i="2" l="1"/>
  <c r="E23" i="2"/>
  <c r="E24" i="2"/>
  <c r="E28" i="2"/>
  <c r="H10" i="1" l="1"/>
  <c r="H11" i="1"/>
  <c r="H14" i="1"/>
  <c r="H27" i="1"/>
  <c r="H9" i="1"/>
  <c r="E11" i="1"/>
  <c r="E14" i="1"/>
  <c r="E25" i="1"/>
  <c r="E26" i="1"/>
  <c r="E27" i="1"/>
  <c r="E28" i="1"/>
  <c r="E9" i="1"/>
  <c r="E9" i="2" l="1"/>
  <c r="E33" i="5"/>
  <c r="E26" i="5"/>
  <c r="E24" i="5"/>
  <c r="E19" i="5"/>
  <c r="E15" i="5"/>
  <c r="E10" i="5"/>
  <c r="E9" i="5"/>
  <c r="E35" i="5" l="1"/>
  <c r="E14" i="2" l="1"/>
  <c r="E60" i="5" l="1"/>
  <c r="E61" i="5"/>
  <c r="E62" i="5"/>
  <c r="E64" i="5"/>
  <c r="E65" i="5"/>
  <c r="E66" i="5"/>
  <c r="E45" i="5" l="1"/>
  <c r="E46" i="5"/>
  <c r="E47" i="5"/>
  <c r="E51" i="5"/>
  <c r="E52" i="5"/>
  <c r="E55" i="5"/>
  <c r="E56" i="5"/>
  <c r="E23" i="5" l="1"/>
  <c r="E21" i="5"/>
  <c r="E20" i="5"/>
  <c r="E11" i="2"/>
  <c r="E43" i="5" l="1"/>
  <c r="E53" i="5"/>
  <c r="E48" i="5"/>
  <c r="E42" i="5" l="1"/>
  <c r="E12" i="2"/>
  <c r="E13" i="2"/>
  <c r="E17" i="2"/>
  <c r="E18" i="2"/>
  <c r="E16" i="2"/>
</calcChain>
</file>

<file path=xl/sharedStrings.xml><?xml version="1.0" encoding="utf-8"?>
<sst xmlns="http://schemas.openxmlformats.org/spreadsheetml/2006/main" count="586" uniqueCount="300">
  <si>
    <t>Качество обслуживания</t>
  </si>
  <si>
    <t>N</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</si>
  <si>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</si>
  <si>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</si>
  <si>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</si>
  <si>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</si>
  <si>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</si>
  <si>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</si>
  <si>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</si>
  <si>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Динамика изменения показателя, %</t>
  </si>
  <si>
    <t>(текущий год)</t>
  </si>
  <si>
    <t>Всего обращений потребителей, в том числе:</t>
  </si>
  <si>
    <t>1.1</t>
  </si>
  <si>
    <t>оказание услуг по передаче электрической энергии</t>
  </si>
  <si>
    <t>1.2</t>
  </si>
  <si>
    <t>осуществление технологического присоединения</t>
  </si>
  <si>
    <t>1.3</t>
  </si>
  <si>
    <t>коммерческий учет электрической энергии</t>
  </si>
  <si>
    <t>1.4</t>
  </si>
  <si>
    <t>качество обслуживания</t>
  </si>
  <si>
    <t>1.5</t>
  </si>
  <si>
    <t>техническое обслуживание электросетевых объектов</t>
  </si>
  <si>
    <t>1.6</t>
  </si>
  <si>
    <t>Жалобы</t>
  </si>
  <si>
    <t>2.1</t>
  </si>
  <si>
    <t>оказание услуг по передаче электрической энергии, в том числе:</t>
  </si>
  <si>
    <t>2.1.1</t>
  </si>
  <si>
    <t>качество услуг по передаче электрической энергии</t>
  </si>
  <si>
    <t>2.1.2</t>
  </si>
  <si>
    <t>качество электрической энергии</t>
  </si>
  <si>
    <t>2.2</t>
  </si>
  <si>
    <t>2.3</t>
  </si>
  <si>
    <t>2.4</t>
  </si>
  <si>
    <t>2.5</t>
  </si>
  <si>
    <t>техническое обслуживание объектов электросетевого хозяйства</t>
  </si>
  <si>
    <t>2.6</t>
  </si>
  <si>
    <t>Заявка на оказание услуг</t>
  </si>
  <si>
    <t>3.1</t>
  </si>
  <si>
    <t>по технологическому присоединению</t>
  </si>
  <si>
    <t>3.2</t>
  </si>
  <si>
    <t>на заключение договора на оказание услуг по передаче электрической энергии</t>
  </si>
  <si>
    <t>-</t>
  </si>
  <si>
    <t>3.3</t>
  </si>
  <si>
    <t>организация коммерческого учета электрической энергии</t>
  </si>
  <si>
    <t>3.4</t>
  </si>
  <si>
    <t>прочее</t>
  </si>
  <si>
    <t>Информация о качестве услуг по передаче электрической энергии</t>
  </si>
  <si>
    <t>№ п/п</t>
  </si>
  <si>
    <t>Показатель</t>
  </si>
  <si>
    <t xml:space="preserve">Значение показателя, годы </t>
  </si>
  <si>
    <t>Динамика изменения</t>
  </si>
  <si>
    <t>2. Информация о качестве услуг по передаче электрической энергии</t>
  </si>
  <si>
    <t xml:space="preserve">2.1. Показатели качества услуг по передаче электрической энергии </t>
  </si>
  <si>
    <t>1</t>
  </si>
  <si>
    <t>Показатель средней продолжительности прекращений передачи электрической энергии (ПSADI)</t>
  </si>
  <si>
    <t>ВН (110 кВ и выше)</t>
  </si>
  <si>
    <t>СН1 (35-60 кВ)</t>
  </si>
  <si>
    <t>СН2 (1-20 кВ)</t>
  </si>
  <si>
    <t>НН (до 1 кВ)</t>
  </si>
  <si>
    <t>2</t>
  </si>
  <si>
    <t>Показатель средней частоты прекращений передачи электрической энергии (ПSAFI)</t>
  </si>
  <si>
    <t>3</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</si>
  <si>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(ПSADI план)</t>
  </si>
  <si>
    <t>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</si>
  <si>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(ПSAFI план)</t>
  </si>
  <si>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</si>
  <si>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</si>
  <si>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</si>
  <si>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</si>
  <si>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</si>
  <si>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</si>
  <si>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</si>
  <si>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</si>
  <si>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</si>
  <si>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Показатель средней продолжительности прекращений передачи электрической энергии,</t>
  </si>
  <si>
    <t>Показатель средней частоты прекращений передачи электрической энергии,</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</si>
  <si>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</si>
  <si>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</si>
  <si>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</si>
  <si>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</si>
  <si>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t>
  </si>
  <si>
    <t>СН1</t>
  </si>
  <si>
    <t>CH2</t>
  </si>
  <si>
    <t>НН</t>
  </si>
  <si>
    <t>СН2</t>
  </si>
  <si>
    <t>CH1</t>
  </si>
  <si>
    <t>ООО "Горсети"</t>
  </si>
  <si>
    <t>Наименование</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</si>
  <si>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</si>
  <si>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</si>
  <si>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</si>
  <si>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</si>
  <si>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</si>
  <si>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</si>
  <si>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</si>
  <si>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</si>
  <si>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</si>
  <si>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</si>
  <si>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</si>
  <si>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</si>
  <si>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Наименование категории в соответствие с п.4.1</t>
  </si>
  <si>
    <t>Категория обращений, в которой зарегистрировано наибольшее число обращений всего,</t>
  </si>
  <si>
    <t xml:space="preserve">Категория обращений, в которой зарегистрировано наибольшее число  обращений, содержащих жалобу, </t>
  </si>
  <si>
    <t>Категория обращений, в которой зарегистрировано наибольшее число обращений, содержащих заявку на оказание услуг .</t>
  </si>
  <si>
    <t>4.5</t>
  </si>
  <si>
    <t>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</si>
  <si>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t>4.6</t>
  </si>
  <si>
    <t>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законом от 12 января 1995 г. N 5-ФЗ "О ветеранах"</t>
  </si>
  <si>
    <t>4.7</t>
  </si>
  <si>
    <t>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</si>
  <si>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t>
  </si>
  <si>
    <t>Мероприятия, выполняемые сетевой организацией в целях повышения качества обслуживания потребителей.</t>
  </si>
  <si>
    <t>999-908</t>
  </si>
  <si>
    <t>999-911, 
8-800-250-59-91</t>
  </si>
  <si>
    <t xml:space="preserve">прочее </t>
  </si>
  <si>
    <t>Общая информация о сетевой организации</t>
  </si>
  <si>
    <t>1. Общая информация о сетевой организации</t>
  </si>
  <si>
    <t>Количество потребителей услуг сетевой организации (далее - потребители), шт.</t>
  </si>
  <si>
    <t>1.1.1</t>
  </si>
  <si>
    <t>Количество потребителей по уровням напряжения, шт.</t>
  </si>
  <si>
    <t>1.1.1.1</t>
  </si>
  <si>
    <t>1.1.1.2</t>
  </si>
  <si>
    <t>1.1.1.3</t>
  </si>
  <si>
    <t>1.1.1.4</t>
  </si>
  <si>
    <t>1.1.2</t>
  </si>
  <si>
    <t>Количество потребителей по категориям надежности, шт.</t>
  </si>
  <si>
    <t>1.1.2.1</t>
  </si>
  <si>
    <t>1 категория</t>
  </si>
  <si>
    <t>1.1.2.2</t>
  </si>
  <si>
    <t>2 категория</t>
  </si>
  <si>
    <t>1.1.2.3</t>
  </si>
  <si>
    <t>3 категория</t>
  </si>
  <si>
    <t>1.1.3</t>
  </si>
  <si>
    <t>Количество потребителей по типу потребителей, шт.</t>
  </si>
  <si>
    <t>1.1.3.1</t>
  </si>
  <si>
    <t>физические лица</t>
  </si>
  <si>
    <t>1.1.3.2</t>
  </si>
  <si>
    <t>юридические лица</t>
  </si>
  <si>
    <t>Количество точек поставки, шт.</t>
  </si>
  <si>
    <t>1.2.1</t>
  </si>
  <si>
    <t>Всего точек поставки, шт.</t>
  </si>
  <si>
    <t>1.2.1.1</t>
  </si>
  <si>
    <t>1.2.1.1.1</t>
  </si>
  <si>
    <t>приборы учета с возможностью дистанционного сбора данных</t>
  </si>
  <si>
    <t>1.2.1.2</t>
  </si>
  <si>
    <t>1.2.1.2.1</t>
  </si>
  <si>
    <t>1.2.1.3</t>
  </si>
  <si>
    <t>вводные устройства (вводно-распределительное устройство, главный распределительный щит) в многоквартирные дома</t>
  </si>
  <si>
    <t>1.2.1.3.1</t>
  </si>
  <si>
    <t>1.2.1.4</t>
  </si>
  <si>
    <t>бесхозяйные объекты электросетевого хозяйства</t>
  </si>
  <si>
    <t>12.1.4.1</t>
  </si>
  <si>
    <t>1.2.2</t>
  </si>
  <si>
    <t>Количество точек поставки, оборудованных приборами учета электрической энергии, шт.</t>
  </si>
  <si>
    <t>1.2.2.1</t>
  </si>
  <si>
    <t>1.2.2.1.1</t>
  </si>
  <si>
    <t>1.2.2.2</t>
  </si>
  <si>
    <t>1.2.2.2.1</t>
  </si>
  <si>
    <t>1.2.2.3</t>
  </si>
  <si>
    <t>1.2.2.3.1</t>
  </si>
  <si>
    <t>1.2.2.4</t>
  </si>
  <si>
    <t>1.2.2.4.1</t>
  </si>
  <si>
    <t>Информация об объектах электросетевого хозяйства сетевой организации</t>
  </si>
  <si>
    <t>1.3.1</t>
  </si>
  <si>
    <t>Длина ВЛ и КЛ, км.</t>
  </si>
  <si>
    <t>1.3.1.1</t>
  </si>
  <si>
    <t>Длина ВЛ, км.</t>
  </si>
  <si>
    <t>1.3.1.1.1</t>
  </si>
  <si>
    <t>1.3.1.1.2</t>
  </si>
  <si>
    <t>1.3.1.1.3</t>
  </si>
  <si>
    <t>1.3.1.1.4</t>
  </si>
  <si>
    <t>1.3.1.2</t>
  </si>
  <si>
    <t>Длина КЛ, км.</t>
  </si>
  <si>
    <t>1.3.1.2.1</t>
  </si>
  <si>
    <t>1.3.1.2.2</t>
  </si>
  <si>
    <t>1.3.1.2.3</t>
  </si>
  <si>
    <t>1.3.1.2.4</t>
  </si>
  <si>
    <t>1.3.2</t>
  </si>
  <si>
    <t>Количество подстанций, шт.</t>
  </si>
  <si>
    <t>1.3.2.1</t>
  </si>
  <si>
    <t>110кВ</t>
  </si>
  <si>
    <t>1.3.2.2</t>
  </si>
  <si>
    <t>35кВ</t>
  </si>
  <si>
    <t>1.3.2.3</t>
  </si>
  <si>
    <t>6(10)кВ</t>
  </si>
  <si>
    <t>1.4.1</t>
  </si>
  <si>
    <t>по уровням напряжения</t>
  </si>
  <si>
    <t>1.4.1.1</t>
  </si>
  <si>
    <t>1.4.1.2</t>
  </si>
  <si>
    <t>1.4.1.3</t>
  </si>
  <si>
    <t>1.4.1.4</t>
  </si>
  <si>
    <t>1.4.2</t>
  </si>
  <si>
    <t>по типам оборудования</t>
  </si>
  <si>
    <t>1.4.2.1</t>
  </si>
  <si>
    <t>ТП</t>
  </si>
  <si>
    <t>1.4.2.2</t>
  </si>
  <si>
    <t>ВЛ</t>
  </si>
  <si>
    <t>1.4.2.3</t>
  </si>
  <si>
    <t>КЛ</t>
  </si>
  <si>
    <t>Информация о качестве услуг по технологическому присоединению</t>
  </si>
  <si>
    <t>N+1 (прогноз)</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</si>
  <si>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кВт</t>
  </si>
  <si>
    <t>3.1.1</t>
  </si>
  <si>
    <t>3.1.2</t>
  </si>
  <si>
    <t>3.1.3</t>
  </si>
  <si>
    <t>3.1.4</t>
  </si>
  <si>
    <t xml:space="preserve">Мероприятия, выполненные сетевой организацией в целях совершенствования деятельности по технологическому присоединению </t>
  </si>
  <si>
    <t>3.2.1</t>
  </si>
  <si>
    <t>3.2.2</t>
  </si>
  <si>
    <t>3.2.3</t>
  </si>
  <si>
    <t>Сведения о качестве услуг по технологическому присоединению к электрическим сетям сетевой организации</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</si>
  <si>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</si>
  <si>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</si>
  <si>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t>
  </si>
  <si>
    <t>свыше 15 кВт и до 150 кВт включительно</t>
  </si>
  <si>
    <t>свыше 150 кВт и менее 670 кВт</t>
  </si>
  <si>
    <t>не менее 670 кВт</t>
  </si>
  <si>
    <t>объекты по производству электрической энергии</t>
  </si>
  <si>
    <t>Число заявок на технологическое присоединение, поданных заявителями, штуки</t>
  </si>
  <si>
    <t>по вине сетевой организации</t>
  </si>
  <si>
    <t>по вине сторонних лиц</t>
  </si>
  <si>
    <t>Число заключенных договоров об осуществлении технологического присоединения к электрическим сетям, штуки</t>
  </si>
  <si>
    <t>7.1</t>
  </si>
  <si>
    <t>7.2</t>
  </si>
  <si>
    <t xml:space="preserve">Стоимость технологического присоединения к электрическим сетям сетевой организации </t>
  </si>
  <si>
    <t>Мощность энергопринимающих устройств заявителя, кВт</t>
  </si>
  <si>
    <t>Категория надежности</t>
  </si>
  <si>
    <t>I-II</t>
  </si>
  <si>
    <t>III</t>
  </si>
  <si>
    <t>Расстояние до границ земельного участка заявителя, м</t>
  </si>
  <si>
    <t>Необходимость строительства подстанции</t>
  </si>
  <si>
    <t>Тип линии</t>
  </si>
  <si>
    <t>500 - сельская местность/</t>
  </si>
  <si>
    <t>Да</t>
  </si>
  <si>
    <t>300 - городская местность</t>
  </si>
  <si>
    <t>Нет</t>
  </si>
  <si>
    <t>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</si>
  <si>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</si>
  <si>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</si>
  <si>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</si>
  <si>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</si>
  <si>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</si>
  <si>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</si>
  <si>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</si>
  <si>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</si>
  <si>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</si>
  <si>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</si>
  <si>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Уровень физического износа объектов электросетевого хозяйства сетевой организации,%</t>
  </si>
  <si>
    <t xml:space="preserve">тыс.руб. </t>
  </si>
  <si>
    <t>№1</t>
  </si>
  <si>
    <t>Центр очного обслуживания потребителей в формате "Единое окно"</t>
  </si>
  <si>
    <t>г.Томск, ул.Шевченко, 62А</t>
  </si>
  <si>
    <t>Понедельник-Пятница с 8.00 до 17.00</t>
  </si>
  <si>
    <t xml:space="preserve">Информация о заочном обслуживании потребителей посредством телефонной связи </t>
  </si>
  <si>
    <t>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t>
  </si>
  <si>
    <t>Внедрение и совершенствование програмного обеспечения для учета, контроля этапов технологического присоединения потребителей</t>
  </si>
  <si>
    <t>Повышение качества обслуживания потребителей в офисах обслуживания потребителей</t>
  </si>
  <si>
    <t>Приобретение спецтехники для повышения качества и сокращения сроков выполнения работ</t>
  </si>
  <si>
    <t>нет</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</si>
  <si>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</si>
  <si>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</si>
  <si>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заявителя </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</si>
  <si>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</si>
  <si>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</si>
  <si>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 xml:space="preserve">Средняя продолжительность исполнения договоров об осуществлении технологического присоединения к электрическим сетям, дней </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</si>
  <si>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</si>
  <si>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Оказание услуг по передаче электрической энергии</t>
  </si>
  <si>
    <t>Сокращение времени ожидания в очереди и времени подготовки документов о технологическом присоединении</t>
  </si>
  <si>
    <t>Организован прием в офисе обслуживания потребителей инвалидов, участников ВОВ и боевых действий вне очереди</t>
  </si>
  <si>
    <t>п.4.1 Приложение №7 к единым стандартам качества</t>
  </si>
  <si>
    <t>п.2.1 Приложение №7 к единым стандартам качества</t>
  </si>
  <si>
    <t>п.2.2 Приложение №7 к единым стандартам качества</t>
  </si>
  <si>
    <t>п.4.3 Приложение №7 к единым стандартам качества</t>
  </si>
  <si>
    <t>п.1 Приложение №7 к единым стандартам качества</t>
  </si>
  <si>
    <t>п.3.1-3.2 Приложение №7 к единым стандартам качества</t>
  </si>
  <si>
    <t>п.3.4 Приложение №7 к единым стандартам качества</t>
  </si>
  <si>
    <t>п.3.5 Приложение №7 к единым стандартам качества</t>
  </si>
  <si>
    <t>п.4.2 Приложение №7 к единым стандартам качества</t>
  </si>
  <si>
    <t>Исполнительный директор</t>
  </si>
  <si>
    <t xml:space="preserve">М.В. Резников </t>
  </si>
  <si>
    <t>ОБЩЕСТВО С ОГРАНИЧЕННОЙ ОТВЕТСТВЕННОСТЬЮ</t>
  </si>
  <si>
    <t xml:space="preserve">«Г  О  Р  С  Е  Т  И» </t>
  </si>
  <si>
    <t>Россия, 634012 г.Томск, ул. Шевченко,62а,</t>
  </si>
  <si>
    <t>тел. (382 2) 54-14-83,  ИНН 7017081040, КПП 701701001</t>
  </si>
  <si>
    <t>Р/с 407 028 104 000 500 00831, Томский филиал ОАО АКБ «СВЯЗЬ-БАНК» г.Томск, БИК 046902757</t>
  </si>
  <si>
    <t>Технологическое присоединение</t>
  </si>
  <si>
    <t>Качество услуг по передаче электрической энергии</t>
  </si>
  <si>
    <t>Томск-2018</t>
  </si>
  <si>
    <r>
      <rPr>
        <b/>
        <u/>
        <sz val="12"/>
        <color theme="1"/>
        <rFont val="Times New Roman"/>
        <family val="1"/>
        <charset val="204"/>
      </rPr>
      <t>ООО "Горсети"</t>
    </r>
    <r>
      <rPr>
        <b/>
        <sz val="12"/>
        <color theme="1"/>
        <rFont val="Times New Roman"/>
        <family val="1"/>
        <charset val="204"/>
      </rPr>
      <t xml:space="preserve"> за 2018 год</t>
    </r>
  </si>
  <si>
    <t>Разукрупнение воздушных линий электропередач 0,4 кВ, перевод нагрузки, замена голого провода в воздушных линиях электропередач на СИП, периодические замеры нагрузок, соблюдение графиков и своевременное проведение капитального и текущего ремонтов объектов электроснабжения. 01.01.19-31.12.19</t>
  </si>
  <si>
    <t>Раскрытие информации о качестве обслуживания потребителей услуг сетевой организации за 2018 г. по стандартам раскрытия информации согласно приложению №7 к настоящим Единым стандартам (приказ Министерства энергетики РФ от 15 апреля 2014 г. № 186)</t>
  </si>
  <si>
    <t>№2</t>
  </si>
  <si>
    <t>г.Томск, ул.Шевченко, 62</t>
  </si>
  <si>
    <t>Оценка качества обслуживания прохождения процедуры технологического присоединения, перераспределения максимальной мощности, восстановления ранее выданных документов о технологическом присоединении: хорошо - 82%, удовлетворительно - 18%, неудовлетворительно - 0%.</t>
  </si>
  <si>
    <t>тел. (3822) 999-688, 999-532, 999-718, 999-717 maksimova@gorsetitomsk.ru</t>
  </si>
  <si>
    <t>Составление актов согласования технологической и (или) аварийной брони; выдачу документов, предусмотренных в рамках оказания услуг по передаче электрической энергии и технологическому присоединению, в том числе квитанций, счетов, счетов-фактур. технологическое присоединение к электрическим сетям сетевой организации;  технологическое присоединение к электрическим сетям сетевой организации посредством перераспределения максимальной мощности между юридическими лицами и индивидуальными предпринимателями (в том числе опосредованное присоединение); технологическое присоединение к электрическим сетям сетевой организации по индивидуальному проекту; временное технологическое присоединение к электрическим сетям сетевой организации; выдачу актов и документов (их копий), подтверждающих технологическое присоединение к сетям сетевой организации (акт о выполнении технических условий, акт об осуществлении технологического присоединения и акт согласования технологической и (или) аварийной брони);  восстановление ранее выданных документов о технологическом присоединении либо выдачу новых документов о технологическом присоединении при невозможности восстановления ранее выданных технических условий.</t>
  </si>
  <si>
    <t xml:space="preserve"> 999-610  sure@gorsetitomsk.ru; 
999-525 inspekcia@gorsetitomsk.ru </t>
  </si>
  <si>
    <r>
      <t>Согласование проектов в части организации учета эл.энергии</t>
    </r>
    <r>
      <rPr>
        <sz val="10"/>
        <color rgb="FFFF0000"/>
        <rFont val="Times New Roman"/>
        <family val="1"/>
        <charset val="204"/>
      </rPr>
      <t xml:space="preserve">. </t>
    </r>
    <r>
      <rPr>
        <sz val="10"/>
        <rFont val="Times New Roman"/>
        <family val="1"/>
        <charset val="204"/>
      </rPr>
      <t xml:space="preserve">Консультация потребителей по вопросам организации учета эл.энергии. Оформление заявок на допуск измерительного комплекса. Оформление договоров на оказание услуг по организации учета эл.энергии. Оформление договоров на обслуживание системы передачи данных. Оформление заявок на снятие пломб. Оформление работ по поверке электросчетчиков.  
Согласование проектов в части выполнения технических условий. Отключение/подключение объектов. Формирование заявок на проверку приборов учёта и измерительных комплексов. Консультация потребителей по потерям электроэнергии. </t>
    </r>
  </si>
  <si>
    <t>Зам. начальника ПТС</t>
  </si>
  <si>
    <t xml:space="preserve">Е.Г. Зуева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</si>
</sst>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_-* #,##0.00_р_._-;\-* #,##0.00_р_._-;_-* &quot;-&quot;??_р_._-;_-@_-"/>
    <numFmt numFmtId="166" formatCode="0.0"/>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color theme="1"/>
      <name val="Times New Roman"/>
      <family val="1"/>
      <charset val="204"/>
    </font>
    <font>
      <sz val="10"/>
      <color theme="1"/>
      <name val="Times New Roman"/>
      <family val="1"/>
      <charset val="204"/>
    </font>
    <font>
      <b/>
      <sz val="12"/>
      <color theme="1"/>
      <name val="Times New Roman"/>
      <family val="1"/>
      <charset val="204"/>
    </font>
    <font>
      <b/>
      <u/>
      <sz val="12"/>
      <color theme="1"/>
      <name val="Times New Roman"/>
      <family val="1"/>
      <charset val="204"/>
    </font>
    <font>
      <b/>
      <sz val="10"/>
      <color rgb="FFFF0000"/>
      <name val="Times New Roman"/>
      <family val="1"/>
      <charset val="204"/>
    </font>
    <font>
      <sz val="10"/>
      <color theme="1"/>
      <name val="Calibri"/>
      <family val="2"/>
      <charset val="204"/>
      <scheme val="minor"/>
    </font>
    <font>
      <sz val="12"/>
      <color theme="1"/>
      <name val="Times New Roman"/>
      <family val="1"/>
      <charset val="204"/>
    </font>
    <font>
      <sz val="10"/>
      <name val="Times New Roman"/>
      <family val="1"/>
      <charset val="204"/>
    </font>
    <font>
      <sz val="10"/>
      <color theme="1"/>
      <name val="Times New Roman"/>
      <family val="1"/>
      <charset val="204"/>
    </font>
    <font>
      <b/>
      <sz val="12"/>
      <color rgb="FF0000FF"/>
      <name val="Times New Roman"/>
      <family val="1"/>
      <charset val="204"/>
    </font>
    <font>
      <b/>
      <sz val="22"/>
      <color rgb="FF0000FF"/>
      <name val="Times New Roman"/>
      <family val="1"/>
      <charset val="204"/>
    </font>
    <font>
      <b/>
      <sz val="16"/>
      <color theme="1"/>
      <name val="Times New Roman"/>
      <family val="1"/>
      <charset val="204"/>
    </font>
    <font>
      <sz val="11"/>
      <color rgb="FF000000"/>
      <name val="Times New Roman"/>
      <family val="1"/>
      <charset val="204"/>
    </font>
    <font>
      <sz val="11"/>
      <color theme="1"/>
      <name val="Calibri"/>
      <family val="2"/>
      <scheme val="minor"/>
    </font>
    <font>
      <sz val="11"/>
      <name val="Calibri"/>
      <family val="2"/>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2">
    <xf numFmtId="0" fontId="0" fillId="0" borderId="0"/>
    <xf numFmtId="0" fontId="6" fillId="0" borderId="0"/>
    <xf numFmtId="0" fontId="5" fillId="0" borderId="0"/>
    <xf numFmtId="0" fontId="4" fillId="0" borderId="0"/>
    <xf numFmtId="0" fontId="3" fillId="0" borderId="0"/>
    <xf numFmtId="0" fontId="2" fillId="0" borderId="0"/>
    <xf numFmtId="9" fontId="20" fillId="0" borderId="0" applyFont="0" applyFill="0" applyBorder="0" applyAlignment="0" applyProtection="0"/>
    <xf numFmtId="0" fontId="1" fillId="0" borderId="0"/>
    <xf numFmtId="0" fontId="20" fillId="0" borderId="0"/>
    <xf numFmtId="9" fontId="20" fillId="0" borderId="0" applyFont="0" applyFill="0" applyBorder="0" applyAlignment="0" applyProtection="0"/>
    <xf numFmtId="0" fontId="21" fillId="0" borderId="0"/>
    <xf numFmtId="165" fontId="1" fillId="0" borderId="0" applyFont="0" applyFill="0" applyBorder="0" applyAlignment="0" applyProtection="0"/>
  </cellStyleXfs>
  <cellXfs count="180">
    <xf numFmtId="0" fontId="0" fillId="0" borderId="0" xfId="0"/>
    <xf numFmtId="0" fontId="8" fillId="0" borderId="0" xfId="1" applyFont="1" applyBorder="1"/>
    <xf numFmtId="0" fontId="7" fillId="0" borderId="1" xfId="1" applyFont="1" applyBorder="1" applyAlignment="1">
      <alignment horizontal="center"/>
    </xf>
    <xf numFmtId="0" fontId="8" fillId="0" borderId="0" xfId="1" applyFont="1"/>
    <xf numFmtId="49" fontId="8" fillId="0" borderId="3" xfId="1" applyNumberFormat="1" applyFont="1" applyBorder="1" applyAlignment="1">
      <alignment horizontal="center" vertical="center" wrapText="1"/>
    </xf>
    <xf numFmtId="0" fontId="8" fillId="0" borderId="3" xfId="1" applyFont="1" applyBorder="1" applyAlignment="1">
      <alignment horizontal="left" vertical="center" wrapText="1"/>
    </xf>
    <xf numFmtId="0" fontId="8" fillId="0" borderId="3" xfId="1" applyFont="1" applyBorder="1" applyAlignment="1">
      <alignment horizontal="justify" vertical="center" wrapText="1"/>
    </xf>
    <xf numFmtId="0" fontId="7" fillId="0" borderId="0" xfId="1" applyFont="1" applyBorder="1" applyAlignment="1">
      <alignment horizontal="center"/>
    </xf>
    <xf numFmtId="0" fontId="8" fillId="0" borderId="3" xfId="1"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horizontal="center" vertical="center" wrapText="1"/>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7" fillId="0" borderId="0" xfId="2" applyFont="1" applyAlignment="1">
      <alignment vertical="center" wrapText="1"/>
    </xf>
    <xf numFmtId="49" fontId="7" fillId="0" borderId="3" xfId="2" applyNumberFormat="1" applyFont="1" applyBorder="1" applyAlignment="1">
      <alignment horizontal="center" vertical="center" wrapText="1"/>
    </xf>
    <xf numFmtId="0" fontId="8" fillId="0" borderId="3" xfId="2" applyFont="1" applyBorder="1" applyAlignment="1">
      <alignment vertical="center" wrapText="1"/>
    </xf>
    <xf numFmtId="0" fontId="8" fillId="0" borderId="3" xfId="2" applyFont="1" applyBorder="1" applyAlignment="1">
      <alignment horizontal="center" vertical="center" wrapText="1"/>
    </xf>
    <xf numFmtId="49" fontId="8" fillId="0" borderId="3" xfId="2" applyNumberFormat="1" applyFont="1" applyBorder="1" applyAlignment="1">
      <alignment horizontal="center" vertical="center" wrapText="1"/>
    </xf>
    <xf numFmtId="49" fontId="8" fillId="0" borderId="0" xfId="2" applyNumberFormat="1" applyFont="1" applyAlignment="1">
      <alignment vertical="center" wrapText="1"/>
    </xf>
    <xf numFmtId="49" fontId="9" fillId="0" borderId="1" xfId="2" applyNumberFormat="1" applyFont="1" applyBorder="1" applyAlignment="1">
      <alignment horizontal="center" vertical="center" wrapText="1"/>
    </xf>
    <xf numFmtId="0" fontId="8" fillId="0" borderId="3" xfId="2" applyFont="1" applyBorder="1" applyAlignment="1">
      <alignment horizontal="justify" vertical="center" wrapText="1"/>
    </xf>
    <xf numFmtId="164" fontId="8" fillId="0" borderId="3" xfId="2" applyNumberFormat="1" applyFont="1" applyBorder="1" applyAlignment="1">
      <alignment horizontal="center" vertical="center" wrapText="1"/>
    </xf>
    <xf numFmtId="0" fontId="8" fillId="0" borderId="3" xfId="2" applyFont="1" applyBorder="1" applyAlignment="1">
      <alignment horizontal="center" vertical="center" wrapText="1"/>
    </xf>
    <xf numFmtId="0" fontId="4" fillId="0" borderId="0" xfId="3" applyBorder="1"/>
    <xf numFmtId="0" fontId="9" fillId="0" borderId="1" xfId="3" applyFont="1" applyBorder="1" applyAlignment="1">
      <alignment horizontal="center"/>
    </xf>
    <xf numFmtId="0" fontId="4" fillId="0" borderId="0" xfId="3"/>
    <xf numFmtId="0" fontId="8" fillId="0" borderId="3" xfId="3" applyFont="1" applyBorder="1" applyAlignment="1">
      <alignment horizontal="center" vertical="center" wrapText="1"/>
    </xf>
    <xf numFmtId="0" fontId="8" fillId="0" borderId="3" xfId="3" applyFont="1" applyBorder="1" applyAlignment="1">
      <alignment horizontal="justify" vertical="center" wrapText="1"/>
    </xf>
    <xf numFmtId="49" fontId="8" fillId="0" borderId="3" xfId="3" applyNumberFormat="1" applyFont="1" applyBorder="1" applyAlignment="1">
      <alignment horizontal="center" vertical="center" wrapText="1"/>
    </xf>
    <xf numFmtId="49" fontId="8" fillId="0" borderId="3" xfId="3" applyNumberFormat="1" applyFont="1" applyBorder="1" applyAlignment="1">
      <alignment horizontal="center" vertical="center"/>
    </xf>
    <xf numFmtId="0" fontId="8" fillId="0" borderId="3" xfId="3" applyFont="1" applyBorder="1" applyAlignment="1">
      <alignment vertical="center" wrapText="1"/>
    </xf>
    <xf numFmtId="0" fontId="8" fillId="0" borderId="0" xfId="3" applyFont="1"/>
    <xf numFmtId="0" fontId="8" fillId="0" borderId="8" xfId="3" applyFont="1" applyBorder="1" applyAlignment="1">
      <alignment horizontal="center" vertical="center" wrapText="1"/>
    </xf>
    <xf numFmtId="0" fontId="8" fillId="0" borderId="8" xfId="3" applyFont="1" applyBorder="1" applyAlignment="1">
      <alignment horizontal="center"/>
    </xf>
    <xf numFmtId="0" fontId="8" fillId="0" borderId="3" xfId="3" applyFont="1" applyBorder="1" applyAlignment="1">
      <alignment horizontal="center"/>
    </xf>
    <xf numFmtId="10" fontId="8" fillId="0" borderId="3" xfId="2" applyNumberFormat="1" applyFont="1" applyBorder="1" applyAlignment="1">
      <alignment horizontal="center" vertical="center" wrapText="1"/>
    </xf>
    <xf numFmtId="164" fontId="8" fillId="0" borderId="0" xfId="2" applyNumberFormat="1" applyFont="1" applyAlignment="1">
      <alignment vertical="center" wrapText="1"/>
    </xf>
    <xf numFmtId="0" fontId="8" fillId="0" borderId="0" xfId="4" applyFont="1" applyAlignment="1">
      <alignment horizontal="center" vertical="center" wrapText="1"/>
    </xf>
    <xf numFmtId="0" fontId="8" fillId="0" borderId="0" xfId="4" applyFont="1" applyAlignment="1">
      <alignment vertical="center" wrapText="1"/>
    </xf>
    <xf numFmtId="0" fontId="7" fillId="0" borderId="0" xfId="4" applyFont="1" applyAlignment="1">
      <alignment horizontal="center" vertical="center" wrapText="1"/>
    </xf>
    <xf numFmtId="0" fontId="7" fillId="0" borderId="3" xfId="4" applyFont="1" applyBorder="1" applyAlignment="1">
      <alignment horizontal="center" vertical="center" wrapText="1"/>
    </xf>
    <xf numFmtId="0" fontId="7" fillId="0" borderId="3" xfId="4" applyFont="1" applyBorder="1" applyAlignment="1">
      <alignment vertical="center" wrapText="1"/>
    </xf>
    <xf numFmtId="0" fontId="7" fillId="0" borderId="0" xfId="4" applyFont="1" applyAlignment="1">
      <alignment vertical="center" wrapText="1"/>
    </xf>
    <xf numFmtId="49" fontId="7" fillId="0" borderId="3" xfId="4" applyNumberFormat="1" applyFont="1" applyBorder="1" applyAlignment="1">
      <alignment horizontal="center" vertical="center" wrapText="1"/>
    </xf>
    <xf numFmtId="0" fontId="8" fillId="0" borderId="3" xfId="4" applyFont="1" applyBorder="1" applyAlignment="1">
      <alignment horizontal="center" vertical="center" wrapText="1"/>
    </xf>
    <xf numFmtId="49" fontId="8" fillId="0" borderId="3" xfId="4" applyNumberFormat="1" applyFont="1" applyBorder="1" applyAlignment="1">
      <alignment horizontal="center" vertical="center" wrapText="1"/>
    </xf>
    <xf numFmtId="0" fontId="8" fillId="0" borderId="3" xfId="4" applyFont="1" applyBorder="1" applyAlignment="1">
      <alignment vertical="center" wrapText="1"/>
    </xf>
    <xf numFmtId="10" fontId="8" fillId="0" borderId="3" xfId="4" applyNumberFormat="1" applyFont="1" applyBorder="1" applyAlignment="1">
      <alignment horizontal="center" vertical="center" wrapText="1"/>
    </xf>
    <xf numFmtId="0" fontId="8" fillId="0" borderId="0" xfId="5" applyFont="1" applyAlignment="1">
      <alignment horizontal="center" vertical="center" wrapText="1"/>
    </xf>
    <xf numFmtId="0" fontId="8" fillId="0" borderId="0" xfId="5" applyFont="1" applyAlignment="1">
      <alignment vertical="center" wrapText="1"/>
    </xf>
    <xf numFmtId="0" fontId="9" fillId="0" borderId="1" xfId="5" applyFont="1" applyBorder="1" applyAlignment="1">
      <alignment horizontal="center" vertical="center" wrapText="1"/>
    </xf>
    <xf numFmtId="0" fontId="7" fillId="0" borderId="0" xfId="5" applyFont="1" applyAlignment="1">
      <alignment horizontal="center" vertical="center" wrapText="1"/>
    </xf>
    <xf numFmtId="0" fontId="8" fillId="0" borderId="3" xfId="5" applyFont="1" applyBorder="1" applyAlignment="1">
      <alignment vertical="center" wrapText="1"/>
    </xf>
    <xf numFmtId="49" fontId="8" fillId="0" borderId="0" xfId="5" applyNumberFormat="1" applyFont="1" applyAlignment="1">
      <alignment horizontal="center" vertical="center" wrapText="1"/>
    </xf>
    <xf numFmtId="0" fontId="2" fillId="0" borderId="0" xfId="5"/>
    <xf numFmtId="0" fontId="8" fillId="0" borderId="1" xfId="5" applyFont="1" applyBorder="1" applyAlignment="1">
      <alignment vertical="center" wrapText="1"/>
    </xf>
    <xf numFmtId="0" fontId="13" fillId="0" borderId="1" xfId="5" applyFont="1" applyBorder="1" applyAlignment="1">
      <alignment horizontal="center"/>
    </xf>
    <xf numFmtId="0" fontId="8" fillId="0" borderId="3" xfId="0" applyFont="1" applyBorder="1" applyAlignment="1">
      <alignment horizontal="center" vertical="center" wrapText="1"/>
    </xf>
    <xf numFmtId="164" fontId="15" fillId="0" borderId="3" xfId="2" applyNumberFormat="1" applyFont="1" applyBorder="1" applyAlignment="1">
      <alignment horizontal="center" vertical="center" wrapText="1"/>
    </xf>
    <xf numFmtId="10" fontId="15" fillId="0" borderId="3" xfId="2" applyNumberFormat="1" applyFont="1" applyBorder="1" applyAlignment="1">
      <alignment horizontal="center" vertical="center" wrapText="1"/>
    </xf>
    <xf numFmtId="49" fontId="7" fillId="0" borderId="3" xfId="5" applyNumberFormat="1" applyFont="1" applyBorder="1" applyAlignment="1">
      <alignment horizontal="center" vertical="center" wrapText="1"/>
    </xf>
    <xf numFmtId="49" fontId="8" fillId="0" borderId="15" xfId="5" applyNumberFormat="1" applyFont="1" applyBorder="1" applyAlignment="1">
      <alignment horizontal="center" vertical="center" wrapText="1"/>
    </xf>
    <xf numFmtId="0" fontId="8" fillId="0" borderId="15" xfId="5" applyFont="1" applyBorder="1" applyAlignment="1">
      <alignment vertical="center" wrapText="1"/>
    </xf>
    <xf numFmtId="0" fontId="8" fillId="0" borderId="2" xfId="3" applyFont="1" applyBorder="1" applyAlignment="1">
      <alignment horizontal="center" vertical="center" wrapText="1"/>
    </xf>
    <xf numFmtId="0" fontId="8" fillId="0" borderId="4" xfId="3" applyFont="1" applyBorder="1" applyAlignment="1">
      <alignment horizontal="center" vertical="center" wrapText="1"/>
    </xf>
    <xf numFmtId="0" fontId="8" fillId="0" borderId="7" xfId="3" applyFont="1" applyBorder="1" applyAlignment="1">
      <alignment horizontal="center" vertical="center" wrapText="1"/>
    </xf>
    <xf numFmtId="0" fontId="8" fillId="0" borderId="3" xfId="3" applyFont="1" applyBorder="1" applyAlignment="1">
      <alignment horizontal="justify" vertical="top"/>
    </xf>
    <xf numFmtId="0" fontId="7" fillId="0" borderId="3" xfId="5" applyFont="1" applyBorder="1" applyAlignment="1">
      <alignment horizontal="center" vertical="center" wrapText="1"/>
    </xf>
    <xf numFmtId="49" fontId="8" fillId="0" borderId="3" xfId="5" applyNumberFormat="1" applyFont="1" applyBorder="1" applyAlignment="1">
      <alignment horizontal="center" vertical="center" wrapText="1"/>
    </xf>
    <xf numFmtId="0" fontId="8" fillId="0" borderId="3" xfId="5" applyFont="1" applyBorder="1" applyAlignment="1">
      <alignment horizontal="center" vertical="center" wrapText="1"/>
    </xf>
    <xf numFmtId="0" fontId="9"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0" fillId="0" borderId="0" xfId="0" applyFont="1"/>
    <xf numFmtId="0" fontId="19" fillId="0" borderId="0" xfId="0" applyFont="1" applyAlignment="1">
      <alignment horizontal="center" vertical="center"/>
    </xf>
    <xf numFmtId="0" fontId="8" fillId="0" borderId="3" xfId="1" applyFont="1" applyBorder="1" applyAlignment="1">
      <alignment horizontal="center" vertical="center" wrapText="1"/>
    </xf>
    <xf numFmtId="9" fontId="8" fillId="0" borderId="3" xfId="6"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7" fillId="0" borderId="3" xfId="4" applyFont="1" applyBorder="1" applyAlignment="1">
      <alignment horizontal="center" vertical="center" wrapText="1"/>
    </xf>
    <xf numFmtId="0" fontId="7" fillId="0" borderId="3" xfId="2" applyFont="1" applyBorder="1" applyAlignment="1">
      <alignment horizontal="center" vertical="center" wrapText="1"/>
    </xf>
    <xf numFmtId="0" fontId="8" fillId="0" borderId="3" xfId="2" applyFont="1" applyBorder="1" applyAlignment="1">
      <alignment horizontal="center" vertical="center" wrapText="1"/>
    </xf>
    <xf numFmtId="0" fontId="8" fillId="0" borderId="3" xfId="5" applyFont="1" applyBorder="1" applyAlignment="1">
      <alignment horizontal="center" vertical="center" wrapText="1"/>
    </xf>
    <xf numFmtId="0" fontId="8" fillId="0" borderId="3" xfId="1" applyFont="1" applyBorder="1" applyAlignment="1">
      <alignment horizontal="center" vertical="center" wrapText="1"/>
    </xf>
    <xf numFmtId="0" fontId="1" fillId="0" borderId="0" xfId="7" applyBorder="1"/>
    <xf numFmtId="49" fontId="9" fillId="0" borderId="1" xfId="7" applyNumberFormat="1" applyFont="1" applyBorder="1" applyAlignment="1">
      <alignment horizontal="center" vertical="center" wrapText="1"/>
    </xf>
    <xf numFmtId="0" fontId="1" fillId="0" borderId="0" xfId="7"/>
    <xf numFmtId="0" fontId="8" fillId="0" borderId="3" xfId="7" applyFont="1" applyBorder="1" applyAlignment="1">
      <alignment horizontal="center" vertical="center" wrapText="1"/>
    </xf>
    <xf numFmtId="49" fontId="8" fillId="0" borderId="3" xfId="7" applyNumberFormat="1" applyFont="1" applyBorder="1" applyAlignment="1">
      <alignment horizontal="center" vertical="center" wrapText="1"/>
    </xf>
    <xf numFmtId="0" fontId="1" fillId="0" borderId="0" xfId="7" applyAlignment="1">
      <alignment horizontal="center"/>
    </xf>
    <xf numFmtId="0" fontId="8" fillId="0" borderId="3" xfId="7" applyFont="1" applyBorder="1" applyAlignment="1">
      <alignment horizontal="left" vertical="center" wrapText="1"/>
    </xf>
    <xf numFmtId="0" fontId="8" fillId="0" borderId="3" xfId="8" applyFont="1" applyBorder="1" applyAlignment="1">
      <alignment horizontal="center" vertical="center" wrapText="1"/>
    </xf>
    <xf numFmtId="10" fontId="8" fillId="0" borderId="3" xfId="8" applyNumberFormat="1" applyFont="1" applyBorder="1" applyAlignment="1">
      <alignment horizontal="center" vertical="center" wrapText="1"/>
    </xf>
    <xf numFmtId="0" fontId="14" fillId="0" borderId="3" xfId="8" applyFont="1" applyBorder="1" applyAlignment="1">
      <alignment horizontal="center" vertical="center" wrapText="1"/>
    </xf>
    <xf numFmtId="9" fontId="8" fillId="0" borderId="3" xfId="9" applyFont="1" applyBorder="1" applyAlignment="1">
      <alignment horizontal="center" vertical="center" wrapText="1"/>
    </xf>
    <xf numFmtId="0" fontId="14" fillId="0" borderId="3" xfId="7" applyFont="1" applyBorder="1" applyAlignment="1">
      <alignment horizontal="left" vertical="center" wrapText="1"/>
    </xf>
    <xf numFmtId="49" fontId="1" fillId="0" borderId="0" xfId="7" applyNumberFormat="1" applyAlignment="1">
      <alignment horizontal="center"/>
    </xf>
    <xf numFmtId="0" fontId="1" fillId="0" borderId="0" xfId="7" applyAlignment="1">
      <alignment horizontal="left" vertical="center" wrapText="1"/>
    </xf>
    <xf numFmtId="0" fontId="1" fillId="0" borderId="0" xfId="7" applyAlignment="1">
      <alignment vertical="center" wrapText="1"/>
    </xf>
    <xf numFmtId="0" fontId="1" fillId="0" borderId="0" xfId="7" applyAlignment="1">
      <alignment horizontal="left"/>
    </xf>
    <xf numFmtId="0" fontId="12" fillId="0" borderId="0" xfId="7" applyFont="1"/>
    <xf numFmtId="0" fontId="7" fillId="0" borderId="1" xfId="7" applyFont="1" applyBorder="1" applyAlignment="1">
      <alignment horizontal="center"/>
    </xf>
    <xf numFmtId="0" fontId="8" fillId="2" borderId="3" xfId="8" applyFont="1" applyFill="1" applyBorder="1" applyAlignment="1">
      <alignment horizontal="center" vertical="center" wrapText="1"/>
    </xf>
    <xf numFmtId="4" fontId="8" fillId="2" borderId="3" xfId="8" applyNumberFormat="1" applyFont="1" applyFill="1" applyBorder="1" applyAlignment="1">
      <alignment horizontal="center" vertical="center" wrapText="1"/>
    </xf>
    <xf numFmtId="4" fontId="8" fillId="2" borderId="0" xfId="8" applyNumberFormat="1" applyFont="1" applyFill="1" applyAlignment="1">
      <alignment horizontal="center" vertical="center" wrapText="1"/>
    </xf>
    <xf numFmtId="0" fontId="12" fillId="0" borderId="0" xfId="7" applyFont="1" applyAlignment="1">
      <alignment wrapText="1"/>
    </xf>
    <xf numFmtId="0" fontId="8" fillId="0" borderId="3" xfId="3" applyFont="1" applyBorder="1" applyAlignment="1">
      <alignment horizontal="center" vertical="center"/>
    </xf>
    <xf numFmtId="21" fontId="8" fillId="0" borderId="3" xfId="3" applyNumberFormat="1" applyFont="1" applyBorder="1" applyAlignment="1">
      <alignment horizontal="center" vertical="center"/>
    </xf>
    <xf numFmtId="0" fontId="7" fillId="0" borderId="3" xfId="2" applyFont="1" applyBorder="1" applyAlignment="1">
      <alignment horizontal="center" vertical="center" wrapText="1"/>
    </xf>
    <xf numFmtId="0" fontId="8" fillId="0" borderId="3" xfId="2" applyFont="1" applyBorder="1" applyAlignment="1">
      <alignment horizontal="center" vertical="center" wrapText="1"/>
    </xf>
    <xf numFmtId="0" fontId="8" fillId="0" borderId="3" xfId="2"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3" xfId="5" applyFont="1" applyFill="1" applyBorder="1" applyAlignment="1">
      <alignment horizontal="justify" vertical="center" wrapText="1"/>
    </xf>
    <xf numFmtId="164" fontId="14" fillId="0" borderId="3" xfId="2" applyNumberFormat="1" applyFont="1" applyBorder="1" applyAlignment="1">
      <alignment horizontal="center" vertical="center" wrapText="1"/>
    </xf>
    <xf numFmtId="166" fontId="8" fillId="0" borderId="3" xfId="4"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3" xfId="0" applyFont="1" applyFill="1" applyBorder="1" applyAlignment="1">
      <alignment horizontal="center" vertical="center" wrapText="1"/>
    </xf>
    <xf numFmtId="49" fontId="7" fillId="0" borderId="3" xfId="4" applyNumberFormat="1" applyFont="1" applyBorder="1" applyAlignment="1">
      <alignment horizontal="center" vertical="center" wrapText="1"/>
    </xf>
    <xf numFmtId="0" fontId="8" fillId="0" borderId="0" xfId="4" applyFont="1" applyAlignment="1">
      <alignment horizontal="right" vertical="center" wrapText="1"/>
    </xf>
    <xf numFmtId="0" fontId="9" fillId="0" borderId="0" xfId="4" applyFont="1" applyAlignment="1">
      <alignment horizontal="center" vertical="center" wrapText="1"/>
    </xf>
    <xf numFmtId="0" fontId="7" fillId="0" borderId="3" xfId="4" applyFont="1" applyBorder="1" applyAlignment="1">
      <alignment horizontal="center" vertical="center" wrapText="1"/>
    </xf>
    <xf numFmtId="0" fontId="8" fillId="0" borderId="1" xfId="0" applyFont="1" applyBorder="1" applyAlignment="1">
      <alignment horizontal="right" vertical="center" wrapText="1"/>
    </xf>
    <xf numFmtId="49" fontId="7" fillId="0" borderId="3" xfId="2" applyNumberFormat="1" applyFont="1" applyBorder="1" applyAlignment="1">
      <alignment horizontal="center" vertical="center" wrapText="1"/>
    </xf>
    <xf numFmtId="49" fontId="7" fillId="0" borderId="5" xfId="2"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49" fontId="7" fillId="0" borderId="8" xfId="2" applyNumberFormat="1" applyFont="1" applyBorder="1" applyAlignment="1">
      <alignment horizontal="center" vertical="center" wrapText="1"/>
    </xf>
    <xf numFmtId="0" fontId="9" fillId="0" borderId="0" xfId="2" applyFont="1" applyAlignment="1">
      <alignment horizontal="center" vertical="center" wrapText="1"/>
    </xf>
    <xf numFmtId="0" fontId="7" fillId="0" borderId="3" xfId="2" applyFont="1" applyBorder="1" applyAlignment="1">
      <alignment horizontal="center" vertical="center" wrapText="1"/>
    </xf>
    <xf numFmtId="0" fontId="8" fillId="0" borderId="1" xfId="2" applyFont="1" applyBorder="1" applyAlignment="1">
      <alignment horizontal="right" vertical="center" wrapText="1"/>
    </xf>
    <xf numFmtId="49" fontId="11" fillId="0" borderId="0" xfId="2" applyNumberFormat="1" applyFont="1" applyAlignment="1">
      <alignment horizontal="left" vertical="center" wrapText="1"/>
    </xf>
    <xf numFmtId="49" fontId="7" fillId="0" borderId="0" xfId="2" applyNumberFormat="1" applyFont="1" applyAlignment="1">
      <alignment horizontal="left" vertical="center" wrapText="1"/>
    </xf>
    <xf numFmtId="49" fontId="9" fillId="0" borderId="0" xfId="2" applyNumberFormat="1" applyFont="1" applyBorder="1" applyAlignment="1">
      <alignment horizontal="center" vertical="center" wrapText="1"/>
    </xf>
    <xf numFmtId="0" fontId="8" fillId="0" borderId="3" xfId="2" applyFont="1" applyBorder="1" applyAlignment="1">
      <alignment horizontal="center" vertical="center" wrapText="1"/>
    </xf>
    <xf numFmtId="0" fontId="7" fillId="0" borderId="5" xfId="5"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9" fillId="0" borderId="0" xfId="5" applyFont="1" applyBorder="1" applyAlignment="1">
      <alignment horizontal="center" vertical="center" wrapText="1"/>
    </xf>
    <xf numFmtId="0" fontId="7" fillId="0" borderId="3" xfId="5" applyFont="1" applyBorder="1" applyAlignment="1">
      <alignment horizontal="center" vertical="center" wrapText="1"/>
    </xf>
    <xf numFmtId="0" fontId="8" fillId="0" borderId="1" xfId="5" applyFont="1" applyBorder="1" applyAlignment="1">
      <alignment horizontal="right" vertical="center" wrapText="1"/>
    </xf>
    <xf numFmtId="0" fontId="8" fillId="0" borderId="3" xfId="7" applyFont="1" applyBorder="1" applyAlignment="1">
      <alignment horizontal="center" vertical="center" wrapText="1"/>
    </xf>
    <xf numFmtId="49" fontId="9" fillId="0" borderId="0" xfId="7" applyNumberFormat="1" applyFont="1" applyBorder="1" applyAlignment="1">
      <alignment horizontal="center" vertical="center" wrapText="1"/>
    </xf>
    <xf numFmtId="49" fontId="8" fillId="0" borderId="1" xfId="7" applyNumberFormat="1" applyFont="1" applyBorder="1" applyAlignment="1">
      <alignment horizontal="right" vertical="center" wrapText="1"/>
    </xf>
    <xf numFmtId="49" fontId="8" fillId="0" borderId="3" xfId="7" applyNumberFormat="1" applyFont="1" applyBorder="1" applyAlignment="1">
      <alignment horizontal="center" vertical="center" wrapText="1"/>
    </xf>
    <xf numFmtId="0" fontId="7" fillId="0" borderId="0" xfId="7" applyFont="1" applyBorder="1" applyAlignment="1">
      <alignment horizontal="center"/>
    </xf>
    <xf numFmtId="0" fontId="8" fillId="0" borderId="1" xfId="7" applyFont="1" applyBorder="1" applyAlignment="1">
      <alignment horizontal="right"/>
    </xf>
    <xf numFmtId="0" fontId="8" fillId="0" borderId="3" xfId="1" applyFont="1" applyBorder="1" applyAlignment="1">
      <alignment horizontal="center" vertical="center" wrapText="1"/>
    </xf>
    <xf numFmtId="0" fontId="7" fillId="0" borderId="0" xfId="1" applyFont="1" applyBorder="1" applyAlignment="1">
      <alignment horizontal="center"/>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9" fillId="0" borderId="0" xfId="5" applyFont="1" applyBorder="1" applyAlignment="1">
      <alignment horizontal="center"/>
    </xf>
    <xf numFmtId="0" fontId="8" fillId="0" borderId="1" xfId="5" applyFont="1" applyBorder="1" applyAlignment="1">
      <alignment horizontal="right"/>
    </xf>
    <xf numFmtId="0" fontId="8" fillId="0" borderId="5"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8" xfId="3"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3" xfId="3" applyFont="1" applyBorder="1" applyAlignment="1">
      <alignment horizontal="center" vertical="center" wrapText="1"/>
    </xf>
    <xf numFmtId="0" fontId="9" fillId="0" borderId="0"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12">
    <cellStyle name="Обычный" xfId="0" builtinId="0"/>
    <cellStyle name="Обычный 2" xfId="1"/>
    <cellStyle name="Обычный 2 2" xfId="10"/>
    <cellStyle name="Обычный 3" xfId="2"/>
    <cellStyle name="Обычный 4" xfId="3"/>
    <cellStyle name="Обычный 5" xfId="4"/>
    <cellStyle name="Обычный 5 2" xfId="8"/>
    <cellStyle name="Обычный 6" xfId="5"/>
    <cellStyle name="Обычный 6 2" xfId="7"/>
    <cellStyle name="Процентный" xfId="6" builtinId="5"/>
    <cellStyle name="Процентный 2" xfId="9"/>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285750</xdr:colOff>
      <xdr:row>3</xdr:row>
      <xdr:rowOff>76200</xdr:rowOff>
    </xdr:from>
    <xdr:to>
      <xdr:col>5</xdr:col>
      <xdr:colOff>57150</xdr:colOff>
      <xdr:row>3</xdr:row>
      <xdr:rowOff>247650</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71600"/>
          <a:ext cx="3810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447675</xdr:colOff>
      <xdr:row>3</xdr:row>
      <xdr:rowOff>123825</xdr:rowOff>
    </xdr:from>
    <xdr:to>
      <xdr:col>8</xdr:col>
      <xdr:colOff>209550</xdr:colOff>
      <xdr:row>3</xdr:row>
      <xdr:rowOff>295275</xdr:rowOff>
    </xdr:to>
    <xdr:pic>
      <xdr:nvPicPr>
        <xdr:cNvPr id="3" name="Рисунок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24400" y="1419225"/>
          <a:ext cx="3714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419100</xdr:colOff>
      <xdr:row>3</xdr:row>
      <xdr:rowOff>600075</xdr:rowOff>
    </xdr:from>
    <xdr:to>
      <xdr:col>12</xdr:col>
      <xdr:colOff>400050</xdr:colOff>
      <xdr:row>3</xdr:row>
      <xdr:rowOff>790575</xdr:rowOff>
    </xdr:to>
    <xdr:pic>
      <xdr:nvPicPr>
        <xdr:cNvPr id="4" name="Рисунок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4225" y="1895475"/>
          <a:ext cx="5905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323850</xdr:colOff>
      <xdr:row>3</xdr:row>
      <xdr:rowOff>533400</xdr:rowOff>
    </xdr:from>
    <xdr:to>
      <xdr:col>16</xdr:col>
      <xdr:colOff>285750</xdr:colOff>
      <xdr:row>3</xdr:row>
      <xdr:rowOff>723900</xdr:rowOff>
    </xdr:to>
    <xdr:pic>
      <xdr:nvPicPr>
        <xdr:cNvPr id="5" name="Рисунок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77375" y="1828800"/>
          <a:ext cx="571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view="pageBreakPreview" zoomScaleNormal="100" zoomScaleSheetLayoutView="100" workbookViewId="0">
      <pane ySplit="7" topLeftCell="A8" activePane="bottomLeft" state="frozen"/>
      <selection pane="bottomLeft" activeCell="D19" sqref="D19"/>
    </sheetView>
  </sheetViews>
  <sheetFormatPr defaultRowHeight="12.75" x14ac:dyDescent="0.25"/>
  <cols>
    <col min="1" max="1" width="10" style="37" customWidth="1"/>
    <col min="2" max="2" width="43.42578125" style="38" customWidth="1"/>
    <col min="3" max="5" width="13.28515625" style="37" customWidth="1"/>
    <col min="6" max="16384" width="9.140625" style="38"/>
  </cols>
  <sheetData>
    <row r="1" spans="1:5" ht="18.75" customHeight="1" x14ac:dyDescent="0.25">
      <c r="C1" s="123"/>
      <c r="D1" s="123"/>
      <c r="E1" s="123"/>
    </row>
    <row r="2" spans="1:5" ht="15.75" x14ac:dyDescent="0.25">
      <c r="A2" s="124" t="s">
        <v>115</v>
      </c>
      <c r="B2" s="124"/>
      <c r="C2" s="124"/>
      <c r="D2" s="124"/>
      <c r="E2" s="124"/>
    </row>
    <row r="3" spans="1:5" ht="15.75" x14ac:dyDescent="0.25">
      <c r="A3" s="124" t="s">
        <v>288</v>
      </c>
      <c r="B3" s="124"/>
      <c r="C3" s="124"/>
      <c r="D3" s="124"/>
      <c r="E3" s="124"/>
    </row>
    <row r="4" spans="1:5" ht="15" customHeight="1" x14ac:dyDescent="0.25">
      <c r="B4" s="126" t="s">
        <v>273</v>
      </c>
      <c r="C4" s="126"/>
      <c r="D4" s="126"/>
      <c r="E4" s="126"/>
    </row>
    <row r="5" spans="1:5" s="39" customFormat="1" ht="23.25" customHeight="1" x14ac:dyDescent="0.25">
      <c r="A5" s="125" t="s">
        <v>47</v>
      </c>
      <c r="B5" s="125" t="s">
        <v>48</v>
      </c>
      <c r="C5" s="125" t="s">
        <v>49</v>
      </c>
      <c r="D5" s="125"/>
      <c r="E5" s="125"/>
    </row>
    <row r="6" spans="1:5" s="39" customFormat="1" ht="42.75" customHeight="1" x14ac:dyDescent="0.25">
      <c r="A6" s="125"/>
      <c r="B6" s="125"/>
      <c r="C6" s="40">
        <v>2017</v>
      </c>
      <c r="D6" s="40">
        <v>2018</v>
      </c>
      <c r="E6" s="40" t="s">
        <v>50</v>
      </c>
    </row>
    <row r="7" spans="1:5" s="39" customFormat="1" ht="12.75" customHeight="1" x14ac:dyDescent="0.25">
      <c r="A7" s="40">
        <v>1</v>
      </c>
      <c r="B7" s="40">
        <v>2</v>
      </c>
      <c r="C7" s="40">
        <v>3</v>
      </c>
      <c r="D7" s="40">
        <v>4</v>
      </c>
      <c r="E7" s="40">
        <v>5</v>
      </c>
    </row>
    <row r="8" spans="1:5" s="42" customFormat="1" x14ac:dyDescent="0.25">
      <c r="A8" s="122" t="s">
        <v>116</v>
      </c>
      <c r="B8" s="122"/>
      <c r="C8" s="122"/>
      <c r="D8" s="122"/>
      <c r="E8" s="122"/>
    </row>
    <row r="9" spans="1:5" s="42" customFormat="1" ht="25.5" x14ac:dyDescent="0.25">
      <c r="A9" s="43" t="s">
        <v>12</v>
      </c>
      <c r="B9" s="41" t="s">
        <v>117</v>
      </c>
      <c r="C9" s="57">
        <v>230186</v>
      </c>
      <c r="D9" s="57">
        <f>D10</f>
        <v>235705</v>
      </c>
      <c r="E9" s="47">
        <f>((D9-C9)/C9)</f>
        <v>2.3976262674532768E-2</v>
      </c>
    </row>
    <row r="10" spans="1:5" s="42" customFormat="1" ht="25.5" x14ac:dyDescent="0.25">
      <c r="A10" s="43" t="s">
        <v>118</v>
      </c>
      <c r="B10" s="41" t="s">
        <v>119</v>
      </c>
      <c r="C10" s="57">
        <v>230186</v>
      </c>
      <c r="D10" s="57">
        <f>D15</f>
        <v>235705</v>
      </c>
      <c r="E10" s="47">
        <f>((D10-C10)/C10)</f>
        <v>2.3976262674532768E-2</v>
      </c>
    </row>
    <row r="11" spans="1:5" x14ac:dyDescent="0.25">
      <c r="A11" s="45" t="s">
        <v>120</v>
      </c>
      <c r="B11" s="46" t="s">
        <v>55</v>
      </c>
      <c r="C11" s="57"/>
      <c r="D11" s="57"/>
      <c r="E11" s="44"/>
    </row>
    <row r="12" spans="1:5" x14ac:dyDescent="0.25">
      <c r="A12" s="45" t="s">
        <v>121</v>
      </c>
      <c r="B12" s="46" t="s">
        <v>56</v>
      </c>
      <c r="C12" s="57"/>
      <c r="D12" s="57"/>
      <c r="E12" s="44"/>
    </row>
    <row r="13" spans="1:5" x14ac:dyDescent="0.25">
      <c r="A13" s="45" t="s">
        <v>122</v>
      </c>
      <c r="B13" s="46" t="s">
        <v>57</v>
      </c>
      <c r="C13" s="57"/>
      <c r="D13" s="57"/>
      <c r="E13" s="44"/>
    </row>
    <row r="14" spans="1:5" x14ac:dyDescent="0.25">
      <c r="A14" s="45" t="s">
        <v>123</v>
      </c>
      <c r="B14" s="46" t="s">
        <v>58</v>
      </c>
      <c r="C14" s="57"/>
      <c r="D14" s="57"/>
      <c r="E14" s="44"/>
    </row>
    <row r="15" spans="1:5" s="42" customFormat="1" ht="25.5" x14ac:dyDescent="0.25">
      <c r="A15" s="43" t="s">
        <v>124</v>
      </c>
      <c r="B15" s="41" t="s">
        <v>125</v>
      </c>
      <c r="C15" s="57">
        <v>230186</v>
      </c>
      <c r="D15" s="57">
        <f>D19</f>
        <v>235705</v>
      </c>
      <c r="E15" s="47">
        <f>((D15-C15)/C15)</f>
        <v>2.3976262674532768E-2</v>
      </c>
    </row>
    <row r="16" spans="1:5" x14ac:dyDescent="0.25">
      <c r="A16" s="45" t="s">
        <v>126</v>
      </c>
      <c r="B16" s="46" t="s">
        <v>127</v>
      </c>
      <c r="C16" s="57"/>
      <c r="D16" s="57"/>
      <c r="E16" s="44"/>
    </row>
    <row r="17" spans="1:5" x14ac:dyDescent="0.25">
      <c r="A17" s="45" t="s">
        <v>128</v>
      </c>
      <c r="B17" s="46" t="s">
        <v>129</v>
      </c>
      <c r="C17" s="57"/>
      <c r="D17" s="57"/>
      <c r="E17" s="44"/>
    </row>
    <row r="18" spans="1:5" x14ac:dyDescent="0.25">
      <c r="A18" s="45" t="s">
        <v>130</v>
      </c>
      <c r="B18" s="46" t="s">
        <v>131</v>
      </c>
      <c r="C18" s="57"/>
      <c r="D18" s="57"/>
      <c r="E18" s="44"/>
    </row>
    <row r="19" spans="1:5" s="42" customFormat="1" ht="25.5" x14ac:dyDescent="0.25">
      <c r="A19" s="43" t="s">
        <v>132</v>
      </c>
      <c r="B19" s="41" t="s">
        <v>133</v>
      </c>
      <c r="C19" s="57">
        <v>230186</v>
      </c>
      <c r="D19" s="115">
        <f>D20+D21</f>
        <v>235705</v>
      </c>
      <c r="E19" s="47">
        <f t="shared" ref="E19:E24" si="0">((D19-C19)/C19)</f>
        <v>2.3976262674532768E-2</v>
      </c>
    </row>
    <row r="20" spans="1:5" x14ac:dyDescent="0.25">
      <c r="A20" s="45" t="s">
        <v>134</v>
      </c>
      <c r="B20" s="46" t="s">
        <v>135</v>
      </c>
      <c r="C20" s="57">
        <v>223554</v>
      </c>
      <c r="D20" s="115">
        <v>228992</v>
      </c>
      <c r="E20" s="47">
        <f t="shared" si="0"/>
        <v>2.4325218962756204E-2</v>
      </c>
    </row>
    <row r="21" spans="1:5" x14ac:dyDescent="0.25">
      <c r="A21" s="45" t="s">
        <v>136</v>
      </c>
      <c r="B21" s="46" t="s">
        <v>137</v>
      </c>
      <c r="C21" s="57">
        <v>6632</v>
      </c>
      <c r="D21" s="115">
        <v>6713</v>
      </c>
      <c r="E21" s="47">
        <f t="shared" si="0"/>
        <v>1.2213510253317249E-2</v>
      </c>
    </row>
    <row r="22" spans="1:5" s="42" customFormat="1" x14ac:dyDescent="0.25">
      <c r="A22" s="43" t="s">
        <v>14</v>
      </c>
      <c r="B22" s="41" t="s">
        <v>138</v>
      </c>
      <c r="C22" s="57">
        <f>C23</f>
        <v>248358</v>
      </c>
      <c r="D22" s="115">
        <f>D23</f>
        <v>252746</v>
      </c>
      <c r="E22" s="47">
        <f t="shared" si="0"/>
        <v>1.7668043711094469E-2</v>
      </c>
    </row>
    <row r="23" spans="1:5" s="42" customFormat="1" x14ac:dyDescent="0.25">
      <c r="A23" s="45" t="s">
        <v>139</v>
      </c>
      <c r="B23" s="46" t="s">
        <v>140</v>
      </c>
      <c r="C23" s="57">
        <v>248358</v>
      </c>
      <c r="D23" s="115">
        <f>D24+D26</f>
        <v>252746</v>
      </c>
      <c r="E23" s="47">
        <f t="shared" si="0"/>
        <v>1.7668043711094469E-2</v>
      </c>
    </row>
    <row r="24" spans="1:5" s="42" customFormat="1" x14ac:dyDescent="0.25">
      <c r="A24" s="45" t="s">
        <v>141</v>
      </c>
      <c r="B24" s="46" t="s">
        <v>135</v>
      </c>
      <c r="C24" s="57">
        <v>223554</v>
      </c>
      <c r="D24" s="115">
        <v>228992</v>
      </c>
      <c r="E24" s="47">
        <f t="shared" si="0"/>
        <v>2.4325218962756204E-2</v>
      </c>
    </row>
    <row r="25" spans="1:5" s="42" customFormat="1" ht="25.5" x14ac:dyDescent="0.25">
      <c r="A25" s="45" t="s">
        <v>142</v>
      </c>
      <c r="B25" s="46" t="s">
        <v>143</v>
      </c>
      <c r="C25" s="57"/>
      <c r="D25" s="115"/>
      <c r="E25" s="47"/>
    </row>
    <row r="26" spans="1:5" s="42" customFormat="1" x14ac:dyDescent="0.25">
      <c r="A26" s="45" t="s">
        <v>144</v>
      </c>
      <c r="B26" s="46" t="s">
        <v>137</v>
      </c>
      <c r="C26" s="57">
        <v>24804</v>
      </c>
      <c r="D26" s="115">
        <v>23754</v>
      </c>
      <c r="E26" s="47">
        <f>((D26-C26)/C26)</f>
        <v>-4.2331881954523462E-2</v>
      </c>
    </row>
    <row r="27" spans="1:5" s="42" customFormat="1" ht="25.5" x14ac:dyDescent="0.25">
      <c r="A27" s="45" t="s">
        <v>145</v>
      </c>
      <c r="B27" s="46" t="s">
        <v>143</v>
      </c>
      <c r="C27" s="83"/>
      <c r="D27" s="40"/>
      <c r="E27" s="47"/>
    </row>
    <row r="28" spans="1:5" s="42" customFormat="1" ht="38.25" x14ac:dyDescent="0.25">
      <c r="A28" s="45" t="s">
        <v>146</v>
      </c>
      <c r="B28" s="46" t="s">
        <v>147</v>
      </c>
      <c r="C28" s="83"/>
      <c r="D28" s="40"/>
      <c r="E28" s="47"/>
    </row>
    <row r="29" spans="1:5" s="42" customFormat="1" ht="25.5" x14ac:dyDescent="0.25">
      <c r="A29" s="45" t="s">
        <v>148</v>
      </c>
      <c r="B29" s="46" t="s">
        <v>143</v>
      </c>
      <c r="C29" s="83"/>
      <c r="D29" s="40"/>
      <c r="E29" s="47"/>
    </row>
    <row r="30" spans="1:5" s="42" customFormat="1" x14ac:dyDescent="0.25">
      <c r="A30" s="45" t="s">
        <v>149</v>
      </c>
      <c r="B30" s="46" t="s">
        <v>150</v>
      </c>
      <c r="C30" s="83"/>
      <c r="D30" s="40"/>
      <c r="E30" s="47"/>
    </row>
    <row r="31" spans="1:5" s="42" customFormat="1" ht="25.5" x14ac:dyDescent="0.25">
      <c r="A31" s="45" t="s">
        <v>151</v>
      </c>
      <c r="B31" s="46" t="s">
        <v>143</v>
      </c>
      <c r="C31" s="83"/>
      <c r="D31" s="40"/>
      <c r="E31" s="47"/>
    </row>
    <row r="32" spans="1:5" ht="25.5" x14ac:dyDescent="0.25">
      <c r="A32" s="45" t="s">
        <v>152</v>
      </c>
      <c r="B32" s="46" t="s">
        <v>153</v>
      </c>
      <c r="C32" s="44">
        <f>C33+C35</f>
        <v>247257</v>
      </c>
      <c r="D32" s="44">
        <v>252746</v>
      </c>
      <c r="E32" s="47">
        <f>((D32-C32)/C32)</f>
        <v>2.2199573722887521E-2</v>
      </c>
    </row>
    <row r="33" spans="1:5" x14ac:dyDescent="0.25">
      <c r="A33" s="45" t="s">
        <v>154</v>
      </c>
      <c r="B33" s="46" t="s">
        <v>135</v>
      </c>
      <c r="C33" s="57">
        <v>223490</v>
      </c>
      <c r="D33" s="121">
        <v>228992</v>
      </c>
      <c r="E33" s="47">
        <f>((D33-C33)/C33)</f>
        <v>2.4618551165600251E-2</v>
      </c>
    </row>
    <row r="34" spans="1:5" ht="25.5" x14ac:dyDescent="0.25">
      <c r="A34" s="45" t="s">
        <v>155</v>
      </c>
      <c r="B34" s="46" t="s">
        <v>143</v>
      </c>
      <c r="C34" s="57"/>
      <c r="D34" s="121"/>
      <c r="E34" s="47"/>
    </row>
    <row r="35" spans="1:5" x14ac:dyDescent="0.25">
      <c r="A35" s="45" t="s">
        <v>156</v>
      </c>
      <c r="B35" s="46" t="s">
        <v>137</v>
      </c>
      <c r="C35" s="57">
        <v>23767</v>
      </c>
      <c r="D35" s="121">
        <v>23754</v>
      </c>
      <c r="E35" s="47">
        <f>((D35-C35)/C35)</f>
        <v>-5.4697690074473012E-4</v>
      </c>
    </row>
    <row r="36" spans="1:5" ht="25.5" x14ac:dyDescent="0.25">
      <c r="A36" s="45" t="s">
        <v>157</v>
      </c>
      <c r="B36" s="46" t="s">
        <v>143</v>
      </c>
      <c r="C36" s="44"/>
      <c r="D36" s="44"/>
      <c r="E36" s="47"/>
    </row>
    <row r="37" spans="1:5" ht="38.25" x14ac:dyDescent="0.25">
      <c r="A37" s="45" t="s">
        <v>158</v>
      </c>
      <c r="B37" s="46" t="s">
        <v>147</v>
      </c>
      <c r="C37" s="44"/>
      <c r="D37" s="44"/>
      <c r="E37" s="47"/>
    </row>
    <row r="38" spans="1:5" ht="25.5" x14ac:dyDescent="0.25">
      <c r="A38" s="45" t="s">
        <v>159</v>
      </c>
      <c r="B38" s="46" t="s">
        <v>143</v>
      </c>
      <c r="C38" s="44"/>
      <c r="D38" s="44"/>
      <c r="E38" s="47"/>
    </row>
    <row r="39" spans="1:5" x14ac:dyDescent="0.25">
      <c r="A39" s="45" t="s">
        <v>160</v>
      </c>
      <c r="B39" s="46" t="s">
        <v>150</v>
      </c>
      <c r="C39" s="44"/>
      <c r="D39" s="44"/>
      <c r="E39" s="47"/>
    </row>
    <row r="40" spans="1:5" ht="25.5" x14ac:dyDescent="0.25">
      <c r="A40" s="45" t="s">
        <v>161</v>
      </c>
      <c r="B40" s="46" t="s">
        <v>143</v>
      </c>
      <c r="C40" s="44"/>
      <c r="D40" s="44"/>
      <c r="E40" s="47"/>
    </row>
    <row r="41" spans="1:5" ht="25.5" x14ac:dyDescent="0.25">
      <c r="A41" s="45" t="s">
        <v>16</v>
      </c>
      <c r="B41" s="46" t="s">
        <v>162</v>
      </c>
      <c r="C41" s="44"/>
      <c r="D41" s="44"/>
      <c r="E41" s="47"/>
    </row>
    <row r="42" spans="1:5" x14ac:dyDescent="0.25">
      <c r="A42" s="45" t="s">
        <v>163</v>
      </c>
      <c r="B42" s="46" t="s">
        <v>164</v>
      </c>
      <c r="C42" s="119">
        <f>SUM(C43,C48)</f>
        <v>2527</v>
      </c>
      <c r="D42" s="119">
        <f>SUM(D43,D48)</f>
        <v>2590.9899999999998</v>
      </c>
      <c r="E42" s="47">
        <f t="shared" ref="E42:E66" si="1">((D42-C42)/C42)</f>
        <v>2.5322516818361607E-2</v>
      </c>
    </row>
    <row r="43" spans="1:5" x14ac:dyDescent="0.25">
      <c r="A43" s="45" t="s">
        <v>165</v>
      </c>
      <c r="B43" s="46" t="s">
        <v>166</v>
      </c>
      <c r="C43" s="44">
        <f>SUM(C44:C47)</f>
        <v>986.7</v>
      </c>
      <c r="D43" s="119">
        <f>SUM(D44:D47)</f>
        <v>1021.5799999999999</v>
      </c>
      <c r="E43" s="47">
        <f t="shared" si="1"/>
        <v>3.5350157089287404E-2</v>
      </c>
    </row>
    <row r="44" spans="1:5" x14ac:dyDescent="0.25">
      <c r="A44" s="45" t="s">
        <v>167</v>
      </c>
      <c r="B44" s="46" t="s">
        <v>55</v>
      </c>
      <c r="C44" s="44"/>
      <c r="D44" s="44"/>
      <c r="E44" s="47"/>
    </row>
    <row r="45" spans="1:5" x14ac:dyDescent="0.25">
      <c r="A45" s="45" t="s">
        <v>168</v>
      </c>
      <c r="B45" s="46" t="s">
        <v>56</v>
      </c>
      <c r="C45" s="44">
        <v>9.1999999999999993</v>
      </c>
      <c r="D45" s="119">
        <v>10.16</v>
      </c>
      <c r="E45" s="47">
        <f t="shared" si="1"/>
        <v>0.10434782608695663</v>
      </c>
    </row>
    <row r="46" spans="1:5" x14ac:dyDescent="0.25">
      <c r="A46" s="45" t="s">
        <v>169</v>
      </c>
      <c r="B46" s="46" t="s">
        <v>57</v>
      </c>
      <c r="C46" s="44">
        <v>309.5</v>
      </c>
      <c r="D46" s="119">
        <v>307.12</v>
      </c>
      <c r="E46" s="47">
        <f t="shared" si="1"/>
        <v>-7.6898222940226021E-3</v>
      </c>
    </row>
    <row r="47" spans="1:5" x14ac:dyDescent="0.25">
      <c r="A47" s="45" t="s">
        <v>170</v>
      </c>
      <c r="B47" s="46" t="s">
        <v>58</v>
      </c>
      <c r="C47" s="119">
        <v>668</v>
      </c>
      <c r="D47" s="119">
        <v>704.3</v>
      </c>
      <c r="E47" s="47">
        <f t="shared" si="1"/>
        <v>5.4341317365269391E-2</v>
      </c>
    </row>
    <row r="48" spans="1:5" x14ac:dyDescent="0.25">
      <c r="A48" s="45" t="s">
        <v>171</v>
      </c>
      <c r="B48" s="46" t="s">
        <v>172</v>
      </c>
      <c r="C48" s="44">
        <f>SUM(C49:C52)</f>
        <v>1540.3</v>
      </c>
      <c r="D48" s="119">
        <f>SUM(D49:D52)</f>
        <v>1569.41</v>
      </c>
      <c r="E48" s="47">
        <f t="shared" si="1"/>
        <v>1.8898915795624312E-2</v>
      </c>
    </row>
    <row r="49" spans="1:5" x14ac:dyDescent="0.25">
      <c r="A49" s="45" t="s">
        <v>173</v>
      </c>
      <c r="B49" s="46" t="s">
        <v>55</v>
      </c>
      <c r="C49" s="44"/>
      <c r="D49" s="44"/>
      <c r="E49" s="47"/>
    </row>
    <row r="50" spans="1:5" x14ac:dyDescent="0.25">
      <c r="A50" s="45" t="s">
        <v>174</v>
      </c>
      <c r="B50" s="46" t="s">
        <v>56</v>
      </c>
      <c r="C50" s="119">
        <v>1</v>
      </c>
      <c r="D50" s="119">
        <v>0.98</v>
      </c>
      <c r="E50" s="47">
        <v>0</v>
      </c>
    </row>
    <row r="51" spans="1:5" x14ac:dyDescent="0.25">
      <c r="A51" s="45" t="s">
        <v>175</v>
      </c>
      <c r="B51" s="46" t="s">
        <v>57</v>
      </c>
      <c r="C51" s="44">
        <v>805.4</v>
      </c>
      <c r="D51" s="119">
        <v>829.07</v>
      </c>
      <c r="E51" s="47">
        <f t="shared" si="1"/>
        <v>2.9389123416935774E-2</v>
      </c>
    </row>
    <row r="52" spans="1:5" x14ac:dyDescent="0.25">
      <c r="A52" s="45" t="s">
        <v>176</v>
      </c>
      <c r="B52" s="46" t="s">
        <v>58</v>
      </c>
      <c r="C52" s="44">
        <v>733.9</v>
      </c>
      <c r="D52" s="119">
        <v>739.36</v>
      </c>
      <c r="E52" s="47">
        <f t="shared" si="1"/>
        <v>7.4397056819730705E-3</v>
      </c>
    </row>
    <row r="53" spans="1:5" x14ac:dyDescent="0.25">
      <c r="A53" s="45" t="s">
        <v>177</v>
      </c>
      <c r="B53" s="46" t="s">
        <v>178</v>
      </c>
      <c r="C53" s="44">
        <v>1342</v>
      </c>
      <c r="D53" s="44">
        <f>SUM(D55:D56)</f>
        <v>1365</v>
      </c>
      <c r="E53" s="47">
        <f t="shared" si="1"/>
        <v>1.7138599105812221E-2</v>
      </c>
    </row>
    <row r="54" spans="1:5" x14ac:dyDescent="0.25">
      <c r="A54" s="45" t="s">
        <v>179</v>
      </c>
      <c r="B54" s="46" t="s">
        <v>180</v>
      </c>
      <c r="C54" s="44"/>
      <c r="D54" s="44"/>
      <c r="E54" s="47"/>
    </row>
    <row r="55" spans="1:5" x14ac:dyDescent="0.25">
      <c r="A55" s="45" t="s">
        <v>181</v>
      </c>
      <c r="B55" s="46" t="s">
        <v>182</v>
      </c>
      <c r="C55" s="44">
        <v>4</v>
      </c>
      <c r="D55" s="44">
        <v>4</v>
      </c>
      <c r="E55" s="47">
        <f t="shared" si="1"/>
        <v>0</v>
      </c>
    </row>
    <row r="56" spans="1:5" x14ac:dyDescent="0.25">
      <c r="A56" s="45" t="s">
        <v>183</v>
      </c>
      <c r="B56" s="46" t="s">
        <v>184</v>
      </c>
      <c r="C56" s="44">
        <v>1338</v>
      </c>
      <c r="D56" s="44">
        <v>1361</v>
      </c>
      <c r="E56" s="47">
        <f t="shared" si="1"/>
        <v>1.7189835575485798E-2</v>
      </c>
    </row>
    <row r="57" spans="1:5" ht="25.5" x14ac:dyDescent="0.25">
      <c r="A57" s="45" t="s">
        <v>18</v>
      </c>
      <c r="B57" s="46" t="s">
        <v>247</v>
      </c>
      <c r="C57" s="44"/>
      <c r="D57" s="44"/>
      <c r="E57" s="47"/>
    </row>
    <row r="58" spans="1:5" x14ac:dyDescent="0.25">
      <c r="A58" s="45" t="s">
        <v>185</v>
      </c>
      <c r="B58" s="46" t="s">
        <v>186</v>
      </c>
      <c r="C58" s="44"/>
      <c r="D58" s="44"/>
      <c r="E58" s="47"/>
    </row>
    <row r="59" spans="1:5" x14ac:dyDescent="0.25">
      <c r="A59" s="45" t="s">
        <v>187</v>
      </c>
      <c r="B59" s="46" t="s">
        <v>55</v>
      </c>
      <c r="C59" s="44"/>
      <c r="D59" s="44"/>
      <c r="E59" s="47"/>
    </row>
    <row r="60" spans="1:5" x14ac:dyDescent="0.25">
      <c r="A60" s="45" t="s">
        <v>188</v>
      </c>
      <c r="B60" s="46" t="s">
        <v>56</v>
      </c>
      <c r="C60" s="44">
        <v>48</v>
      </c>
      <c r="D60" s="44">
        <v>48</v>
      </c>
      <c r="E60" s="47">
        <f t="shared" si="1"/>
        <v>0</v>
      </c>
    </row>
    <row r="61" spans="1:5" x14ac:dyDescent="0.25">
      <c r="A61" s="45" t="s">
        <v>189</v>
      </c>
      <c r="B61" s="46" t="s">
        <v>57</v>
      </c>
      <c r="C61" s="44">
        <v>58.5</v>
      </c>
      <c r="D61" s="44">
        <v>58.3</v>
      </c>
      <c r="E61" s="47">
        <f t="shared" si="1"/>
        <v>-3.4188034188034674E-3</v>
      </c>
    </row>
    <row r="62" spans="1:5" x14ac:dyDescent="0.25">
      <c r="A62" s="45" t="s">
        <v>190</v>
      </c>
      <c r="B62" s="46" t="s">
        <v>58</v>
      </c>
      <c r="C62" s="44">
        <v>61</v>
      </c>
      <c r="D62" s="44">
        <v>61</v>
      </c>
      <c r="E62" s="47">
        <f t="shared" si="1"/>
        <v>0</v>
      </c>
    </row>
    <row r="63" spans="1:5" x14ac:dyDescent="0.25">
      <c r="A63" s="45" t="s">
        <v>191</v>
      </c>
      <c r="B63" s="46" t="s">
        <v>192</v>
      </c>
      <c r="C63" s="44"/>
      <c r="D63" s="44"/>
      <c r="E63" s="47"/>
    </row>
    <row r="64" spans="1:5" x14ac:dyDescent="0.25">
      <c r="A64" s="44" t="s">
        <v>193</v>
      </c>
      <c r="B64" s="46" t="s">
        <v>194</v>
      </c>
      <c r="C64" s="44">
        <v>63.8</v>
      </c>
      <c r="D64" s="44">
        <v>63.8</v>
      </c>
      <c r="E64" s="47">
        <f t="shared" si="1"/>
        <v>0</v>
      </c>
    </row>
    <row r="65" spans="1:5" x14ac:dyDescent="0.25">
      <c r="A65" s="44" t="s">
        <v>195</v>
      </c>
      <c r="B65" s="46" t="s">
        <v>196</v>
      </c>
      <c r="C65" s="44">
        <v>58</v>
      </c>
      <c r="D65" s="44">
        <v>58</v>
      </c>
      <c r="E65" s="47">
        <f t="shared" si="1"/>
        <v>0</v>
      </c>
    </row>
    <row r="66" spans="1:5" x14ac:dyDescent="0.25">
      <c r="A66" s="44" t="s">
        <v>197</v>
      </c>
      <c r="B66" s="46" t="s">
        <v>198</v>
      </c>
      <c r="C66" s="44">
        <v>50.2</v>
      </c>
      <c r="D66" s="44">
        <v>50.2</v>
      </c>
      <c r="E66" s="47">
        <f t="shared" si="1"/>
        <v>0</v>
      </c>
    </row>
  </sheetData>
  <customSheetViews>
    <customSheetView guid="{49692185-17B5-4E73-B6BF-7822FFCA8D6F}" showPageBreaks="1" fitToPage="1" printArea="1" view="pageBreakPreview">
      <pane ySplit="7" topLeftCell="A17" activePane="bottomLeft" state="frozen"/>
      <selection pane="bottomLeft" activeCell="F60" sqref="F60"/>
      <pageMargins left="0.51181102362204722" right="0.19685039370078741" top="0.19685039370078741" bottom="0.19685039370078741" header="0.31496062992125984" footer="0.31496062992125984"/>
      <pageSetup paperSize="9" scale="74" orientation="portrait" r:id="rId1"/>
    </customSheetView>
    <customSheetView guid="{9AE457F3-8E25-4EA9-959C-E7215C703172}" showPageBreaks="1" fitToPage="1" printArea="1" view="pageBreakPreview">
      <pane ySplit="7" topLeftCell="A53" activePane="bottomLeft" state="frozen"/>
      <selection pane="bottomLeft" activeCell="I28" sqref="I28"/>
      <pageMargins left="0.51181102362204722" right="0.19685039370078741" top="0.19685039370078741" bottom="0.19685039370078741" header="0.31496062992125984" footer="0.31496062992125984"/>
      <pageSetup paperSize="9" scale="74" orientation="portrait" r:id="rId2"/>
    </customSheetView>
  </customSheetViews>
  <mergeCells count="8">
    <mergeCell ref="A8:E8"/>
    <mergeCell ref="C1:E1"/>
    <mergeCell ref="A2:E2"/>
    <mergeCell ref="A3:E3"/>
    <mergeCell ref="A5:A6"/>
    <mergeCell ref="B5:B6"/>
    <mergeCell ref="C5:E5"/>
    <mergeCell ref="B4:E4"/>
  </mergeCells>
  <pageMargins left="0.78740157480314965" right="0.19685039370078741" top="0.19685039370078741" bottom="0.19685039370078741" header="0.31496062992125984" footer="0.31496062992125984"/>
  <pageSetup paperSize="9" scale="98"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G30" sqref="G30"/>
    </sheetView>
  </sheetViews>
  <sheetFormatPr defaultRowHeight="15" x14ac:dyDescent="0.25"/>
  <sheetData>
    <row r="1" spans="1:9" ht="15.75" x14ac:dyDescent="0.25">
      <c r="E1" s="71" t="s">
        <v>280</v>
      </c>
      <c r="F1" s="71"/>
    </row>
    <row r="2" spans="1:9" ht="27" x14ac:dyDescent="0.25">
      <c r="E2" s="72" t="s">
        <v>281</v>
      </c>
      <c r="F2" s="72"/>
    </row>
    <row r="3" spans="1:9" x14ac:dyDescent="0.25">
      <c r="A3" s="77"/>
      <c r="B3" s="77"/>
      <c r="C3" s="77"/>
      <c r="D3" s="77"/>
      <c r="E3" s="78" t="s">
        <v>282</v>
      </c>
      <c r="F3" s="78"/>
      <c r="G3" s="77"/>
      <c r="H3" s="77"/>
      <c r="I3" s="77"/>
    </row>
    <row r="4" spans="1:9" x14ac:dyDescent="0.25">
      <c r="A4" s="77"/>
      <c r="B4" s="77"/>
      <c r="C4" s="77"/>
      <c r="D4" s="77"/>
      <c r="E4" s="78" t="s">
        <v>283</v>
      </c>
      <c r="F4" s="78"/>
      <c r="G4" s="77"/>
      <c r="H4" s="77"/>
      <c r="I4" s="77"/>
    </row>
    <row r="5" spans="1:9" ht="15.75" customHeight="1" x14ac:dyDescent="0.25">
      <c r="A5" s="179" t="s">
        <v>284</v>
      </c>
      <c r="B5" s="179"/>
      <c r="C5" s="179"/>
      <c r="D5" s="179"/>
      <c r="E5" s="179"/>
      <c r="F5" s="179"/>
      <c r="G5" s="179"/>
      <c r="H5" s="179"/>
      <c r="I5" s="179"/>
    </row>
    <row r="6" spans="1:9" x14ac:dyDescent="0.25">
      <c r="A6" s="179"/>
      <c r="B6" s="179"/>
      <c r="C6" s="179"/>
      <c r="D6" s="179"/>
      <c r="E6" s="179"/>
      <c r="F6" s="179"/>
      <c r="G6" s="179"/>
      <c r="H6" s="179"/>
      <c r="I6" s="179"/>
    </row>
    <row r="7" spans="1:9" x14ac:dyDescent="0.25">
      <c r="F7" s="73"/>
    </row>
    <row r="8" spans="1:9" x14ac:dyDescent="0.25">
      <c r="F8" s="73"/>
    </row>
    <row r="9" spans="1:9" x14ac:dyDescent="0.25">
      <c r="F9" s="73"/>
    </row>
    <row r="10" spans="1:9" x14ac:dyDescent="0.25">
      <c r="F10" s="73"/>
    </row>
    <row r="11" spans="1:9" x14ac:dyDescent="0.25">
      <c r="F11" s="73"/>
    </row>
    <row r="12" spans="1:9" x14ac:dyDescent="0.25">
      <c r="F12" s="73"/>
    </row>
    <row r="13" spans="1:9" x14ac:dyDescent="0.25">
      <c r="F13" s="73"/>
    </row>
    <row r="14" spans="1:9" x14ac:dyDescent="0.25">
      <c r="F14" s="73"/>
    </row>
    <row r="15" spans="1:9" x14ac:dyDescent="0.25">
      <c r="F15" s="73"/>
    </row>
    <row r="16" spans="1:9" x14ac:dyDescent="0.25">
      <c r="F16" s="73"/>
    </row>
    <row r="17" spans="1:12" x14ac:dyDescent="0.25">
      <c r="F17" s="73"/>
    </row>
    <row r="18" spans="1:12" x14ac:dyDescent="0.25">
      <c r="F18" s="73"/>
    </row>
    <row r="19" spans="1:12" ht="131.25" customHeight="1" x14ac:dyDescent="0.25">
      <c r="A19" s="178" t="s">
        <v>290</v>
      </c>
      <c r="B19" s="178"/>
      <c r="C19" s="178"/>
      <c r="D19" s="178"/>
      <c r="E19" s="178"/>
      <c r="F19" s="178"/>
      <c r="G19" s="178"/>
      <c r="H19" s="178"/>
      <c r="I19" s="178"/>
      <c r="J19" s="76"/>
      <c r="K19" s="76"/>
      <c r="L19" s="76"/>
    </row>
    <row r="20" spans="1:12" ht="20.25" x14ac:dyDescent="0.25">
      <c r="F20" s="74"/>
    </row>
    <row r="21" spans="1:12" ht="20.25" x14ac:dyDescent="0.25">
      <c r="F21" s="74"/>
    </row>
    <row r="22" spans="1:12" ht="20.25" x14ac:dyDescent="0.25">
      <c r="F22" s="74"/>
    </row>
    <row r="23" spans="1:12" ht="20.25" x14ac:dyDescent="0.25">
      <c r="F23" s="74"/>
    </row>
    <row r="24" spans="1:12" ht="20.25" x14ac:dyDescent="0.25">
      <c r="F24" s="74"/>
    </row>
    <row r="25" spans="1:12" ht="20.25" x14ac:dyDescent="0.25">
      <c r="F25" s="74"/>
    </row>
    <row r="26" spans="1:12" ht="20.25" x14ac:dyDescent="0.25">
      <c r="F26" s="74"/>
    </row>
    <row r="27" spans="1:12" ht="20.25" x14ac:dyDescent="0.25">
      <c r="F27" s="74"/>
    </row>
    <row r="28" spans="1:12" ht="20.25" x14ac:dyDescent="0.25">
      <c r="F28" s="74"/>
    </row>
    <row r="29" spans="1:12" ht="20.25" x14ac:dyDescent="0.25">
      <c r="F29" s="74"/>
    </row>
    <row r="30" spans="1:12" ht="20.25" x14ac:dyDescent="0.25">
      <c r="F30" s="74"/>
    </row>
    <row r="31" spans="1:12" ht="20.25" x14ac:dyDescent="0.25">
      <c r="F31" s="74"/>
    </row>
    <row r="32" spans="1:12" ht="20.25" x14ac:dyDescent="0.25">
      <c r="F32" s="74"/>
    </row>
    <row r="33" spans="5:6" ht="20.25" x14ac:dyDescent="0.25">
      <c r="F33" s="75"/>
    </row>
    <row r="34" spans="5:6" ht="20.25" x14ac:dyDescent="0.25">
      <c r="E34" s="74"/>
      <c r="F34" s="74"/>
    </row>
    <row r="35" spans="5:6" ht="20.25" x14ac:dyDescent="0.25">
      <c r="E35" s="74" t="s">
        <v>287</v>
      </c>
      <c r="F35" s="74"/>
    </row>
    <row r="36" spans="5:6" ht="20.25" x14ac:dyDescent="0.25">
      <c r="F36" s="74"/>
    </row>
    <row r="37" spans="5:6" ht="20.25" x14ac:dyDescent="0.25">
      <c r="F37" s="75"/>
    </row>
    <row r="38" spans="5:6" ht="20.25" x14ac:dyDescent="0.25">
      <c r="F38" s="74"/>
    </row>
    <row r="39" spans="5:6" ht="20.25" x14ac:dyDescent="0.25">
      <c r="F39" s="74"/>
    </row>
    <row r="40" spans="5:6" ht="20.25" x14ac:dyDescent="0.25">
      <c r="F40" s="74"/>
    </row>
  </sheetData>
  <mergeCells count="2">
    <mergeCell ref="A19:I19"/>
    <mergeCell ref="A5:I6"/>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view="pageBreakPreview" zoomScaleNormal="100" zoomScaleSheetLayoutView="100" workbookViewId="0">
      <pane ySplit="5" topLeftCell="A6" activePane="bottomLeft" state="frozen"/>
      <selection pane="bottomLeft" activeCell="H24" sqref="H24"/>
    </sheetView>
  </sheetViews>
  <sheetFormatPr defaultRowHeight="12.75" x14ac:dyDescent="0.25"/>
  <cols>
    <col min="1" max="1" width="5.28515625" style="10" customWidth="1"/>
    <col min="2" max="2" width="43.42578125" style="9" customWidth="1"/>
    <col min="3" max="5" width="13.28515625" style="10" customWidth="1"/>
    <col min="6" max="6" width="9.140625" style="9"/>
    <col min="7" max="7" width="11.42578125" style="9" bestFit="1" customWidth="1"/>
    <col min="8" max="16384" width="9.140625" style="9"/>
  </cols>
  <sheetData>
    <row r="1" spans="1:6" ht="15.75" x14ac:dyDescent="0.25">
      <c r="A1" s="131" t="s">
        <v>46</v>
      </c>
      <c r="B1" s="131"/>
      <c r="C1" s="131"/>
      <c r="D1" s="131"/>
      <c r="E1" s="131"/>
    </row>
    <row r="2" spans="1:6" ht="15.75" x14ac:dyDescent="0.25">
      <c r="A2" s="131" t="s">
        <v>288</v>
      </c>
      <c r="B2" s="131"/>
      <c r="C2" s="131"/>
      <c r="D2" s="131"/>
      <c r="E2" s="131"/>
    </row>
    <row r="3" spans="1:6" ht="12.75" customHeight="1" x14ac:dyDescent="0.25">
      <c r="C3" s="133" t="s">
        <v>270</v>
      </c>
      <c r="D3" s="133"/>
      <c r="E3" s="133"/>
    </row>
    <row r="4" spans="1:6" s="11" customFormat="1" ht="23.25" customHeight="1" x14ac:dyDescent="0.25">
      <c r="A4" s="132" t="s">
        <v>47</v>
      </c>
      <c r="B4" s="132" t="s">
        <v>48</v>
      </c>
      <c r="C4" s="132" t="s">
        <v>49</v>
      </c>
      <c r="D4" s="132"/>
      <c r="E4" s="132"/>
    </row>
    <row r="5" spans="1:6" s="11" customFormat="1" ht="42.75" customHeight="1" x14ac:dyDescent="0.25">
      <c r="A5" s="132"/>
      <c r="B5" s="132"/>
      <c r="C5" s="12">
        <v>2017</v>
      </c>
      <c r="D5" s="12">
        <v>2018</v>
      </c>
      <c r="E5" s="12" t="s">
        <v>50</v>
      </c>
    </row>
    <row r="6" spans="1:6" s="11" customFormat="1" ht="13.5" customHeight="1" x14ac:dyDescent="0.25">
      <c r="A6" s="12">
        <v>1</v>
      </c>
      <c r="B6" s="12">
        <v>2</v>
      </c>
      <c r="C6" s="12">
        <v>3</v>
      </c>
      <c r="D6" s="12">
        <v>4</v>
      </c>
      <c r="E6" s="12">
        <v>5</v>
      </c>
    </row>
    <row r="7" spans="1:6" s="13" customFormat="1" x14ac:dyDescent="0.25">
      <c r="A7" s="127" t="s">
        <v>51</v>
      </c>
      <c r="B7" s="127"/>
      <c r="C7" s="127"/>
      <c r="D7" s="127"/>
      <c r="E7" s="127"/>
    </row>
    <row r="8" spans="1:6" s="13" customFormat="1" x14ac:dyDescent="0.25">
      <c r="A8" s="128" t="s">
        <v>52</v>
      </c>
      <c r="B8" s="129"/>
      <c r="C8" s="129"/>
      <c r="D8" s="129"/>
      <c r="E8" s="130"/>
    </row>
    <row r="9" spans="1:6" s="13" customFormat="1" ht="35.25" customHeight="1" x14ac:dyDescent="0.25">
      <c r="A9" s="14" t="s">
        <v>53</v>
      </c>
      <c r="B9" s="15" t="s">
        <v>54</v>
      </c>
      <c r="C9" s="21">
        <v>0.3044</v>
      </c>
      <c r="D9" s="21">
        <v>0.35659999999999997</v>
      </c>
      <c r="E9" s="59">
        <f>((D9-C9)/C9)</f>
        <v>0.17148488830486192</v>
      </c>
    </row>
    <row r="10" spans="1:6" x14ac:dyDescent="0.25">
      <c r="A10" s="17" t="s">
        <v>12</v>
      </c>
      <c r="B10" s="15" t="s">
        <v>55</v>
      </c>
      <c r="C10" s="85"/>
      <c r="D10" s="16"/>
      <c r="E10" s="16"/>
    </row>
    <row r="11" spans="1:6" x14ac:dyDescent="0.25">
      <c r="A11" s="17" t="s">
        <v>14</v>
      </c>
      <c r="B11" s="15" t="s">
        <v>56</v>
      </c>
      <c r="C11" s="21">
        <v>3.3999999999999998E-3</v>
      </c>
      <c r="D11" s="113">
        <v>0</v>
      </c>
      <c r="E11" s="35">
        <f>((D11-C11)/C11)</f>
        <v>-1</v>
      </c>
      <c r="F11" s="36"/>
    </row>
    <row r="12" spans="1:6" x14ac:dyDescent="0.25">
      <c r="A12" s="17" t="s">
        <v>16</v>
      </c>
      <c r="B12" s="15" t="s">
        <v>57</v>
      </c>
      <c r="C12" s="21">
        <v>0.27060000000000001</v>
      </c>
      <c r="D12" s="21">
        <v>0.28438550956237379</v>
      </c>
      <c r="E12" s="35">
        <f t="shared" ref="E12:E13" si="0">((D12-C12)/C12)</f>
        <v>5.0944233416015478E-2</v>
      </c>
      <c r="F12" s="36"/>
    </row>
    <row r="13" spans="1:6" x14ac:dyDescent="0.25">
      <c r="A13" s="17" t="s">
        <v>18</v>
      </c>
      <c r="B13" s="15" t="s">
        <v>58</v>
      </c>
      <c r="C13" s="21">
        <v>3.0374365499367825E-2</v>
      </c>
      <c r="D13" s="21">
        <v>7.2243543583954919E-2</v>
      </c>
      <c r="E13" s="35">
        <f t="shared" si="0"/>
        <v>1.3784379491139827</v>
      </c>
      <c r="F13" s="36"/>
    </row>
    <row r="14" spans="1:6" s="13" customFormat="1" ht="29.25" customHeight="1" x14ac:dyDescent="0.25">
      <c r="A14" s="14" t="s">
        <v>59</v>
      </c>
      <c r="B14" s="15" t="s">
        <v>60</v>
      </c>
      <c r="C14" s="21">
        <v>7.8200000000000006E-2</v>
      </c>
      <c r="D14" s="21">
        <v>0.19769999999999999</v>
      </c>
      <c r="E14" s="59">
        <f>((D14-C14)/C14)</f>
        <v>1.5281329923273654</v>
      </c>
    </row>
    <row r="15" spans="1:6" x14ac:dyDescent="0.25">
      <c r="A15" s="17" t="s">
        <v>24</v>
      </c>
      <c r="B15" s="15" t="s">
        <v>55</v>
      </c>
      <c r="C15" s="85"/>
      <c r="D15" s="16"/>
      <c r="E15" s="16"/>
    </row>
    <row r="16" spans="1:6" x14ac:dyDescent="0.25">
      <c r="A16" s="17" t="s">
        <v>30</v>
      </c>
      <c r="B16" s="15" t="s">
        <v>56</v>
      </c>
      <c r="C16" s="21">
        <v>2.0000000000000001E-4</v>
      </c>
      <c r="D16" s="21">
        <v>0</v>
      </c>
      <c r="E16" s="35">
        <f>((D16-C16)/C16)</f>
        <v>-1</v>
      </c>
    </row>
    <row r="17" spans="1:5" s="13" customFormat="1" x14ac:dyDescent="0.25">
      <c r="A17" s="17" t="s">
        <v>31</v>
      </c>
      <c r="B17" s="15" t="s">
        <v>57</v>
      </c>
      <c r="C17" s="21">
        <v>6.54E-2</v>
      </c>
      <c r="D17" s="21">
        <v>0.17030140932002888</v>
      </c>
      <c r="E17" s="35">
        <f t="shared" ref="E17:E28" si="1">((D17-C17)/C17)</f>
        <v>1.6039970844041114</v>
      </c>
    </row>
    <row r="18" spans="1:5" x14ac:dyDescent="0.25">
      <c r="A18" s="17" t="s">
        <v>32</v>
      </c>
      <c r="B18" s="15" t="s">
        <v>58</v>
      </c>
      <c r="C18" s="21">
        <v>1.2630960146240508E-2</v>
      </c>
      <c r="D18" s="21">
        <v>2.7430701178258014E-2</v>
      </c>
      <c r="E18" s="35">
        <f t="shared" si="1"/>
        <v>1.1717035649441516</v>
      </c>
    </row>
    <row r="19" spans="1:5" ht="89.25" x14ac:dyDescent="0.25">
      <c r="A19" s="17" t="s">
        <v>61</v>
      </c>
      <c r="B19" s="15" t="s">
        <v>62</v>
      </c>
      <c r="C19" s="21">
        <v>0.97951042446729275</v>
      </c>
      <c r="D19" s="21">
        <v>1.4401999999999999</v>
      </c>
      <c r="E19" s="35">
        <f t="shared" si="1"/>
        <v>0.47032636307393405</v>
      </c>
    </row>
    <row r="20" spans="1:5" s="13" customFormat="1" x14ac:dyDescent="0.25">
      <c r="A20" s="17" t="s">
        <v>37</v>
      </c>
      <c r="B20" s="15" t="s">
        <v>55</v>
      </c>
      <c r="C20" s="85" t="s">
        <v>41</v>
      </c>
      <c r="D20" s="113" t="s">
        <v>41</v>
      </c>
      <c r="E20" s="35" t="s">
        <v>41</v>
      </c>
    </row>
    <row r="21" spans="1:5" s="13" customFormat="1" x14ac:dyDescent="0.25">
      <c r="A21" s="17" t="s">
        <v>39</v>
      </c>
      <c r="B21" s="15" t="s">
        <v>56</v>
      </c>
      <c r="C21" s="85" t="s">
        <v>41</v>
      </c>
      <c r="D21" s="113" t="s">
        <v>41</v>
      </c>
      <c r="E21" s="35" t="s">
        <v>41</v>
      </c>
    </row>
    <row r="22" spans="1:5" s="13" customFormat="1" x14ac:dyDescent="0.25">
      <c r="A22" s="17" t="s">
        <v>42</v>
      </c>
      <c r="B22" s="15" t="s">
        <v>57</v>
      </c>
      <c r="C22" s="85">
        <v>0.10630000000000001</v>
      </c>
      <c r="D22" s="21">
        <v>1.6874714799179655E-2</v>
      </c>
      <c r="E22" s="35">
        <v>0</v>
      </c>
    </row>
    <row r="23" spans="1:5" s="13" customFormat="1" x14ac:dyDescent="0.25">
      <c r="A23" s="17" t="s">
        <v>44</v>
      </c>
      <c r="B23" s="15" t="s">
        <v>58</v>
      </c>
      <c r="C23" s="21">
        <v>0.87318165712344631</v>
      </c>
      <c r="D23" s="21">
        <v>1.4233273853330108</v>
      </c>
      <c r="E23" s="35">
        <f t="shared" si="1"/>
        <v>0.63004728022108181</v>
      </c>
    </row>
    <row r="24" spans="1:5" s="13" customFormat="1" ht="75" customHeight="1" x14ac:dyDescent="0.25">
      <c r="A24" s="17" t="s">
        <v>63</v>
      </c>
      <c r="B24" s="15" t="s">
        <v>64</v>
      </c>
      <c r="C24" s="58">
        <v>0.12771483101007416</v>
      </c>
      <c r="D24" s="58">
        <v>0.12590000000000001</v>
      </c>
      <c r="E24" s="35">
        <f t="shared" si="1"/>
        <v>-1.4210025536744426E-2</v>
      </c>
    </row>
    <row r="25" spans="1:5" s="13" customFormat="1" x14ac:dyDescent="0.25">
      <c r="A25" s="17" t="s">
        <v>65</v>
      </c>
      <c r="B25" s="15" t="s">
        <v>55</v>
      </c>
      <c r="C25" s="84" t="s">
        <v>41</v>
      </c>
      <c r="D25" s="112" t="s">
        <v>41</v>
      </c>
      <c r="E25" s="35" t="s">
        <v>41</v>
      </c>
    </row>
    <row r="26" spans="1:5" s="13" customFormat="1" x14ac:dyDescent="0.25">
      <c r="A26" s="17" t="s">
        <v>66</v>
      </c>
      <c r="B26" s="15" t="s">
        <v>56</v>
      </c>
      <c r="C26" s="84" t="s">
        <v>41</v>
      </c>
      <c r="D26" s="112" t="s">
        <v>41</v>
      </c>
      <c r="E26" s="35" t="s">
        <v>41</v>
      </c>
    </row>
    <row r="27" spans="1:5" s="13" customFormat="1" x14ac:dyDescent="0.25">
      <c r="A27" s="17" t="s">
        <v>67</v>
      </c>
      <c r="B27" s="15" t="s">
        <v>57</v>
      </c>
      <c r="C27" s="85">
        <v>1.54E-2</v>
      </c>
      <c r="D27" s="21">
        <v>4.6924580408789895E-3</v>
      </c>
      <c r="E27" s="35">
        <v>0</v>
      </c>
    </row>
    <row r="28" spans="1:5" x14ac:dyDescent="0.25">
      <c r="A28" s="17" t="s">
        <v>68</v>
      </c>
      <c r="B28" s="15" t="s">
        <v>58</v>
      </c>
      <c r="C28" s="58">
        <v>0.11228146465988613</v>
      </c>
      <c r="D28" s="58">
        <v>0.12116907883804294</v>
      </c>
      <c r="E28" s="35">
        <f t="shared" si="1"/>
        <v>7.9154775947022499E-2</v>
      </c>
    </row>
    <row r="29" spans="1:5" ht="51" x14ac:dyDescent="0.25">
      <c r="A29" s="17" t="s">
        <v>69</v>
      </c>
      <c r="B29" s="15" t="s">
        <v>70</v>
      </c>
      <c r="C29" s="85">
        <v>0</v>
      </c>
      <c r="D29" s="16">
        <v>0</v>
      </c>
      <c r="E29" s="35">
        <v>0</v>
      </c>
    </row>
    <row r="30" spans="1:5" ht="63.75" x14ac:dyDescent="0.25">
      <c r="A30" s="17" t="s">
        <v>71</v>
      </c>
      <c r="B30" s="15" t="s">
        <v>72</v>
      </c>
      <c r="C30" s="85">
        <v>0</v>
      </c>
      <c r="D30" s="16">
        <v>0</v>
      </c>
      <c r="E30" s="35">
        <v>0</v>
      </c>
    </row>
  </sheetData>
  <customSheetViews>
    <customSheetView guid="{49692185-17B5-4E73-B6BF-7822FFCA8D6F}" showPageBreaks="1" fitToPage="1" printArea="1" view="pageBreakPreview">
      <pane ySplit="5" topLeftCell="A6" activePane="bottomLeft" state="frozen"/>
      <selection pane="bottomLeft" activeCell="O19" sqref="O19"/>
      <pageMargins left="0.51181102362204722" right="0.19685039370078741" top="0.19685039370078741" bottom="0.19685039370078741" header="0.31496062992125984" footer="0.31496062992125984"/>
      <pageSetup paperSize="9" orientation="portrait" r:id="rId1"/>
    </customSheetView>
    <customSheetView guid="{9AE457F3-8E25-4EA9-959C-E7215C703172}" showPageBreaks="1" fitToPage="1" printArea="1" view="pageBreakPreview">
      <pane ySplit="5" topLeftCell="A12" activePane="bottomLeft" state="frozen"/>
      <selection pane="bottomLeft" activeCell="D19" sqref="D19"/>
      <pageMargins left="0.51181102362204722" right="0.19685039370078741" top="0.19685039370078741" bottom="0.19685039370078741" header="0.31496062992125984" footer="0.31496062992125984"/>
      <pageSetup paperSize="9" orientation="portrait" r:id="rId2"/>
    </customSheetView>
  </customSheetViews>
  <mergeCells count="8">
    <mergeCell ref="A7:E7"/>
    <mergeCell ref="A8:E8"/>
    <mergeCell ref="A1:E1"/>
    <mergeCell ref="A2:E2"/>
    <mergeCell ref="A4:A5"/>
    <mergeCell ref="B4:B5"/>
    <mergeCell ref="C4:E4"/>
    <mergeCell ref="C3:E3"/>
  </mergeCells>
  <pageMargins left="0.78740157480314965" right="0.19685039370078741" top="0.19685039370078741" bottom="0.19685039370078741" header="0.31496062992125984" footer="0.31496062992125984"/>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view="pageBreakPreview" zoomScaleNormal="100" zoomScaleSheetLayoutView="100" workbookViewId="0">
      <selection activeCell="T13" sqref="T13"/>
    </sheetView>
  </sheetViews>
  <sheetFormatPr defaultRowHeight="12.75" x14ac:dyDescent="0.25"/>
  <cols>
    <col min="1" max="1" width="5" style="18" customWidth="1"/>
    <col min="2" max="2" width="13.42578125" style="18" customWidth="1"/>
    <col min="3" max="16" width="9.140625" style="18"/>
    <col min="17" max="17" width="10" style="18" bestFit="1" customWidth="1"/>
    <col min="18" max="18" width="9.140625" style="18"/>
    <col min="19" max="19" width="31.28515625" style="18" customWidth="1"/>
    <col min="20" max="20" width="26.42578125" style="18" customWidth="1"/>
    <col min="21" max="16384" width="9.140625" style="18"/>
  </cols>
  <sheetData>
    <row r="1" spans="1:20" ht="15.75" x14ac:dyDescent="0.25">
      <c r="A1" s="136" t="s">
        <v>254</v>
      </c>
      <c r="B1" s="136"/>
      <c r="C1" s="136"/>
      <c r="D1" s="136"/>
      <c r="E1" s="136"/>
      <c r="F1" s="136"/>
      <c r="G1" s="136"/>
      <c r="H1" s="136"/>
      <c r="I1" s="136"/>
      <c r="J1" s="136"/>
      <c r="K1" s="136"/>
      <c r="L1" s="136"/>
      <c r="M1" s="136"/>
      <c r="N1" s="136"/>
      <c r="O1" s="136"/>
      <c r="P1" s="136"/>
      <c r="Q1" s="136"/>
      <c r="R1" s="136"/>
      <c r="S1" s="136"/>
      <c r="T1" s="136"/>
    </row>
    <row r="2" spans="1:20" ht="15.75" x14ac:dyDescent="0.25">
      <c r="A2" s="19"/>
      <c r="B2" s="19"/>
      <c r="C2" s="19"/>
      <c r="D2" s="19"/>
      <c r="E2" s="19"/>
      <c r="F2" s="19"/>
      <c r="G2" s="19"/>
      <c r="H2" s="19"/>
      <c r="I2" s="19"/>
      <c r="J2" s="19"/>
      <c r="K2" s="19"/>
      <c r="L2" s="19"/>
      <c r="M2" s="19"/>
      <c r="N2" s="19"/>
      <c r="O2" s="19"/>
      <c r="P2" s="19"/>
      <c r="Q2" s="19"/>
      <c r="R2" s="19"/>
      <c r="S2" s="133" t="s">
        <v>271</v>
      </c>
      <c r="T2" s="133"/>
    </row>
    <row r="3" spans="1:20" ht="70.5" customHeight="1" x14ac:dyDescent="0.25">
      <c r="A3" s="137" t="s">
        <v>1</v>
      </c>
      <c r="B3" s="137" t="s">
        <v>73</v>
      </c>
      <c r="C3" s="137" t="s">
        <v>74</v>
      </c>
      <c r="D3" s="137"/>
      <c r="E3" s="137"/>
      <c r="F3" s="137"/>
      <c r="G3" s="137" t="s">
        <v>75</v>
      </c>
      <c r="H3" s="137"/>
      <c r="I3" s="137"/>
      <c r="J3" s="137"/>
      <c r="K3" s="137" t="s">
        <v>76</v>
      </c>
      <c r="L3" s="137"/>
      <c r="M3" s="137"/>
      <c r="N3" s="137"/>
      <c r="O3" s="137" t="s">
        <v>77</v>
      </c>
      <c r="P3" s="137"/>
      <c r="Q3" s="137"/>
      <c r="R3" s="137"/>
      <c r="S3" s="137" t="s">
        <v>78</v>
      </c>
      <c r="T3" s="137" t="s">
        <v>79</v>
      </c>
    </row>
    <row r="4" spans="1:20" ht="65.25" customHeight="1" x14ac:dyDescent="0.25">
      <c r="A4" s="137"/>
      <c r="B4" s="137"/>
      <c r="C4" s="137"/>
      <c r="D4" s="137"/>
      <c r="E4" s="137"/>
      <c r="F4" s="137"/>
      <c r="G4" s="137"/>
      <c r="H4" s="137"/>
      <c r="I4" s="137"/>
      <c r="J4" s="137"/>
      <c r="K4" s="137"/>
      <c r="L4" s="137"/>
      <c r="M4" s="137"/>
      <c r="N4" s="137"/>
      <c r="O4" s="137"/>
      <c r="P4" s="137"/>
      <c r="Q4" s="137"/>
      <c r="R4" s="137"/>
      <c r="S4" s="137"/>
      <c r="T4" s="137"/>
    </row>
    <row r="5" spans="1:20" x14ac:dyDescent="0.25">
      <c r="A5" s="137"/>
      <c r="B5" s="137"/>
      <c r="C5" s="16" t="s">
        <v>80</v>
      </c>
      <c r="D5" s="16" t="s">
        <v>81</v>
      </c>
      <c r="E5" s="16" t="s">
        <v>82</v>
      </c>
      <c r="F5" s="16" t="s">
        <v>83</v>
      </c>
      <c r="G5" s="16" t="s">
        <v>80</v>
      </c>
      <c r="H5" s="16" t="s">
        <v>81</v>
      </c>
      <c r="I5" s="16" t="s">
        <v>84</v>
      </c>
      <c r="J5" s="16" t="s">
        <v>83</v>
      </c>
      <c r="K5" s="16" t="s">
        <v>80</v>
      </c>
      <c r="L5" s="16" t="s">
        <v>85</v>
      </c>
      <c r="M5" s="16" t="s">
        <v>84</v>
      </c>
      <c r="N5" s="16" t="s">
        <v>83</v>
      </c>
      <c r="O5" s="16" t="s">
        <v>80</v>
      </c>
      <c r="P5" s="16" t="s">
        <v>81</v>
      </c>
      <c r="Q5" s="16" t="s">
        <v>84</v>
      </c>
      <c r="R5" s="16" t="s">
        <v>83</v>
      </c>
      <c r="S5" s="137"/>
      <c r="T5" s="137"/>
    </row>
    <row r="6" spans="1:20" x14ac:dyDescent="0.25">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c r="T6" s="16">
        <v>20</v>
      </c>
    </row>
    <row r="7" spans="1:20" ht="153" x14ac:dyDescent="0.25">
      <c r="A7" s="16">
        <v>1</v>
      </c>
      <c r="B7" s="20" t="s">
        <v>86</v>
      </c>
      <c r="C7" s="22" t="s">
        <v>41</v>
      </c>
      <c r="D7" s="114" t="s">
        <v>41</v>
      </c>
      <c r="E7" s="21">
        <v>0.28438550956237379</v>
      </c>
      <c r="F7" s="21">
        <v>7.2243543583954919E-2</v>
      </c>
      <c r="G7" s="114" t="s">
        <v>41</v>
      </c>
      <c r="H7" s="114" t="s">
        <v>41</v>
      </c>
      <c r="I7" s="21">
        <v>0.17030140932002888</v>
      </c>
      <c r="J7" s="21">
        <v>2.7430701178258014E-2</v>
      </c>
      <c r="K7" s="114" t="s">
        <v>41</v>
      </c>
      <c r="L7" s="114" t="s">
        <v>41</v>
      </c>
      <c r="M7" s="21">
        <v>1.6874714799179655E-2</v>
      </c>
      <c r="N7" s="21">
        <v>1.4233273853330108</v>
      </c>
      <c r="O7" s="114" t="s">
        <v>41</v>
      </c>
      <c r="P7" s="114" t="s">
        <v>41</v>
      </c>
      <c r="Q7" s="21">
        <v>4.6924580408789895E-3</v>
      </c>
      <c r="R7" s="58">
        <v>0.12116907883804294</v>
      </c>
      <c r="S7" s="118">
        <f>1043/235705</f>
        <v>4.4250228039286396E-3</v>
      </c>
      <c r="T7" s="20" t="s">
        <v>289</v>
      </c>
    </row>
    <row r="8" spans="1:20" x14ac:dyDescent="0.25">
      <c r="A8" s="134"/>
      <c r="B8" s="135"/>
      <c r="C8" s="135"/>
      <c r="D8" s="135"/>
      <c r="E8" s="135"/>
      <c r="F8" s="135"/>
      <c r="G8" s="135"/>
      <c r="H8" s="135"/>
      <c r="I8" s="135"/>
      <c r="J8" s="135"/>
      <c r="K8" s="135"/>
      <c r="L8" s="135"/>
      <c r="M8" s="135"/>
      <c r="N8" s="135"/>
      <c r="O8" s="135"/>
      <c r="P8" s="135"/>
      <c r="Q8" s="135"/>
      <c r="R8" s="135"/>
      <c r="S8" s="135"/>
      <c r="T8" s="135"/>
    </row>
  </sheetData>
  <customSheetViews>
    <customSheetView guid="{49692185-17B5-4E73-B6BF-7822FFCA8D6F}" showPageBreaks="1" fitToPage="1" view="pageBreakPreview">
      <selection activeCell="T7" sqref="T7"/>
      <pageMargins left="0.39370078740157483" right="0.19685039370078741" top="0.19685039370078741" bottom="0.19685039370078741" header="0.31496062992125984" footer="0.31496062992125984"/>
      <pageSetup paperSize="8" scale="63" orientation="landscape" r:id="rId1"/>
    </customSheetView>
    <customSheetView guid="{9AE457F3-8E25-4EA9-959C-E7215C703172}" showPageBreaks="1" fitToPage="1" view="pageBreakPreview">
      <selection activeCell="S20" sqref="S20"/>
      <pageMargins left="0.39370078740157483" right="0.19685039370078741" top="0.19685039370078741" bottom="0.19685039370078741" header="0.31496062992125984" footer="0.31496062992125984"/>
      <pageSetup paperSize="8" scale="63" orientation="landscape" r:id="rId2"/>
    </customSheetView>
  </customSheetViews>
  <mergeCells count="11">
    <mergeCell ref="A8:T8"/>
    <mergeCell ref="A1:T1"/>
    <mergeCell ref="S2:T2"/>
    <mergeCell ref="A3:A5"/>
    <mergeCell ref="B3:B5"/>
    <mergeCell ref="C3:F4"/>
    <mergeCell ref="G3:J4"/>
    <mergeCell ref="K3:N4"/>
    <mergeCell ref="O3:R4"/>
    <mergeCell ref="S3:S5"/>
    <mergeCell ref="T3:T5"/>
  </mergeCells>
  <pageMargins left="0.39370078740157483" right="0.19685039370078741" top="0.78740157480314965" bottom="0.19685039370078741" header="0.31496062992125984" footer="0.31496062992125984"/>
  <pageSetup paperSize="8" scale="63"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8"/>
  <sheetViews>
    <sheetView view="pageBreakPreview" zoomScaleNormal="100" zoomScaleSheetLayoutView="100" workbookViewId="0">
      <pane ySplit="5" topLeftCell="A6" activePane="bottomLeft" state="frozen"/>
      <selection pane="bottomLeft" activeCell="Q12" sqref="Q12"/>
    </sheetView>
  </sheetViews>
  <sheetFormatPr defaultRowHeight="12.75" x14ac:dyDescent="0.25"/>
  <cols>
    <col min="1" max="1" width="7.7109375" style="48" customWidth="1"/>
    <col min="2" max="2" width="46.42578125" style="49" customWidth="1"/>
    <col min="3" max="3" width="14.5703125" style="49" customWidth="1"/>
    <col min="4" max="4" width="12.42578125" style="49" customWidth="1"/>
    <col min="5" max="5" width="10" style="49" bestFit="1" customWidth="1"/>
    <col min="6" max="16384" width="9.140625" style="49"/>
  </cols>
  <sheetData>
    <row r="1" spans="1:4" ht="27.75" customHeight="1" x14ac:dyDescent="0.25">
      <c r="A1" s="144" t="s">
        <v>199</v>
      </c>
      <c r="B1" s="144"/>
      <c r="C1" s="144"/>
      <c r="D1" s="144"/>
    </row>
    <row r="2" spans="1:4" ht="15" customHeight="1" x14ac:dyDescent="0.25">
      <c r="A2" s="50"/>
      <c r="B2" s="146" t="s">
        <v>274</v>
      </c>
      <c r="C2" s="146"/>
      <c r="D2" s="146"/>
    </row>
    <row r="3" spans="1:4" s="51" customFormat="1" ht="45.75" customHeight="1" x14ac:dyDescent="0.25">
      <c r="A3" s="145" t="s">
        <v>47</v>
      </c>
      <c r="B3" s="145" t="s">
        <v>48</v>
      </c>
      <c r="C3" s="145" t="s">
        <v>49</v>
      </c>
      <c r="D3" s="145"/>
    </row>
    <row r="4" spans="1:4" s="51" customFormat="1" ht="24" customHeight="1" x14ac:dyDescent="0.25">
      <c r="A4" s="145"/>
      <c r="B4" s="145"/>
      <c r="C4" s="67">
        <v>2018</v>
      </c>
      <c r="D4" s="67" t="s">
        <v>200</v>
      </c>
    </row>
    <row r="5" spans="1:4" s="48" customFormat="1" ht="15.75" customHeight="1" x14ac:dyDescent="0.25">
      <c r="A5" s="69">
        <v>1</v>
      </c>
      <c r="B5" s="69">
        <v>2</v>
      </c>
      <c r="C5" s="69">
        <v>3</v>
      </c>
      <c r="D5" s="69">
        <v>4</v>
      </c>
    </row>
    <row r="6" spans="1:4" ht="127.5" x14ac:dyDescent="0.25">
      <c r="A6" s="68" t="s">
        <v>37</v>
      </c>
      <c r="B6" s="52" t="s">
        <v>201</v>
      </c>
      <c r="C6" s="57">
        <f>C8+C9</f>
        <v>89080</v>
      </c>
      <c r="D6" s="57">
        <f>D8+D9</f>
        <v>91350</v>
      </c>
    </row>
    <row r="7" spans="1:4" x14ac:dyDescent="0.25">
      <c r="A7" s="68" t="s">
        <v>202</v>
      </c>
      <c r="B7" s="52" t="s">
        <v>55</v>
      </c>
      <c r="C7" s="86" t="s">
        <v>41</v>
      </c>
      <c r="D7" s="86" t="s">
        <v>41</v>
      </c>
    </row>
    <row r="8" spans="1:4" x14ac:dyDescent="0.25">
      <c r="A8" s="68" t="s">
        <v>203</v>
      </c>
      <c r="B8" s="52" t="s">
        <v>56</v>
      </c>
      <c r="C8" s="86">
        <v>17820</v>
      </c>
      <c r="D8" s="86">
        <v>17820</v>
      </c>
    </row>
    <row r="9" spans="1:4" x14ac:dyDescent="0.25">
      <c r="A9" s="68" t="s">
        <v>204</v>
      </c>
      <c r="B9" s="52" t="s">
        <v>57</v>
      </c>
      <c r="C9" s="86">
        <v>71260</v>
      </c>
      <c r="D9" s="86">
        <v>73530</v>
      </c>
    </row>
    <row r="10" spans="1:4" x14ac:dyDescent="0.25">
      <c r="A10" s="68" t="s">
        <v>205</v>
      </c>
      <c r="B10" s="52" t="s">
        <v>58</v>
      </c>
      <c r="C10" s="57" t="s">
        <v>41</v>
      </c>
      <c r="D10" s="86" t="s">
        <v>41</v>
      </c>
    </row>
    <row r="11" spans="1:4" ht="34.5" customHeight="1" x14ac:dyDescent="0.25">
      <c r="A11" s="60" t="s">
        <v>39</v>
      </c>
      <c r="B11" s="138" t="s">
        <v>206</v>
      </c>
      <c r="C11" s="139"/>
      <c r="D11" s="140"/>
    </row>
    <row r="12" spans="1:4" ht="34.5" customHeight="1" x14ac:dyDescent="0.25">
      <c r="A12" s="68" t="s">
        <v>207</v>
      </c>
      <c r="B12" s="141" t="s">
        <v>255</v>
      </c>
      <c r="C12" s="142"/>
      <c r="D12" s="143"/>
    </row>
    <row r="13" spans="1:4" ht="34.5" customHeight="1" x14ac:dyDescent="0.25">
      <c r="A13" s="68" t="s">
        <v>208</v>
      </c>
      <c r="B13" s="141" t="s">
        <v>256</v>
      </c>
      <c r="C13" s="142"/>
      <c r="D13" s="143"/>
    </row>
    <row r="14" spans="1:4" ht="34.5" customHeight="1" x14ac:dyDescent="0.25">
      <c r="A14" s="68" t="s">
        <v>209</v>
      </c>
      <c r="B14" s="141" t="s">
        <v>257</v>
      </c>
      <c r="C14" s="142"/>
      <c r="D14" s="143"/>
    </row>
    <row r="15" spans="1:4" x14ac:dyDescent="0.25">
      <c r="A15" s="61"/>
      <c r="B15" s="62"/>
      <c r="C15" s="62"/>
      <c r="D15" s="62"/>
    </row>
    <row r="16" spans="1:4" x14ac:dyDescent="0.25">
      <c r="A16" s="53"/>
    </row>
    <row r="17" spans="1:1" x14ac:dyDescent="0.25">
      <c r="A17" s="53"/>
    </row>
    <row r="18" spans="1:1" x14ac:dyDescent="0.25">
      <c r="A18" s="53"/>
    </row>
  </sheetData>
  <customSheetViews>
    <customSheetView guid="{49692185-17B5-4E73-B6BF-7822FFCA8D6F}" showPageBreaks="1" fitToPage="1" printArea="1" view="pageBreakPreview">
      <pane ySplit="5" topLeftCell="A6" activePane="bottomLeft" state="frozen"/>
      <selection pane="bottomLeft" activeCell="I6" sqref="I6"/>
      <pageMargins left="0.39370078740157483" right="0.19685039370078741" top="0.19685039370078741" bottom="0.19685039370078741" header="0.31496062992125984" footer="0.31496062992125984"/>
      <pageSetup paperSize="9" orientation="landscape" r:id="rId1"/>
    </customSheetView>
    <customSheetView guid="{9AE457F3-8E25-4EA9-959C-E7215C703172}" showPageBreaks="1" fitToPage="1" printArea="1" view="pageBreakPreview">
      <pane ySplit="5" topLeftCell="A6" activePane="bottomLeft" state="frozen"/>
      <selection pane="bottomLeft" activeCell="E20" sqref="E20"/>
      <pageMargins left="0.39370078740157483" right="0.19685039370078741" top="0.19685039370078741" bottom="0.19685039370078741" header="0.31496062992125984" footer="0.31496062992125984"/>
      <pageSetup paperSize="9" orientation="portrait" r:id="rId2"/>
    </customSheetView>
  </customSheetViews>
  <mergeCells count="9">
    <mergeCell ref="B11:D11"/>
    <mergeCell ref="B12:D12"/>
    <mergeCell ref="B13:D13"/>
    <mergeCell ref="B14:D14"/>
    <mergeCell ref="A1:D1"/>
    <mergeCell ref="A3:A4"/>
    <mergeCell ref="B3:B4"/>
    <mergeCell ref="C3:D3"/>
    <mergeCell ref="B2:D2"/>
  </mergeCells>
  <pageMargins left="0.78740157480314965" right="0.19685039370078741" top="0.19685039370078741" bottom="0.19685039370078741"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0"/>
  <sheetViews>
    <sheetView view="pageBreakPreview" zoomScaleNormal="100" zoomScaleSheetLayoutView="100" workbookViewId="0">
      <pane ySplit="7" topLeftCell="A8" activePane="bottomLeft" state="frozen"/>
      <selection pane="bottomLeft" activeCell="R14" sqref="R14"/>
    </sheetView>
  </sheetViews>
  <sheetFormatPr defaultRowHeight="15" x14ac:dyDescent="0.25"/>
  <cols>
    <col min="1" max="1" width="6.5703125" style="100" customWidth="1"/>
    <col min="2" max="2" width="30" style="103" customWidth="1"/>
    <col min="3" max="4" width="9.140625" style="90"/>
    <col min="5" max="5" width="10.7109375" style="90" customWidth="1"/>
    <col min="6" max="7" width="9.140625" style="90"/>
    <col min="8" max="8" width="10.7109375" style="90" customWidth="1"/>
    <col min="9" max="10" width="9.140625" style="90"/>
    <col min="11" max="11" width="10.7109375" style="90" customWidth="1"/>
    <col min="12" max="13" width="9.140625" style="90"/>
    <col min="14" max="14" width="10.7109375" style="90" customWidth="1"/>
    <col min="15" max="16" width="9.140625" style="90"/>
    <col min="17" max="17" width="10.7109375" style="90" customWidth="1"/>
    <col min="18" max="16384" width="9.140625" style="90"/>
  </cols>
  <sheetData>
    <row r="1" spans="1:18" s="88" customFormat="1" ht="18" customHeight="1" x14ac:dyDescent="0.25">
      <c r="A1" s="148" t="s">
        <v>210</v>
      </c>
      <c r="B1" s="148"/>
      <c r="C1" s="148"/>
      <c r="D1" s="148"/>
      <c r="E1" s="148"/>
      <c r="F1" s="148"/>
      <c r="G1" s="148"/>
      <c r="H1" s="148"/>
      <c r="I1" s="148"/>
      <c r="J1" s="148"/>
      <c r="K1" s="148"/>
      <c r="L1" s="148"/>
      <c r="M1" s="148"/>
      <c r="N1" s="148"/>
      <c r="O1" s="148"/>
      <c r="P1" s="148"/>
      <c r="Q1" s="148"/>
      <c r="R1" s="148"/>
    </row>
    <row r="2" spans="1:18" ht="18" customHeight="1" x14ac:dyDescent="0.25">
      <c r="A2" s="89"/>
      <c r="B2" s="89"/>
      <c r="C2" s="89"/>
      <c r="D2" s="89"/>
      <c r="E2" s="89"/>
      <c r="F2" s="89"/>
      <c r="G2" s="89"/>
      <c r="H2" s="89"/>
      <c r="I2" s="89"/>
      <c r="J2" s="89"/>
      <c r="K2" s="89"/>
      <c r="L2" s="89"/>
      <c r="M2" s="89"/>
      <c r="N2" s="149" t="s">
        <v>275</v>
      </c>
      <c r="O2" s="149"/>
      <c r="P2" s="149"/>
      <c r="Q2" s="149"/>
      <c r="R2" s="149"/>
    </row>
    <row r="3" spans="1:18" ht="15" customHeight="1" x14ac:dyDescent="0.25">
      <c r="A3" s="150" t="s">
        <v>1</v>
      </c>
      <c r="B3" s="147" t="s">
        <v>48</v>
      </c>
      <c r="C3" s="147" t="s">
        <v>211</v>
      </c>
      <c r="D3" s="147"/>
      <c r="E3" s="147"/>
      <c r="F3" s="147"/>
      <c r="G3" s="147"/>
      <c r="H3" s="147"/>
      <c r="I3" s="147"/>
      <c r="J3" s="147"/>
      <c r="K3" s="147"/>
      <c r="L3" s="147"/>
      <c r="M3" s="147"/>
      <c r="N3" s="147"/>
      <c r="O3" s="147"/>
      <c r="P3" s="147"/>
      <c r="Q3" s="147"/>
      <c r="R3" s="147" t="s">
        <v>212</v>
      </c>
    </row>
    <row r="4" spans="1:18" ht="27" customHeight="1" x14ac:dyDescent="0.25">
      <c r="A4" s="150"/>
      <c r="B4" s="147"/>
      <c r="C4" s="147" t="s">
        <v>213</v>
      </c>
      <c r="D4" s="147"/>
      <c r="E4" s="147"/>
      <c r="F4" s="147" t="s">
        <v>214</v>
      </c>
      <c r="G4" s="147"/>
      <c r="H4" s="147"/>
      <c r="I4" s="147" t="s">
        <v>215</v>
      </c>
      <c r="J4" s="147"/>
      <c r="K4" s="147"/>
      <c r="L4" s="147" t="s">
        <v>216</v>
      </c>
      <c r="M4" s="147"/>
      <c r="N4" s="147"/>
      <c r="O4" s="147" t="s">
        <v>217</v>
      </c>
      <c r="P4" s="147"/>
      <c r="Q4" s="147"/>
      <c r="R4" s="147"/>
    </row>
    <row r="5" spans="1:18" ht="18" customHeight="1" x14ac:dyDescent="0.25">
      <c r="A5" s="150"/>
      <c r="B5" s="147"/>
      <c r="C5" s="147">
        <v>2017</v>
      </c>
      <c r="D5" s="91">
        <v>2018</v>
      </c>
      <c r="E5" s="147" t="s">
        <v>9</v>
      </c>
      <c r="F5" s="147">
        <v>2017</v>
      </c>
      <c r="G5" s="91">
        <v>2018</v>
      </c>
      <c r="H5" s="147" t="s">
        <v>9</v>
      </c>
      <c r="I5" s="147">
        <v>2017</v>
      </c>
      <c r="J5" s="91">
        <v>2018</v>
      </c>
      <c r="K5" s="147" t="s">
        <v>9</v>
      </c>
      <c r="L5" s="147">
        <v>2017</v>
      </c>
      <c r="M5" s="91">
        <v>2018</v>
      </c>
      <c r="N5" s="147" t="s">
        <v>9</v>
      </c>
      <c r="O5" s="147">
        <v>2017</v>
      </c>
      <c r="P5" s="91">
        <v>2018</v>
      </c>
      <c r="Q5" s="147" t="s">
        <v>9</v>
      </c>
      <c r="R5" s="147"/>
    </row>
    <row r="6" spans="1:18" ht="33" customHeight="1" x14ac:dyDescent="0.25">
      <c r="A6" s="150"/>
      <c r="B6" s="147"/>
      <c r="C6" s="147"/>
      <c r="D6" s="91" t="s">
        <v>10</v>
      </c>
      <c r="E6" s="147"/>
      <c r="F6" s="147"/>
      <c r="G6" s="91" t="s">
        <v>10</v>
      </c>
      <c r="H6" s="147"/>
      <c r="I6" s="147"/>
      <c r="J6" s="91" t="s">
        <v>10</v>
      </c>
      <c r="K6" s="147"/>
      <c r="L6" s="147"/>
      <c r="M6" s="91" t="s">
        <v>10</v>
      </c>
      <c r="N6" s="147"/>
      <c r="O6" s="147"/>
      <c r="P6" s="91" t="s">
        <v>10</v>
      </c>
      <c r="Q6" s="147"/>
      <c r="R6" s="147"/>
    </row>
    <row r="7" spans="1:18" s="93" customFormat="1" x14ac:dyDescent="0.25">
      <c r="A7" s="92">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row>
    <row r="8" spans="1:18" ht="38.25" x14ac:dyDescent="0.25">
      <c r="A8" s="92">
        <v>1</v>
      </c>
      <c r="B8" s="94" t="s">
        <v>218</v>
      </c>
      <c r="C8" s="95">
        <v>1232</v>
      </c>
      <c r="D8" s="95">
        <v>1093</v>
      </c>
      <c r="E8" s="96">
        <f>(D8-C8)/C8</f>
        <v>-0.11282467532467533</v>
      </c>
      <c r="F8" s="95">
        <v>388</v>
      </c>
      <c r="G8" s="95">
        <v>384</v>
      </c>
      <c r="H8" s="96">
        <f>(G8-F8)/F8</f>
        <v>-1.0309278350515464E-2</v>
      </c>
      <c r="I8" s="95">
        <v>119</v>
      </c>
      <c r="J8" s="95">
        <v>26</v>
      </c>
      <c r="K8" s="96">
        <f>(J8-I8)/I8</f>
        <v>-0.78151260504201681</v>
      </c>
      <c r="L8" s="95">
        <v>10</v>
      </c>
      <c r="M8" s="95">
        <v>2</v>
      </c>
      <c r="N8" s="96">
        <f>(M8-L8)/L8</f>
        <v>-0.8</v>
      </c>
      <c r="O8" s="95" t="s">
        <v>41</v>
      </c>
      <c r="P8" s="95"/>
      <c r="Q8" s="95" t="s">
        <v>41</v>
      </c>
      <c r="R8" s="95">
        <f>D8+G8+J8+M8</f>
        <v>1505</v>
      </c>
    </row>
    <row r="9" spans="1:18" ht="76.5" x14ac:dyDescent="0.25">
      <c r="A9" s="92">
        <v>2</v>
      </c>
      <c r="B9" s="94" t="s">
        <v>259</v>
      </c>
      <c r="C9" s="95">
        <v>1232</v>
      </c>
      <c r="D9" s="95">
        <v>1068</v>
      </c>
      <c r="E9" s="96">
        <f>(D9-C9)/C9</f>
        <v>-0.13311688311688311</v>
      </c>
      <c r="F9" s="95">
        <v>388</v>
      </c>
      <c r="G9" s="95">
        <v>342</v>
      </c>
      <c r="H9" s="96">
        <f t="shared" ref="H9:H19" si="0">(G9-F9)/F9</f>
        <v>-0.11855670103092783</v>
      </c>
      <c r="I9" s="95">
        <v>119</v>
      </c>
      <c r="J9" s="95">
        <v>26</v>
      </c>
      <c r="K9" s="96">
        <f t="shared" ref="K9:K19" si="1">(J9-I9)/I9</f>
        <v>-0.78151260504201681</v>
      </c>
      <c r="L9" s="95">
        <v>10</v>
      </c>
      <c r="M9" s="95">
        <v>2</v>
      </c>
      <c r="N9" s="96">
        <f t="shared" ref="N9:N19" si="2">(M9-L9)/L9</f>
        <v>-0.8</v>
      </c>
      <c r="O9" s="95" t="s">
        <v>41</v>
      </c>
      <c r="P9" s="95"/>
      <c r="Q9" s="95" t="s">
        <v>41</v>
      </c>
      <c r="R9" s="95">
        <f>D9+G9+J9+M9</f>
        <v>1438</v>
      </c>
    </row>
    <row r="10" spans="1:18" ht="127.5" x14ac:dyDescent="0.25">
      <c r="A10" s="92">
        <v>3</v>
      </c>
      <c r="B10" s="94" t="s">
        <v>260</v>
      </c>
      <c r="C10" s="97">
        <v>0</v>
      </c>
      <c r="D10" s="97">
        <v>0</v>
      </c>
      <c r="E10" s="98">
        <v>0</v>
      </c>
      <c r="F10" s="97">
        <v>0</v>
      </c>
      <c r="G10" s="97">
        <v>0</v>
      </c>
      <c r="H10" s="98">
        <v>0</v>
      </c>
      <c r="I10" s="97">
        <v>0</v>
      </c>
      <c r="J10" s="97">
        <v>0</v>
      </c>
      <c r="K10" s="98">
        <v>0</v>
      </c>
      <c r="L10" s="97">
        <v>0</v>
      </c>
      <c r="M10" s="97">
        <v>0</v>
      </c>
      <c r="N10" s="98">
        <v>0</v>
      </c>
      <c r="O10" s="95" t="s">
        <v>41</v>
      </c>
      <c r="P10" s="95"/>
      <c r="Q10" s="95" t="s">
        <v>41</v>
      </c>
      <c r="R10" s="95">
        <f t="shared" ref="R10:R19" si="3">D10+G10+J10+M10</f>
        <v>0</v>
      </c>
    </row>
    <row r="11" spans="1:18" x14ac:dyDescent="0.25">
      <c r="A11" s="92" t="s">
        <v>37</v>
      </c>
      <c r="B11" s="94" t="s">
        <v>219</v>
      </c>
      <c r="C11" s="95">
        <v>0</v>
      </c>
      <c r="D11" s="95">
        <v>0</v>
      </c>
      <c r="E11" s="98">
        <v>0</v>
      </c>
      <c r="F11" s="95">
        <v>0</v>
      </c>
      <c r="G11" s="95">
        <v>0</v>
      </c>
      <c r="H11" s="98">
        <v>0</v>
      </c>
      <c r="I11" s="95">
        <v>0</v>
      </c>
      <c r="J11" s="95">
        <v>0</v>
      </c>
      <c r="K11" s="98">
        <v>0</v>
      </c>
      <c r="L11" s="95">
        <v>0</v>
      </c>
      <c r="M11" s="95">
        <v>0</v>
      </c>
      <c r="N11" s="98">
        <v>0</v>
      </c>
      <c r="O11" s="95" t="s">
        <v>41</v>
      </c>
      <c r="P11" s="95"/>
      <c r="Q11" s="95" t="s">
        <v>41</v>
      </c>
      <c r="R11" s="95">
        <f t="shared" si="3"/>
        <v>0</v>
      </c>
    </row>
    <row r="12" spans="1:18" x14ac:dyDescent="0.25">
      <c r="A12" s="92" t="s">
        <v>39</v>
      </c>
      <c r="B12" s="94" t="s">
        <v>220</v>
      </c>
      <c r="C12" s="95">
        <v>0</v>
      </c>
      <c r="D12" s="95">
        <v>0</v>
      </c>
      <c r="E12" s="98">
        <v>0</v>
      </c>
      <c r="F12" s="95">
        <v>0</v>
      </c>
      <c r="G12" s="95">
        <v>0</v>
      </c>
      <c r="H12" s="98">
        <v>0</v>
      </c>
      <c r="I12" s="95">
        <v>0</v>
      </c>
      <c r="J12" s="95">
        <v>0</v>
      </c>
      <c r="K12" s="98">
        <v>0</v>
      </c>
      <c r="L12" s="95">
        <v>0</v>
      </c>
      <c r="M12" s="95">
        <v>0</v>
      </c>
      <c r="N12" s="98">
        <v>0</v>
      </c>
      <c r="O12" s="95" t="s">
        <v>41</v>
      </c>
      <c r="P12" s="95"/>
      <c r="Q12" s="95" t="s">
        <v>41</v>
      </c>
      <c r="R12" s="95">
        <f t="shared" si="3"/>
        <v>0</v>
      </c>
    </row>
    <row r="13" spans="1:18" ht="63.75" x14ac:dyDescent="0.25">
      <c r="A13" s="92">
        <v>4</v>
      </c>
      <c r="B13" s="94" t="s">
        <v>265</v>
      </c>
      <c r="C13" s="95">
        <v>10</v>
      </c>
      <c r="D13" s="95">
        <v>11</v>
      </c>
      <c r="E13" s="96">
        <f t="shared" ref="E13:E19" si="4">(D13-C13)/C13</f>
        <v>0.1</v>
      </c>
      <c r="F13" s="95">
        <v>11.5</v>
      </c>
      <c r="G13" s="95">
        <v>12</v>
      </c>
      <c r="H13" s="96">
        <f t="shared" si="0"/>
        <v>4.3478260869565216E-2</v>
      </c>
      <c r="I13" s="95">
        <v>12</v>
      </c>
      <c r="J13" s="95">
        <v>13</v>
      </c>
      <c r="K13" s="96">
        <f t="shared" si="1"/>
        <v>8.3333333333333329E-2</v>
      </c>
      <c r="L13" s="95">
        <v>16</v>
      </c>
      <c r="M13" s="95">
        <v>15</v>
      </c>
      <c r="N13" s="96">
        <f t="shared" si="2"/>
        <v>-6.25E-2</v>
      </c>
      <c r="O13" s="95" t="s">
        <v>41</v>
      </c>
      <c r="P13" s="95"/>
      <c r="Q13" s="95" t="s">
        <v>41</v>
      </c>
      <c r="R13" s="95">
        <f>(D13+G13+J13+M13)/4</f>
        <v>12.75</v>
      </c>
    </row>
    <row r="14" spans="1:18" ht="51" x14ac:dyDescent="0.25">
      <c r="A14" s="92">
        <v>5</v>
      </c>
      <c r="B14" s="94" t="s">
        <v>221</v>
      </c>
      <c r="C14" s="95">
        <v>893</v>
      </c>
      <c r="D14" s="95">
        <v>1027</v>
      </c>
      <c r="E14" s="96">
        <f t="shared" si="4"/>
        <v>0.15005599104143338</v>
      </c>
      <c r="F14" s="95">
        <v>184</v>
      </c>
      <c r="G14" s="95">
        <v>312</v>
      </c>
      <c r="H14" s="96">
        <f t="shared" si="0"/>
        <v>0.69565217391304346</v>
      </c>
      <c r="I14" s="95">
        <v>38</v>
      </c>
      <c r="J14" s="95">
        <v>31</v>
      </c>
      <c r="K14" s="96">
        <f t="shared" si="1"/>
        <v>-0.18421052631578946</v>
      </c>
      <c r="L14" s="95">
        <v>6</v>
      </c>
      <c r="M14" s="95">
        <v>2</v>
      </c>
      <c r="N14" s="96">
        <f t="shared" si="2"/>
        <v>-0.66666666666666663</v>
      </c>
      <c r="O14" s="95" t="s">
        <v>41</v>
      </c>
      <c r="P14" s="95"/>
      <c r="Q14" s="95" t="s">
        <v>41</v>
      </c>
      <c r="R14" s="95">
        <f t="shared" si="3"/>
        <v>1372</v>
      </c>
    </row>
    <row r="15" spans="1:18" ht="51" x14ac:dyDescent="0.25">
      <c r="A15" s="92">
        <v>6</v>
      </c>
      <c r="B15" s="94" t="s">
        <v>262</v>
      </c>
      <c r="C15" s="95">
        <v>815</v>
      </c>
      <c r="D15" s="95">
        <v>936</v>
      </c>
      <c r="E15" s="96">
        <f t="shared" si="4"/>
        <v>0.14846625766871166</v>
      </c>
      <c r="F15" s="95">
        <v>160</v>
      </c>
      <c r="G15" s="95">
        <v>232</v>
      </c>
      <c r="H15" s="96">
        <f t="shared" si="0"/>
        <v>0.45</v>
      </c>
      <c r="I15" s="95">
        <v>58</v>
      </c>
      <c r="J15" s="95">
        <v>35</v>
      </c>
      <c r="K15" s="96">
        <f t="shared" si="1"/>
        <v>-0.39655172413793105</v>
      </c>
      <c r="L15" s="95">
        <v>14</v>
      </c>
      <c r="M15" s="95">
        <v>2</v>
      </c>
      <c r="N15" s="96">
        <f t="shared" si="2"/>
        <v>-0.8571428571428571</v>
      </c>
      <c r="O15" s="95" t="s">
        <v>41</v>
      </c>
      <c r="P15" s="95"/>
      <c r="Q15" s="95" t="s">
        <v>41</v>
      </c>
      <c r="R15" s="95">
        <f>D15+G15+J15+M15</f>
        <v>1205</v>
      </c>
    </row>
    <row r="16" spans="1:18" ht="114.75" x14ac:dyDescent="0.25">
      <c r="A16" s="92">
        <v>7</v>
      </c>
      <c r="B16" s="99" t="s">
        <v>263</v>
      </c>
      <c r="C16" s="95">
        <v>0</v>
      </c>
      <c r="D16" s="95">
        <v>0</v>
      </c>
      <c r="E16" s="98">
        <v>0</v>
      </c>
      <c r="F16" s="95">
        <v>0</v>
      </c>
      <c r="G16" s="95">
        <v>0</v>
      </c>
      <c r="H16" s="98">
        <v>0</v>
      </c>
      <c r="I16" s="95">
        <v>0</v>
      </c>
      <c r="J16" s="95">
        <v>0</v>
      </c>
      <c r="K16" s="98">
        <v>0</v>
      </c>
      <c r="L16" s="95">
        <v>0</v>
      </c>
      <c r="M16" s="95">
        <v>0</v>
      </c>
      <c r="N16" s="98">
        <v>0</v>
      </c>
      <c r="O16" s="95" t="s">
        <v>41</v>
      </c>
      <c r="P16" s="95"/>
      <c r="Q16" s="95" t="s">
        <v>41</v>
      </c>
      <c r="R16" s="95">
        <f t="shared" si="3"/>
        <v>0</v>
      </c>
    </row>
    <row r="17" spans="1:18" x14ac:dyDescent="0.25">
      <c r="A17" s="92" t="s">
        <v>222</v>
      </c>
      <c r="B17" s="94" t="s">
        <v>219</v>
      </c>
      <c r="C17" s="95">
        <v>0</v>
      </c>
      <c r="D17" s="95">
        <v>0</v>
      </c>
      <c r="E17" s="98">
        <v>0</v>
      </c>
      <c r="F17" s="95">
        <v>0</v>
      </c>
      <c r="G17" s="95">
        <v>0</v>
      </c>
      <c r="H17" s="98">
        <v>0</v>
      </c>
      <c r="I17" s="95">
        <v>0</v>
      </c>
      <c r="J17" s="95">
        <v>0</v>
      </c>
      <c r="K17" s="98">
        <v>0</v>
      </c>
      <c r="L17" s="95">
        <v>0</v>
      </c>
      <c r="M17" s="95">
        <v>0</v>
      </c>
      <c r="N17" s="98">
        <v>0</v>
      </c>
      <c r="O17" s="95" t="s">
        <v>41</v>
      </c>
      <c r="P17" s="95"/>
      <c r="Q17" s="95" t="s">
        <v>41</v>
      </c>
      <c r="R17" s="95">
        <f t="shared" si="3"/>
        <v>0</v>
      </c>
    </row>
    <row r="18" spans="1:18" x14ac:dyDescent="0.25">
      <c r="A18" s="92" t="s">
        <v>223</v>
      </c>
      <c r="B18" s="99" t="s">
        <v>261</v>
      </c>
      <c r="C18" s="95">
        <v>0</v>
      </c>
      <c r="D18" s="95">
        <v>0</v>
      </c>
      <c r="E18" s="98">
        <v>0</v>
      </c>
      <c r="F18" s="95">
        <v>0</v>
      </c>
      <c r="G18" s="95">
        <v>0</v>
      </c>
      <c r="H18" s="98">
        <v>0</v>
      </c>
      <c r="I18" s="95">
        <v>0</v>
      </c>
      <c r="J18" s="95">
        <v>0</v>
      </c>
      <c r="K18" s="98">
        <v>0</v>
      </c>
      <c r="L18" s="95">
        <v>0</v>
      </c>
      <c r="M18" s="95">
        <v>0</v>
      </c>
      <c r="N18" s="98">
        <v>0</v>
      </c>
      <c r="O18" s="95" t="s">
        <v>41</v>
      </c>
      <c r="P18" s="95"/>
      <c r="Q18" s="95" t="s">
        <v>41</v>
      </c>
      <c r="R18" s="95">
        <f t="shared" si="3"/>
        <v>0</v>
      </c>
    </row>
    <row r="19" spans="1:18" ht="63.75" x14ac:dyDescent="0.25">
      <c r="A19" s="92">
        <v>8</v>
      </c>
      <c r="B19" s="94" t="s">
        <v>264</v>
      </c>
      <c r="C19" s="95">
        <v>187.5</v>
      </c>
      <c r="D19" s="95">
        <v>145.19999999999999</v>
      </c>
      <c r="E19" s="96">
        <f t="shared" si="4"/>
        <v>-0.22560000000000005</v>
      </c>
      <c r="F19" s="95">
        <v>185</v>
      </c>
      <c r="G19" s="95">
        <v>172</v>
      </c>
      <c r="H19" s="96">
        <f t="shared" si="0"/>
        <v>-7.0270270270270274E-2</v>
      </c>
      <c r="I19" s="95">
        <v>235</v>
      </c>
      <c r="J19" s="95">
        <v>195</v>
      </c>
      <c r="K19" s="96">
        <f t="shared" si="1"/>
        <v>-0.1702127659574468</v>
      </c>
      <c r="L19" s="95">
        <v>265</v>
      </c>
      <c r="M19" s="95">
        <v>201</v>
      </c>
      <c r="N19" s="96">
        <f t="shared" si="2"/>
        <v>-0.24150943396226415</v>
      </c>
      <c r="O19" s="95" t="s">
        <v>41</v>
      </c>
      <c r="P19" s="95"/>
      <c r="Q19" s="95" t="s">
        <v>41</v>
      </c>
      <c r="R19" s="95">
        <f t="shared" si="3"/>
        <v>713.2</v>
      </c>
    </row>
    <row r="20" spans="1:18" x14ac:dyDescent="0.25">
      <c r="B20" s="101"/>
      <c r="C20" s="102"/>
      <c r="D20" s="102"/>
      <c r="E20" s="102"/>
      <c r="F20" s="102"/>
      <c r="G20" s="102"/>
      <c r="H20" s="102"/>
      <c r="I20" s="102"/>
      <c r="J20" s="102"/>
      <c r="K20" s="102"/>
      <c r="L20" s="102"/>
      <c r="M20" s="102"/>
      <c r="N20" s="102"/>
      <c r="O20" s="102"/>
      <c r="P20" s="102"/>
      <c r="Q20" s="102"/>
      <c r="R20" s="102"/>
    </row>
  </sheetData>
  <mergeCells count="21">
    <mergeCell ref="A1:R1"/>
    <mergeCell ref="N2:R2"/>
    <mergeCell ref="A3:A6"/>
    <mergeCell ref="B3:B6"/>
    <mergeCell ref="C3:Q3"/>
    <mergeCell ref="R3:R6"/>
    <mergeCell ref="C4:E4"/>
    <mergeCell ref="F4:H4"/>
    <mergeCell ref="I4:K4"/>
    <mergeCell ref="L4:N4"/>
    <mergeCell ref="Q5:Q6"/>
    <mergeCell ref="O4:Q4"/>
    <mergeCell ref="C5:C6"/>
    <mergeCell ref="E5:E6"/>
    <mergeCell ref="F5:F6"/>
    <mergeCell ref="H5:H6"/>
    <mergeCell ref="I5:I6"/>
    <mergeCell ref="K5:K6"/>
    <mergeCell ref="L5:L6"/>
    <mergeCell ref="N5:N6"/>
    <mergeCell ref="O5:O6"/>
  </mergeCells>
  <pageMargins left="0.78740157480314965" right="0.19685039370078741" top="0.78740157480314965" bottom="0.19685039370078741" header="0.31496062992125984" footer="0.31496062992125984"/>
  <pageSetup paperSize="8"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1"/>
  <sheetViews>
    <sheetView view="pageBreakPreview" zoomScaleNormal="100" zoomScaleSheetLayoutView="100" workbookViewId="0">
      <selection activeCell="G8" sqref="G8"/>
    </sheetView>
  </sheetViews>
  <sheetFormatPr defaultRowHeight="12.75" x14ac:dyDescent="0.2"/>
  <cols>
    <col min="1" max="1" width="14.7109375" style="104" customWidth="1"/>
    <col min="2" max="2" width="16.5703125" style="104" customWidth="1"/>
    <col min="3" max="3" width="9.140625" style="104"/>
    <col min="4" max="11" width="11.42578125" style="104" customWidth="1"/>
    <col min="12" max="16384" width="9.140625" style="104"/>
  </cols>
  <sheetData>
    <row r="1" spans="1:12" x14ac:dyDescent="0.2">
      <c r="A1" s="151" t="s">
        <v>224</v>
      </c>
      <c r="B1" s="151"/>
      <c r="C1" s="151"/>
      <c r="D1" s="151"/>
      <c r="E1" s="151"/>
      <c r="F1" s="151"/>
      <c r="G1" s="151"/>
      <c r="H1" s="151"/>
      <c r="I1" s="151"/>
      <c r="J1" s="151"/>
      <c r="K1" s="151"/>
    </row>
    <row r="2" spans="1:12" ht="15.75" customHeight="1" x14ac:dyDescent="0.2">
      <c r="A2" s="105"/>
      <c r="B2" s="105"/>
      <c r="C2" s="105"/>
      <c r="D2" s="105"/>
      <c r="E2" s="105"/>
      <c r="F2" s="105"/>
      <c r="G2" s="152" t="s">
        <v>276</v>
      </c>
      <c r="H2" s="152"/>
      <c r="I2" s="152"/>
      <c r="J2" s="152"/>
      <c r="K2" s="152"/>
    </row>
    <row r="3" spans="1:12" ht="42.75" customHeight="1" x14ac:dyDescent="0.2">
      <c r="A3" s="147" t="s">
        <v>225</v>
      </c>
      <c r="B3" s="147"/>
      <c r="C3" s="147"/>
      <c r="D3" s="147">
        <v>15</v>
      </c>
      <c r="E3" s="147"/>
      <c r="F3" s="147">
        <v>150</v>
      </c>
      <c r="G3" s="147"/>
      <c r="H3" s="147">
        <v>250</v>
      </c>
      <c r="I3" s="147"/>
      <c r="J3" s="147">
        <v>670</v>
      </c>
      <c r="K3" s="147"/>
    </row>
    <row r="4" spans="1:12" ht="19.5" customHeight="1" x14ac:dyDescent="0.2">
      <c r="A4" s="147" t="s">
        <v>226</v>
      </c>
      <c r="B4" s="147"/>
      <c r="C4" s="147"/>
      <c r="D4" s="91" t="s">
        <v>227</v>
      </c>
      <c r="E4" s="91" t="s">
        <v>228</v>
      </c>
      <c r="F4" s="91" t="s">
        <v>227</v>
      </c>
      <c r="G4" s="91" t="s">
        <v>228</v>
      </c>
      <c r="H4" s="91" t="s">
        <v>227</v>
      </c>
      <c r="I4" s="91" t="s">
        <v>228</v>
      </c>
      <c r="J4" s="91" t="s">
        <v>227</v>
      </c>
      <c r="K4" s="91" t="s">
        <v>228</v>
      </c>
    </row>
    <row r="5" spans="1:12" ht="81.75" customHeight="1" x14ac:dyDescent="0.2">
      <c r="A5" s="91" t="s">
        <v>229</v>
      </c>
      <c r="B5" s="91" t="s">
        <v>230</v>
      </c>
      <c r="C5" s="91" t="s">
        <v>231</v>
      </c>
      <c r="D5" s="95" t="s">
        <v>248</v>
      </c>
      <c r="E5" s="95" t="s">
        <v>248</v>
      </c>
      <c r="F5" s="95" t="s">
        <v>248</v>
      </c>
      <c r="G5" s="95" t="s">
        <v>248</v>
      </c>
      <c r="H5" s="95" t="s">
        <v>248</v>
      </c>
      <c r="I5" s="95" t="s">
        <v>248</v>
      </c>
      <c r="J5" s="95" t="s">
        <v>248</v>
      </c>
      <c r="K5" s="95" t="s">
        <v>248</v>
      </c>
    </row>
    <row r="6" spans="1:12" ht="25.5" x14ac:dyDescent="0.2">
      <c r="A6" s="91" t="s">
        <v>232</v>
      </c>
      <c r="B6" s="147" t="s">
        <v>233</v>
      </c>
      <c r="C6" s="91" t="s">
        <v>198</v>
      </c>
      <c r="D6" s="106">
        <v>1.1000000000000001</v>
      </c>
      <c r="E6" s="106">
        <v>0.55000000000000004</v>
      </c>
      <c r="F6" s="107">
        <v>2330</v>
      </c>
      <c r="G6" s="108">
        <v>2100</v>
      </c>
      <c r="H6" s="107">
        <v>5360</v>
      </c>
      <c r="I6" s="107">
        <v>4300</v>
      </c>
      <c r="J6" s="107">
        <v>7528</v>
      </c>
      <c r="K6" s="107">
        <v>5052</v>
      </c>
      <c r="L6" s="109"/>
    </row>
    <row r="7" spans="1:12" ht="47.25" customHeight="1" x14ac:dyDescent="0.2">
      <c r="A7" s="147" t="s">
        <v>234</v>
      </c>
      <c r="B7" s="147"/>
      <c r="C7" s="91" t="s">
        <v>196</v>
      </c>
      <c r="D7" s="106">
        <v>1.1000000000000001</v>
      </c>
      <c r="E7" s="106">
        <v>0.55000000000000004</v>
      </c>
      <c r="F7" s="107" t="s">
        <v>41</v>
      </c>
      <c r="G7" s="107">
        <v>1840.2</v>
      </c>
      <c r="H7" s="107" t="s">
        <v>41</v>
      </c>
      <c r="I7" s="107" t="s">
        <v>41</v>
      </c>
      <c r="J7" s="107" t="s">
        <v>41</v>
      </c>
      <c r="K7" s="107" t="s">
        <v>41</v>
      </c>
    </row>
    <row r="8" spans="1:12" x14ac:dyDescent="0.2">
      <c r="A8" s="147"/>
      <c r="B8" s="147" t="s">
        <v>235</v>
      </c>
      <c r="C8" s="91" t="s">
        <v>198</v>
      </c>
      <c r="D8" s="106">
        <v>1.1000000000000001</v>
      </c>
      <c r="E8" s="106">
        <v>0.55000000000000004</v>
      </c>
      <c r="F8" s="107">
        <v>2210</v>
      </c>
      <c r="G8" s="107">
        <v>550</v>
      </c>
      <c r="H8" s="107">
        <v>3980</v>
      </c>
      <c r="I8" s="107">
        <v>1580</v>
      </c>
      <c r="J8" s="107">
        <v>3350</v>
      </c>
      <c r="K8" s="107">
        <v>2550</v>
      </c>
    </row>
    <row r="9" spans="1:12" x14ac:dyDescent="0.2">
      <c r="A9" s="147"/>
      <c r="B9" s="147"/>
      <c r="C9" s="91" t="s">
        <v>196</v>
      </c>
      <c r="D9" s="106">
        <v>1.1000000000000001</v>
      </c>
      <c r="E9" s="106">
        <v>0.55000000000000004</v>
      </c>
      <c r="F9" s="107" t="s">
        <v>41</v>
      </c>
      <c r="G9" s="107">
        <v>510</v>
      </c>
      <c r="H9" s="107" t="s">
        <v>41</v>
      </c>
      <c r="I9" s="107" t="s">
        <v>41</v>
      </c>
      <c r="J9" s="107" t="s">
        <v>41</v>
      </c>
      <c r="K9" s="107" t="s">
        <v>41</v>
      </c>
    </row>
    <row r="10" spans="1:12" x14ac:dyDescent="0.2">
      <c r="A10" s="147">
        <v>750</v>
      </c>
      <c r="B10" s="147" t="s">
        <v>233</v>
      </c>
      <c r="C10" s="91" t="s">
        <v>198</v>
      </c>
      <c r="D10" s="106" t="s">
        <v>41</v>
      </c>
      <c r="E10" s="106" t="s">
        <v>41</v>
      </c>
      <c r="F10" s="107">
        <v>3633</v>
      </c>
      <c r="G10" s="107">
        <v>1889.5</v>
      </c>
      <c r="H10" s="107">
        <v>8438.7999999999993</v>
      </c>
      <c r="I10" s="107">
        <v>4345.6000000000004</v>
      </c>
      <c r="J10" s="107">
        <v>9300.7000000000007</v>
      </c>
      <c r="K10" s="107">
        <v>4810</v>
      </c>
    </row>
    <row r="11" spans="1:12" x14ac:dyDescent="0.2">
      <c r="A11" s="147"/>
      <c r="B11" s="147"/>
      <c r="C11" s="91" t="s">
        <v>196</v>
      </c>
      <c r="D11" s="106" t="s">
        <v>41</v>
      </c>
      <c r="E11" s="106" t="s">
        <v>41</v>
      </c>
      <c r="F11" s="107">
        <v>1750</v>
      </c>
      <c r="G11" s="107">
        <v>1250</v>
      </c>
      <c r="H11" s="107" t="s">
        <v>41</v>
      </c>
      <c r="I11" s="107" t="s">
        <v>41</v>
      </c>
      <c r="J11" s="107" t="s">
        <v>41</v>
      </c>
      <c r="K11" s="107" t="s">
        <v>41</v>
      </c>
    </row>
    <row r="12" spans="1:12" x14ac:dyDescent="0.2">
      <c r="A12" s="147"/>
      <c r="B12" s="147" t="s">
        <v>235</v>
      </c>
      <c r="C12" s="91" t="s">
        <v>198</v>
      </c>
      <c r="D12" s="106" t="s">
        <v>41</v>
      </c>
      <c r="E12" s="106" t="s">
        <v>41</v>
      </c>
      <c r="F12" s="107" t="s">
        <v>41</v>
      </c>
      <c r="G12" s="107" t="s">
        <v>41</v>
      </c>
      <c r="H12" s="107" t="s">
        <v>41</v>
      </c>
      <c r="I12" s="107" t="s">
        <v>41</v>
      </c>
      <c r="J12" s="107" t="s">
        <v>41</v>
      </c>
      <c r="K12" s="107" t="s">
        <v>41</v>
      </c>
    </row>
    <row r="13" spans="1:12" x14ac:dyDescent="0.2">
      <c r="A13" s="147"/>
      <c r="B13" s="147"/>
      <c r="C13" s="91" t="s">
        <v>196</v>
      </c>
      <c r="D13" s="106" t="s">
        <v>41</v>
      </c>
      <c r="E13" s="106" t="s">
        <v>41</v>
      </c>
      <c r="F13" s="107" t="s">
        <v>41</v>
      </c>
      <c r="G13" s="107" t="s">
        <v>41</v>
      </c>
      <c r="H13" s="107" t="s">
        <v>41</v>
      </c>
      <c r="I13" s="107" t="s">
        <v>41</v>
      </c>
      <c r="J13" s="107" t="s">
        <v>41</v>
      </c>
      <c r="K13" s="107" t="s">
        <v>41</v>
      </c>
    </row>
    <row r="14" spans="1:12" x14ac:dyDescent="0.2">
      <c r="A14" s="147">
        <v>1000</v>
      </c>
      <c r="B14" s="147" t="s">
        <v>233</v>
      </c>
      <c r="C14" s="91" t="s">
        <v>198</v>
      </c>
      <c r="D14" s="106" t="s">
        <v>41</v>
      </c>
      <c r="E14" s="106" t="s">
        <v>41</v>
      </c>
      <c r="F14" s="107">
        <v>4746.5</v>
      </c>
      <c r="G14" s="107">
        <v>2473</v>
      </c>
      <c r="H14" s="107">
        <v>10698.1</v>
      </c>
      <c r="I14" s="107">
        <v>5513.5</v>
      </c>
      <c r="J14" s="107">
        <v>11559.97</v>
      </c>
      <c r="K14" s="107">
        <v>5978.4</v>
      </c>
    </row>
    <row r="15" spans="1:12" x14ac:dyDescent="0.2">
      <c r="A15" s="147"/>
      <c r="B15" s="147"/>
      <c r="C15" s="91" t="s">
        <v>196</v>
      </c>
      <c r="D15" s="106" t="s">
        <v>41</v>
      </c>
      <c r="E15" s="106" t="s">
        <v>41</v>
      </c>
      <c r="F15" s="107">
        <v>2102</v>
      </c>
      <c r="G15" s="107">
        <v>1700</v>
      </c>
      <c r="H15" s="107" t="s">
        <v>41</v>
      </c>
      <c r="I15" s="107" t="s">
        <v>41</v>
      </c>
      <c r="J15" s="107" t="s">
        <v>41</v>
      </c>
      <c r="K15" s="107" t="s">
        <v>41</v>
      </c>
    </row>
    <row r="16" spans="1:12" x14ac:dyDescent="0.2">
      <c r="A16" s="147"/>
      <c r="B16" s="147" t="s">
        <v>235</v>
      </c>
      <c r="C16" s="91" t="s">
        <v>198</v>
      </c>
      <c r="D16" s="106" t="s">
        <v>41</v>
      </c>
      <c r="E16" s="106" t="s">
        <v>41</v>
      </c>
      <c r="F16" s="107" t="s">
        <v>41</v>
      </c>
      <c r="G16" s="107" t="s">
        <v>41</v>
      </c>
      <c r="H16" s="107" t="s">
        <v>41</v>
      </c>
      <c r="I16" s="107" t="s">
        <v>41</v>
      </c>
      <c r="J16" s="107" t="s">
        <v>41</v>
      </c>
      <c r="K16" s="107" t="s">
        <v>41</v>
      </c>
    </row>
    <row r="17" spans="1:11" x14ac:dyDescent="0.2">
      <c r="A17" s="147"/>
      <c r="B17" s="147"/>
      <c r="C17" s="91" t="s">
        <v>196</v>
      </c>
      <c r="D17" s="106" t="s">
        <v>41</v>
      </c>
      <c r="E17" s="106" t="s">
        <v>41</v>
      </c>
      <c r="F17" s="107" t="s">
        <v>41</v>
      </c>
      <c r="G17" s="107" t="s">
        <v>41</v>
      </c>
      <c r="H17" s="107" t="s">
        <v>41</v>
      </c>
      <c r="I17" s="107" t="s">
        <v>41</v>
      </c>
      <c r="J17" s="107" t="s">
        <v>41</v>
      </c>
      <c r="K17" s="107" t="s">
        <v>41</v>
      </c>
    </row>
    <row r="18" spans="1:11" x14ac:dyDescent="0.2">
      <c r="A18" s="147">
        <v>1250</v>
      </c>
      <c r="B18" s="147" t="s">
        <v>233</v>
      </c>
      <c r="C18" s="91" t="s">
        <v>198</v>
      </c>
      <c r="D18" s="106" t="s">
        <v>41</v>
      </c>
      <c r="E18" s="106" t="s">
        <v>41</v>
      </c>
      <c r="F18" s="107">
        <v>5876</v>
      </c>
      <c r="G18" s="107">
        <v>3057.3</v>
      </c>
      <c r="H18" s="107">
        <v>12957.3</v>
      </c>
      <c r="I18" s="107">
        <v>6681.4</v>
      </c>
      <c r="J18" s="107">
        <v>13819.2</v>
      </c>
      <c r="K18" s="107">
        <v>7146</v>
      </c>
    </row>
    <row r="19" spans="1:11" x14ac:dyDescent="0.2">
      <c r="A19" s="147"/>
      <c r="B19" s="147"/>
      <c r="C19" s="91" t="s">
        <v>196</v>
      </c>
      <c r="D19" s="106" t="s">
        <v>41</v>
      </c>
      <c r="E19" s="106" t="s">
        <v>41</v>
      </c>
      <c r="F19" s="107">
        <v>2456</v>
      </c>
      <c r="G19" s="107">
        <v>2030</v>
      </c>
      <c r="H19" s="107" t="s">
        <v>41</v>
      </c>
      <c r="I19" s="107" t="s">
        <v>41</v>
      </c>
      <c r="J19" s="107" t="s">
        <v>41</v>
      </c>
      <c r="K19" s="107" t="s">
        <v>41</v>
      </c>
    </row>
    <row r="20" spans="1:11" x14ac:dyDescent="0.2">
      <c r="A20" s="147"/>
      <c r="B20" s="147" t="s">
        <v>235</v>
      </c>
      <c r="C20" s="91" t="s">
        <v>198</v>
      </c>
      <c r="D20" s="106" t="s">
        <v>41</v>
      </c>
      <c r="E20" s="106" t="s">
        <v>41</v>
      </c>
      <c r="F20" s="107" t="s">
        <v>41</v>
      </c>
      <c r="G20" s="107" t="s">
        <v>41</v>
      </c>
      <c r="H20" s="107" t="s">
        <v>41</v>
      </c>
      <c r="I20" s="107" t="s">
        <v>41</v>
      </c>
      <c r="J20" s="107" t="s">
        <v>41</v>
      </c>
      <c r="K20" s="107" t="s">
        <v>41</v>
      </c>
    </row>
    <row r="21" spans="1:11" x14ac:dyDescent="0.2">
      <c r="A21" s="147"/>
      <c r="B21" s="147"/>
      <c r="C21" s="91" t="s">
        <v>196</v>
      </c>
      <c r="D21" s="106" t="s">
        <v>41</v>
      </c>
      <c r="E21" s="106" t="s">
        <v>41</v>
      </c>
      <c r="F21" s="106" t="s">
        <v>41</v>
      </c>
      <c r="G21" s="106" t="s">
        <v>41</v>
      </c>
      <c r="H21" s="106" t="s">
        <v>41</v>
      </c>
      <c r="I21" s="106" t="s">
        <v>41</v>
      </c>
      <c r="J21" s="106" t="s">
        <v>41</v>
      </c>
      <c r="K21" s="106" t="s">
        <v>41</v>
      </c>
    </row>
  </sheetData>
  <mergeCells count="20">
    <mergeCell ref="A1:K1"/>
    <mergeCell ref="G2:K2"/>
    <mergeCell ref="A3:C3"/>
    <mergeCell ref="D3:E3"/>
    <mergeCell ref="F3:G3"/>
    <mergeCell ref="H3:I3"/>
    <mergeCell ref="J3:K3"/>
    <mergeCell ref="A4:C4"/>
    <mergeCell ref="B6:B7"/>
    <mergeCell ref="A7:A9"/>
    <mergeCell ref="B8:B9"/>
    <mergeCell ref="A10:A13"/>
    <mergeCell ref="B10:B11"/>
    <mergeCell ref="B12:B13"/>
    <mergeCell ref="A14:A17"/>
    <mergeCell ref="B14:B15"/>
    <mergeCell ref="B16:B17"/>
    <mergeCell ref="A18:A21"/>
    <mergeCell ref="B18:B19"/>
    <mergeCell ref="B20:B21"/>
  </mergeCells>
  <pageMargins left="0.70866141732283472" right="0.19685039370078741" top="0.78740157480314965"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80" zoomScaleNormal="100" zoomScaleSheetLayoutView="80" workbookViewId="0">
      <pane ySplit="7" topLeftCell="A8" activePane="bottomLeft" state="frozen"/>
      <selection pane="bottomLeft" activeCell="U20" sqref="U20"/>
    </sheetView>
  </sheetViews>
  <sheetFormatPr defaultRowHeight="12.75" x14ac:dyDescent="0.2"/>
  <cols>
    <col min="1" max="1" width="9.28515625" style="3" customWidth="1"/>
    <col min="2" max="2" width="28" style="3" customWidth="1"/>
    <col min="3" max="4" width="8.7109375" style="3" customWidth="1"/>
    <col min="5" max="5" width="13.7109375" style="3" customWidth="1"/>
    <col min="6" max="7" width="8.7109375" style="3" customWidth="1"/>
    <col min="8" max="8" width="13.7109375" style="3" customWidth="1"/>
    <col min="9" max="10" width="8.7109375" style="3" customWidth="1"/>
    <col min="11" max="11" width="13.7109375" style="3" customWidth="1"/>
    <col min="12" max="13" width="8.7109375" style="3" customWidth="1"/>
    <col min="14" max="14" width="13.7109375" style="3" customWidth="1"/>
    <col min="15" max="16" width="8.7109375" style="3" customWidth="1"/>
    <col min="17" max="17" width="13.7109375" style="3" customWidth="1"/>
    <col min="18" max="16384" width="9.140625" style="3"/>
  </cols>
  <sheetData>
    <row r="1" spans="1:17" s="1" customFormat="1" x14ac:dyDescent="0.2">
      <c r="A1" s="154" t="s">
        <v>0</v>
      </c>
      <c r="B1" s="154"/>
      <c r="C1" s="154"/>
      <c r="D1" s="154"/>
      <c r="E1" s="154"/>
      <c r="F1" s="154"/>
      <c r="G1" s="154"/>
      <c r="H1" s="154"/>
      <c r="I1" s="154"/>
      <c r="J1" s="154"/>
      <c r="K1" s="154"/>
      <c r="L1" s="154"/>
      <c r="M1" s="154"/>
      <c r="N1" s="154"/>
      <c r="O1" s="154"/>
      <c r="P1" s="154"/>
      <c r="Q1" s="154"/>
    </row>
    <row r="2" spans="1:17" ht="15" customHeight="1" x14ac:dyDescent="0.2">
      <c r="A2" s="7"/>
      <c r="B2" s="7"/>
      <c r="C2" s="2"/>
      <c r="D2" s="2"/>
      <c r="E2" s="2"/>
      <c r="F2" s="2"/>
      <c r="G2" s="2"/>
      <c r="H2" s="2"/>
      <c r="I2" s="2"/>
      <c r="J2" s="2"/>
      <c r="K2" s="126" t="s">
        <v>269</v>
      </c>
      <c r="L2" s="126"/>
      <c r="M2" s="126"/>
      <c r="N2" s="126"/>
      <c r="O2" s="126"/>
      <c r="P2" s="126"/>
      <c r="Q2" s="126"/>
    </row>
    <row r="3" spans="1:17" ht="15.75" customHeight="1" x14ac:dyDescent="0.2">
      <c r="A3" s="155" t="s">
        <v>1</v>
      </c>
      <c r="B3" s="155" t="s">
        <v>2</v>
      </c>
      <c r="C3" s="153" t="s">
        <v>3</v>
      </c>
      <c r="D3" s="153"/>
      <c r="E3" s="153"/>
      <c r="F3" s="153"/>
      <c r="G3" s="153"/>
      <c r="H3" s="153"/>
      <c r="I3" s="153"/>
      <c r="J3" s="153"/>
      <c r="K3" s="153"/>
      <c r="L3" s="153"/>
      <c r="M3" s="153"/>
      <c r="N3" s="153"/>
      <c r="O3" s="153"/>
      <c r="P3" s="153"/>
      <c r="Q3" s="153"/>
    </row>
    <row r="4" spans="1:17" ht="30" customHeight="1" x14ac:dyDescent="0.2">
      <c r="A4" s="156"/>
      <c r="B4" s="156"/>
      <c r="C4" s="158" t="s">
        <v>4</v>
      </c>
      <c r="D4" s="159"/>
      <c r="E4" s="159"/>
      <c r="F4" s="158" t="s">
        <v>5</v>
      </c>
      <c r="G4" s="159"/>
      <c r="H4" s="159"/>
      <c r="I4" s="158" t="s">
        <v>6</v>
      </c>
      <c r="J4" s="159"/>
      <c r="K4" s="159"/>
      <c r="L4" s="158" t="s">
        <v>7</v>
      </c>
      <c r="M4" s="159"/>
      <c r="N4" s="159"/>
      <c r="O4" s="153" t="s">
        <v>8</v>
      </c>
      <c r="P4" s="153"/>
      <c r="Q4" s="153"/>
    </row>
    <row r="5" spans="1:17" ht="21.75" customHeight="1" x14ac:dyDescent="0.2">
      <c r="A5" s="156"/>
      <c r="B5" s="156"/>
      <c r="C5" s="153">
        <v>2017</v>
      </c>
      <c r="D5" s="8">
        <v>2018</v>
      </c>
      <c r="E5" s="153" t="s">
        <v>9</v>
      </c>
      <c r="F5" s="153">
        <v>2017</v>
      </c>
      <c r="G5" s="87">
        <v>2018</v>
      </c>
      <c r="H5" s="153" t="s">
        <v>9</v>
      </c>
      <c r="I5" s="153">
        <v>2017</v>
      </c>
      <c r="J5" s="87">
        <v>2018</v>
      </c>
      <c r="K5" s="153" t="s">
        <v>9</v>
      </c>
      <c r="L5" s="153">
        <v>2017</v>
      </c>
      <c r="M5" s="87">
        <v>2018</v>
      </c>
      <c r="N5" s="153" t="s">
        <v>9</v>
      </c>
      <c r="O5" s="153">
        <v>2017</v>
      </c>
      <c r="P5" s="87">
        <v>2018</v>
      </c>
      <c r="Q5" s="153" t="s">
        <v>9</v>
      </c>
    </row>
    <row r="6" spans="1:17" ht="55.5" customHeight="1" x14ac:dyDescent="0.2">
      <c r="A6" s="157"/>
      <c r="B6" s="157"/>
      <c r="C6" s="153"/>
      <c r="D6" s="8" t="s">
        <v>10</v>
      </c>
      <c r="E6" s="153"/>
      <c r="F6" s="153"/>
      <c r="G6" s="8" t="s">
        <v>10</v>
      </c>
      <c r="H6" s="153"/>
      <c r="I6" s="153"/>
      <c r="J6" s="8" t="s">
        <v>10</v>
      </c>
      <c r="K6" s="153"/>
      <c r="L6" s="153"/>
      <c r="M6" s="8" t="s">
        <v>10</v>
      </c>
      <c r="N6" s="153"/>
      <c r="O6" s="153"/>
      <c r="P6" s="8" t="s">
        <v>10</v>
      </c>
      <c r="Q6" s="153"/>
    </row>
    <row r="7" spans="1:17" x14ac:dyDescent="0.2">
      <c r="A7" s="8">
        <v>1</v>
      </c>
      <c r="B7" s="8">
        <v>2</v>
      </c>
      <c r="C7" s="8">
        <v>3</v>
      </c>
      <c r="D7" s="8">
        <v>4</v>
      </c>
      <c r="E7" s="8">
        <v>5</v>
      </c>
      <c r="F7" s="8">
        <v>6</v>
      </c>
      <c r="G7" s="8">
        <v>7</v>
      </c>
      <c r="H7" s="8">
        <v>8</v>
      </c>
      <c r="I7" s="8">
        <v>9</v>
      </c>
      <c r="J7" s="8">
        <v>10</v>
      </c>
      <c r="K7" s="8">
        <v>11</v>
      </c>
      <c r="L7" s="8">
        <v>12</v>
      </c>
      <c r="M7" s="8">
        <v>13</v>
      </c>
      <c r="N7" s="8">
        <v>14</v>
      </c>
      <c r="O7" s="8">
        <v>15</v>
      </c>
      <c r="P7" s="8">
        <v>16</v>
      </c>
      <c r="Q7" s="8">
        <v>17</v>
      </c>
    </row>
    <row r="8" spans="1:17" ht="25.5" customHeight="1" x14ac:dyDescent="0.2">
      <c r="A8" s="4">
        <v>1</v>
      </c>
      <c r="B8" s="5" t="s">
        <v>11</v>
      </c>
      <c r="C8" s="6"/>
      <c r="D8" s="6"/>
      <c r="E8" s="6"/>
      <c r="F8" s="6"/>
      <c r="G8" s="6"/>
      <c r="H8" s="6"/>
      <c r="I8" s="6"/>
      <c r="J8" s="6"/>
      <c r="K8" s="6"/>
      <c r="L8" s="6"/>
      <c r="M8" s="6"/>
      <c r="N8" s="6"/>
      <c r="O8" s="6"/>
      <c r="P8" s="6"/>
      <c r="Q8" s="6"/>
    </row>
    <row r="9" spans="1:17" ht="25.5" x14ac:dyDescent="0.2">
      <c r="A9" s="4" t="s">
        <v>12</v>
      </c>
      <c r="B9" s="5" t="s">
        <v>13</v>
      </c>
      <c r="C9" s="87">
        <v>152</v>
      </c>
      <c r="D9" s="120">
        <v>29</v>
      </c>
      <c r="E9" s="80">
        <f>(D9-C9)/C9</f>
        <v>-0.80921052631578949</v>
      </c>
      <c r="F9" s="82">
        <v>69845</v>
      </c>
      <c r="G9" s="82">
        <v>71852</v>
      </c>
      <c r="H9" s="80">
        <f>(G9-F9)/F9</f>
        <v>2.8735056195862266E-2</v>
      </c>
      <c r="I9" s="87">
        <v>55</v>
      </c>
      <c r="J9" s="120">
        <v>16</v>
      </c>
      <c r="K9" s="80">
        <f>(J9-I9)/I9</f>
        <v>-0.70909090909090911</v>
      </c>
      <c r="L9" s="87">
        <v>345</v>
      </c>
      <c r="M9" s="120">
        <v>492</v>
      </c>
      <c r="N9" s="80">
        <f>(M9-L9)/L9</f>
        <v>0.42608695652173911</v>
      </c>
      <c r="O9" s="81">
        <v>0</v>
      </c>
      <c r="P9" s="79">
        <v>0</v>
      </c>
      <c r="Q9" s="80">
        <v>0</v>
      </c>
    </row>
    <row r="10" spans="1:17" ht="38.25" x14ac:dyDescent="0.2">
      <c r="A10" s="4" t="s">
        <v>14</v>
      </c>
      <c r="B10" s="5" t="s">
        <v>15</v>
      </c>
      <c r="C10" s="87">
        <v>0</v>
      </c>
      <c r="D10" s="120">
        <v>1</v>
      </c>
      <c r="E10" s="80">
        <v>0</v>
      </c>
      <c r="F10" s="82">
        <v>37543</v>
      </c>
      <c r="G10" s="82">
        <v>40281</v>
      </c>
      <c r="H10" s="80">
        <f t="shared" ref="H10:H27" si="0">(G10-F10)/F10</f>
        <v>7.2929707268998209E-2</v>
      </c>
      <c r="I10" s="87">
        <v>0</v>
      </c>
      <c r="J10" s="120">
        <v>0</v>
      </c>
      <c r="K10" s="80">
        <v>0</v>
      </c>
      <c r="L10" s="87">
        <v>179</v>
      </c>
      <c r="M10" s="120">
        <v>4</v>
      </c>
      <c r="N10" s="80">
        <f t="shared" ref="N10:N28" si="1">(M10-L10)/L10</f>
        <v>-0.97765363128491622</v>
      </c>
      <c r="O10" s="81">
        <v>0</v>
      </c>
      <c r="P10" s="79">
        <v>0</v>
      </c>
      <c r="Q10" s="80">
        <v>0</v>
      </c>
    </row>
    <row r="11" spans="1:17" ht="25.5" x14ac:dyDescent="0.2">
      <c r="A11" s="4" t="s">
        <v>16</v>
      </c>
      <c r="B11" s="5" t="s">
        <v>17</v>
      </c>
      <c r="C11" s="87">
        <v>809</v>
      </c>
      <c r="D11" s="120">
        <v>1711</v>
      </c>
      <c r="E11" s="80">
        <f t="shared" ref="E11:E28" si="2">(D11-C11)/C11</f>
        <v>1.1149567367119901</v>
      </c>
      <c r="F11" s="82">
        <v>6987</v>
      </c>
      <c r="G11" s="82">
        <v>6911</v>
      </c>
      <c r="H11" s="80">
        <f t="shared" si="0"/>
        <v>-1.08773436381852E-2</v>
      </c>
      <c r="I11" s="87">
        <v>0</v>
      </c>
      <c r="J11" s="120">
        <v>0</v>
      </c>
      <c r="K11" s="80">
        <v>0</v>
      </c>
      <c r="L11" s="87">
        <v>208</v>
      </c>
      <c r="M11" s="120">
        <v>226</v>
      </c>
      <c r="N11" s="80">
        <f t="shared" si="1"/>
        <v>8.6538461538461536E-2</v>
      </c>
      <c r="O11" s="81">
        <v>0</v>
      </c>
      <c r="P11" s="79">
        <v>0</v>
      </c>
      <c r="Q11" s="80">
        <v>0</v>
      </c>
    </row>
    <row r="12" spans="1:17" x14ac:dyDescent="0.2">
      <c r="A12" s="4" t="s">
        <v>18</v>
      </c>
      <c r="B12" s="5" t="s">
        <v>19</v>
      </c>
      <c r="C12" s="87">
        <v>0</v>
      </c>
      <c r="D12" s="120">
        <v>0</v>
      </c>
      <c r="E12" s="80">
        <v>0</v>
      </c>
      <c r="F12" s="87">
        <v>0</v>
      </c>
      <c r="G12" s="120">
        <v>4</v>
      </c>
      <c r="H12" s="80">
        <v>0</v>
      </c>
      <c r="I12" s="87">
        <v>0</v>
      </c>
      <c r="J12" s="120">
        <v>0</v>
      </c>
      <c r="K12" s="80">
        <v>0</v>
      </c>
      <c r="L12" s="87">
        <v>0</v>
      </c>
      <c r="M12" s="120">
        <v>0</v>
      </c>
      <c r="N12" s="80">
        <v>0</v>
      </c>
      <c r="O12" s="81">
        <v>0</v>
      </c>
      <c r="P12" s="79">
        <v>0</v>
      </c>
      <c r="Q12" s="80">
        <v>0</v>
      </c>
    </row>
    <row r="13" spans="1:17" ht="25.5" x14ac:dyDescent="0.2">
      <c r="A13" s="4" t="s">
        <v>20</v>
      </c>
      <c r="B13" s="5" t="s">
        <v>21</v>
      </c>
      <c r="C13" s="87">
        <v>0</v>
      </c>
      <c r="D13" s="120">
        <v>1</v>
      </c>
      <c r="E13" s="80">
        <v>0</v>
      </c>
      <c r="F13" s="87">
        <v>0</v>
      </c>
      <c r="G13" s="120">
        <v>4</v>
      </c>
      <c r="H13" s="80">
        <v>0</v>
      </c>
      <c r="I13" s="87">
        <v>0</v>
      </c>
      <c r="J13" s="120">
        <v>0</v>
      </c>
      <c r="K13" s="80">
        <v>0</v>
      </c>
      <c r="L13" s="87">
        <v>129</v>
      </c>
      <c r="M13" s="120">
        <v>89</v>
      </c>
      <c r="N13" s="80">
        <f t="shared" si="1"/>
        <v>-0.31007751937984496</v>
      </c>
      <c r="O13" s="81">
        <v>0</v>
      </c>
      <c r="P13" s="79">
        <v>0</v>
      </c>
      <c r="Q13" s="80">
        <v>0</v>
      </c>
    </row>
    <row r="14" spans="1:17" x14ac:dyDescent="0.2">
      <c r="A14" s="4" t="s">
        <v>22</v>
      </c>
      <c r="B14" s="5" t="s">
        <v>114</v>
      </c>
      <c r="C14" s="87">
        <v>932</v>
      </c>
      <c r="D14" s="120">
        <v>688</v>
      </c>
      <c r="E14" s="80">
        <f t="shared" si="2"/>
        <v>-0.26180257510729615</v>
      </c>
      <c r="F14" s="87">
        <v>340</v>
      </c>
      <c r="G14" s="120">
        <v>275</v>
      </c>
      <c r="H14" s="80">
        <f t="shared" si="0"/>
        <v>-0.19117647058823528</v>
      </c>
      <c r="I14" s="87">
        <v>0</v>
      </c>
      <c r="J14" s="120">
        <v>0</v>
      </c>
      <c r="K14" s="80">
        <v>0</v>
      </c>
      <c r="L14" s="87">
        <v>364</v>
      </c>
      <c r="M14" s="120">
        <v>578</v>
      </c>
      <c r="N14" s="80">
        <f t="shared" si="1"/>
        <v>0.58791208791208793</v>
      </c>
      <c r="O14" s="81">
        <v>0</v>
      </c>
      <c r="P14" s="79">
        <v>0</v>
      </c>
      <c r="Q14" s="80">
        <v>0</v>
      </c>
    </row>
    <row r="15" spans="1:17" x14ac:dyDescent="0.2">
      <c r="A15" s="4">
        <v>2</v>
      </c>
      <c r="B15" s="5" t="s">
        <v>23</v>
      </c>
      <c r="C15" s="87"/>
      <c r="D15" s="120"/>
      <c r="E15" s="80"/>
      <c r="F15" s="87"/>
      <c r="G15" s="120"/>
      <c r="H15" s="80"/>
      <c r="I15" s="87"/>
      <c r="J15" s="120"/>
      <c r="K15" s="80"/>
      <c r="L15" s="87"/>
      <c r="M15" s="120"/>
      <c r="N15" s="80"/>
      <c r="O15" s="81"/>
      <c r="P15" s="79"/>
      <c r="Q15" s="80"/>
    </row>
    <row r="16" spans="1:17" ht="38.25" x14ac:dyDescent="0.2">
      <c r="A16" s="4" t="s">
        <v>24</v>
      </c>
      <c r="B16" s="5" t="s">
        <v>25</v>
      </c>
      <c r="C16" s="87"/>
      <c r="D16" s="120"/>
      <c r="E16" s="80"/>
      <c r="F16" s="87"/>
      <c r="G16" s="120"/>
      <c r="H16" s="80"/>
      <c r="I16" s="87"/>
      <c r="J16" s="120"/>
      <c r="K16" s="80"/>
      <c r="L16" s="87"/>
      <c r="M16" s="120"/>
      <c r="N16" s="80"/>
      <c r="O16" s="81"/>
      <c r="P16" s="79"/>
      <c r="Q16" s="80"/>
    </row>
    <row r="17" spans="1:17" ht="25.5" x14ac:dyDescent="0.2">
      <c r="A17" s="4" t="s">
        <v>26</v>
      </c>
      <c r="B17" s="5" t="s">
        <v>27</v>
      </c>
      <c r="C17" s="87">
        <v>0</v>
      </c>
      <c r="D17" s="120">
        <v>0</v>
      </c>
      <c r="E17" s="80">
        <v>0</v>
      </c>
      <c r="F17" s="87">
        <v>0</v>
      </c>
      <c r="G17" s="120">
        <v>0</v>
      </c>
      <c r="H17" s="80">
        <v>0</v>
      </c>
      <c r="I17" s="87">
        <v>0</v>
      </c>
      <c r="J17" s="120">
        <v>0</v>
      </c>
      <c r="K17" s="80">
        <v>0</v>
      </c>
      <c r="L17" s="87">
        <v>103</v>
      </c>
      <c r="M17" s="120">
        <v>0</v>
      </c>
      <c r="N17" s="80">
        <f t="shared" si="1"/>
        <v>-1</v>
      </c>
      <c r="O17" s="81">
        <v>0</v>
      </c>
      <c r="P17" s="79">
        <v>0</v>
      </c>
      <c r="Q17" s="80">
        <v>0</v>
      </c>
    </row>
    <row r="18" spans="1:17" ht="27.75" customHeight="1" x14ac:dyDescent="0.2">
      <c r="A18" s="4" t="s">
        <v>28</v>
      </c>
      <c r="B18" s="5" t="s">
        <v>29</v>
      </c>
      <c r="C18" s="87">
        <v>0</v>
      </c>
      <c r="D18" s="120">
        <v>0</v>
      </c>
      <c r="E18" s="80">
        <v>0</v>
      </c>
      <c r="F18" s="87">
        <v>0</v>
      </c>
      <c r="G18" s="120">
        <v>0</v>
      </c>
      <c r="H18" s="80">
        <v>0</v>
      </c>
      <c r="I18" s="87">
        <v>0</v>
      </c>
      <c r="J18" s="120">
        <v>0</v>
      </c>
      <c r="K18" s="80">
        <v>0</v>
      </c>
      <c r="L18" s="87">
        <v>0</v>
      </c>
      <c r="M18" s="120">
        <v>0</v>
      </c>
      <c r="N18" s="80">
        <v>0</v>
      </c>
      <c r="O18" s="81">
        <v>0</v>
      </c>
      <c r="P18" s="79">
        <v>0</v>
      </c>
      <c r="Q18" s="80">
        <v>0</v>
      </c>
    </row>
    <row r="19" spans="1:17" ht="38.25" x14ac:dyDescent="0.2">
      <c r="A19" s="4" t="s">
        <v>30</v>
      </c>
      <c r="B19" s="5" t="s">
        <v>15</v>
      </c>
      <c r="C19" s="87">
        <v>0</v>
      </c>
      <c r="D19" s="120">
        <v>0</v>
      </c>
      <c r="E19" s="80">
        <v>0</v>
      </c>
      <c r="F19" s="87">
        <v>0</v>
      </c>
      <c r="G19" s="120">
        <v>0</v>
      </c>
      <c r="H19" s="80">
        <v>0</v>
      </c>
      <c r="I19" s="87">
        <v>0</v>
      </c>
      <c r="J19" s="120">
        <v>0</v>
      </c>
      <c r="K19" s="80">
        <v>0</v>
      </c>
      <c r="L19" s="87">
        <v>0</v>
      </c>
      <c r="M19" s="120">
        <v>0</v>
      </c>
      <c r="N19" s="80">
        <v>0</v>
      </c>
      <c r="O19" s="81">
        <v>0</v>
      </c>
      <c r="P19" s="79">
        <v>0</v>
      </c>
      <c r="Q19" s="80">
        <v>0</v>
      </c>
    </row>
    <row r="20" spans="1:17" ht="25.5" x14ac:dyDescent="0.2">
      <c r="A20" s="4" t="s">
        <v>31</v>
      </c>
      <c r="B20" s="5" t="s">
        <v>17</v>
      </c>
      <c r="C20" s="87">
        <v>0</v>
      </c>
      <c r="D20" s="120">
        <v>0</v>
      </c>
      <c r="E20" s="80">
        <v>0</v>
      </c>
      <c r="F20" s="87">
        <v>0</v>
      </c>
      <c r="G20" s="120">
        <v>0</v>
      </c>
      <c r="H20" s="80">
        <v>0</v>
      </c>
      <c r="I20" s="87">
        <v>0</v>
      </c>
      <c r="J20" s="120">
        <v>0</v>
      </c>
      <c r="K20" s="80">
        <v>0</v>
      </c>
      <c r="L20" s="87">
        <v>1</v>
      </c>
      <c r="M20" s="120">
        <v>0</v>
      </c>
      <c r="N20" s="80">
        <f t="shared" si="1"/>
        <v>-1</v>
      </c>
      <c r="O20" s="81">
        <v>0</v>
      </c>
      <c r="P20" s="79">
        <v>0</v>
      </c>
      <c r="Q20" s="80">
        <v>0</v>
      </c>
    </row>
    <row r="21" spans="1:17" x14ac:dyDescent="0.2">
      <c r="A21" s="4" t="s">
        <v>32</v>
      </c>
      <c r="B21" s="5" t="s">
        <v>19</v>
      </c>
      <c r="C21" s="87">
        <v>0</v>
      </c>
      <c r="D21" s="120">
        <v>0</v>
      </c>
      <c r="E21" s="80">
        <v>0</v>
      </c>
      <c r="F21" s="87">
        <v>0</v>
      </c>
      <c r="G21" s="120">
        <v>0</v>
      </c>
      <c r="H21" s="80">
        <v>0</v>
      </c>
      <c r="I21" s="87">
        <v>0</v>
      </c>
      <c r="J21" s="120">
        <v>0</v>
      </c>
      <c r="K21" s="80">
        <v>0</v>
      </c>
      <c r="L21" s="87">
        <v>1</v>
      </c>
      <c r="M21" s="120">
        <v>0</v>
      </c>
      <c r="N21" s="80">
        <f t="shared" si="1"/>
        <v>-1</v>
      </c>
      <c r="O21" s="81">
        <v>0</v>
      </c>
      <c r="P21" s="79">
        <v>0</v>
      </c>
      <c r="Q21" s="80">
        <v>0</v>
      </c>
    </row>
    <row r="22" spans="1:17" ht="38.25" x14ac:dyDescent="0.2">
      <c r="A22" s="4" t="s">
        <v>33</v>
      </c>
      <c r="B22" s="5" t="s">
        <v>34</v>
      </c>
      <c r="C22" s="87">
        <v>0</v>
      </c>
      <c r="D22" s="120">
        <v>0</v>
      </c>
      <c r="E22" s="80">
        <v>0</v>
      </c>
      <c r="F22" s="87">
        <v>0</v>
      </c>
      <c r="G22" s="120">
        <v>0</v>
      </c>
      <c r="H22" s="80">
        <v>0</v>
      </c>
      <c r="I22" s="87">
        <v>0</v>
      </c>
      <c r="J22" s="120">
        <v>0</v>
      </c>
      <c r="K22" s="80">
        <v>0</v>
      </c>
      <c r="L22" s="87">
        <v>53</v>
      </c>
      <c r="M22" s="120">
        <v>100</v>
      </c>
      <c r="N22" s="80">
        <f t="shared" si="1"/>
        <v>0.8867924528301887</v>
      </c>
      <c r="O22" s="81">
        <v>0</v>
      </c>
      <c r="P22" s="79">
        <v>0</v>
      </c>
      <c r="Q22" s="80">
        <v>0</v>
      </c>
    </row>
    <row r="23" spans="1:17" x14ac:dyDescent="0.2">
      <c r="A23" s="4" t="s">
        <v>35</v>
      </c>
      <c r="B23" s="5" t="s">
        <v>45</v>
      </c>
      <c r="C23" s="87">
        <v>0</v>
      </c>
      <c r="D23" s="120">
        <v>1</v>
      </c>
      <c r="E23" s="80">
        <v>0</v>
      </c>
      <c r="F23" s="87">
        <v>0</v>
      </c>
      <c r="G23" s="120">
        <v>0</v>
      </c>
      <c r="H23" s="80">
        <v>0</v>
      </c>
      <c r="I23" s="87">
        <v>0</v>
      </c>
      <c r="J23" s="120">
        <v>0</v>
      </c>
      <c r="K23" s="80">
        <v>0</v>
      </c>
      <c r="L23" s="87">
        <v>27</v>
      </c>
      <c r="M23" s="120">
        <v>32</v>
      </c>
      <c r="N23" s="80">
        <f t="shared" si="1"/>
        <v>0.18518518518518517</v>
      </c>
      <c r="O23" s="81">
        <v>0</v>
      </c>
      <c r="P23" s="79">
        <v>0</v>
      </c>
      <c r="Q23" s="80">
        <v>0</v>
      </c>
    </row>
    <row r="24" spans="1:17" x14ac:dyDescent="0.2">
      <c r="A24" s="4">
        <v>3</v>
      </c>
      <c r="B24" s="5" t="s">
        <v>36</v>
      </c>
      <c r="C24" s="87"/>
      <c r="D24" s="120"/>
      <c r="E24" s="80"/>
      <c r="F24" s="87"/>
      <c r="G24" s="120"/>
      <c r="H24" s="80"/>
      <c r="I24" s="87"/>
      <c r="J24" s="120"/>
      <c r="K24" s="80"/>
      <c r="L24" s="87"/>
      <c r="M24" s="120"/>
      <c r="N24" s="80"/>
      <c r="O24" s="81"/>
      <c r="P24" s="79"/>
      <c r="Q24" s="80"/>
    </row>
    <row r="25" spans="1:17" ht="25.5" x14ac:dyDescent="0.2">
      <c r="A25" s="4" t="s">
        <v>37</v>
      </c>
      <c r="B25" s="5" t="s">
        <v>38</v>
      </c>
      <c r="C25" s="87">
        <v>5671</v>
      </c>
      <c r="D25" s="120">
        <v>5732</v>
      </c>
      <c r="E25" s="80">
        <f t="shared" si="2"/>
        <v>1.0756480338564627E-2</v>
      </c>
      <c r="F25" s="87">
        <v>0</v>
      </c>
      <c r="G25" s="120">
        <v>0</v>
      </c>
      <c r="H25" s="80">
        <v>0</v>
      </c>
      <c r="I25" s="87">
        <v>2</v>
      </c>
      <c r="J25" s="120">
        <v>126</v>
      </c>
      <c r="K25" s="80">
        <f t="shared" ref="K25" si="3">(J25-I25)/I25</f>
        <v>62</v>
      </c>
      <c r="L25" s="87">
        <v>7</v>
      </c>
      <c r="M25" s="120">
        <v>155</v>
      </c>
      <c r="N25" s="80">
        <f t="shared" si="1"/>
        <v>21.142857142857142</v>
      </c>
      <c r="O25" s="81">
        <v>0</v>
      </c>
      <c r="P25" s="79">
        <v>0</v>
      </c>
      <c r="Q25" s="80">
        <v>0</v>
      </c>
    </row>
    <row r="26" spans="1:17" ht="38.25" x14ac:dyDescent="0.2">
      <c r="A26" s="4" t="s">
        <v>39</v>
      </c>
      <c r="B26" s="5" t="s">
        <v>40</v>
      </c>
      <c r="C26" s="87">
        <v>42</v>
      </c>
      <c r="D26" s="120">
        <v>100</v>
      </c>
      <c r="E26" s="80">
        <f t="shared" si="2"/>
        <v>1.3809523809523809</v>
      </c>
      <c r="F26" s="87">
        <v>0</v>
      </c>
      <c r="G26" s="120">
        <v>26</v>
      </c>
      <c r="H26" s="80">
        <v>0</v>
      </c>
      <c r="I26" s="87">
        <v>0</v>
      </c>
      <c r="J26" s="120">
        <v>0</v>
      </c>
      <c r="K26" s="80">
        <v>0</v>
      </c>
      <c r="L26" s="87">
        <v>0</v>
      </c>
      <c r="M26" s="120">
        <v>26</v>
      </c>
      <c r="N26" s="80">
        <v>0</v>
      </c>
      <c r="O26" s="81">
        <v>0</v>
      </c>
      <c r="P26" s="79">
        <v>0</v>
      </c>
      <c r="Q26" s="80">
        <v>0</v>
      </c>
    </row>
    <row r="27" spans="1:17" ht="25.5" x14ac:dyDescent="0.2">
      <c r="A27" s="4" t="s">
        <v>42</v>
      </c>
      <c r="B27" s="5" t="s">
        <v>43</v>
      </c>
      <c r="C27" s="87">
        <v>2857</v>
      </c>
      <c r="D27" s="120">
        <v>1437</v>
      </c>
      <c r="E27" s="80">
        <f t="shared" si="2"/>
        <v>-0.49702485124256213</v>
      </c>
      <c r="F27" s="87">
        <v>11</v>
      </c>
      <c r="G27" s="120">
        <v>216</v>
      </c>
      <c r="H27" s="80">
        <f t="shared" si="0"/>
        <v>18.636363636363637</v>
      </c>
      <c r="I27" s="87">
        <v>0</v>
      </c>
      <c r="J27" s="120">
        <v>0</v>
      </c>
      <c r="K27" s="80">
        <v>0</v>
      </c>
      <c r="L27" s="87">
        <v>767</v>
      </c>
      <c r="M27" s="120">
        <v>914</v>
      </c>
      <c r="N27" s="80">
        <f t="shared" si="1"/>
        <v>0.19165580182529335</v>
      </c>
      <c r="O27" s="81">
        <v>0</v>
      </c>
      <c r="P27" s="79">
        <v>0</v>
      </c>
      <c r="Q27" s="80">
        <v>0</v>
      </c>
    </row>
    <row r="28" spans="1:17" x14ac:dyDescent="0.2">
      <c r="A28" s="4" t="s">
        <v>44</v>
      </c>
      <c r="B28" s="5" t="s">
        <v>45</v>
      </c>
      <c r="C28" s="87">
        <v>1</v>
      </c>
      <c r="D28" s="120">
        <v>1377</v>
      </c>
      <c r="E28" s="80">
        <f t="shared" si="2"/>
        <v>1376</v>
      </c>
      <c r="F28" s="87">
        <v>265</v>
      </c>
      <c r="G28" s="120">
        <v>714</v>
      </c>
      <c r="H28" s="80">
        <v>0</v>
      </c>
      <c r="I28" s="87">
        <v>2</v>
      </c>
      <c r="J28" s="120">
        <v>3</v>
      </c>
      <c r="K28" s="80">
        <v>0</v>
      </c>
      <c r="L28" s="87">
        <v>2083</v>
      </c>
      <c r="M28" s="120">
        <v>1909</v>
      </c>
      <c r="N28" s="80">
        <f t="shared" si="1"/>
        <v>-8.3533365338454152E-2</v>
      </c>
      <c r="O28" s="81">
        <v>0</v>
      </c>
      <c r="P28" s="79">
        <v>0</v>
      </c>
      <c r="Q28" s="80">
        <v>0</v>
      </c>
    </row>
  </sheetData>
  <autoFilter ref="A7:Q28"/>
  <customSheetViews>
    <customSheetView guid="{49692185-17B5-4E73-B6BF-7822FFCA8D6F}" scale="80" showPageBreaks="1" fitToPage="1" showAutoFilter="1" view="pageBreakPreview">
      <pane ySplit="7" topLeftCell="A8" activePane="bottomLeft" state="frozen"/>
      <selection pane="bottomLeft" activeCell="U11" sqref="U11"/>
      <pageMargins left="0.19685039370078741" right="0.19685039370078741" top="0.19685039370078741" bottom="0.19685039370078741" header="0.31496062992125984" footer="0.31496062992125984"/>
      <pageSetup paperSize="8" scale="74" fitToHeight="0" orientation="landscape" r:id="rId1"/>
      <autoFilter ref="A7:Q28"/>
    </customSheetView>
    <customSheetView guid="{9AE457F3-8E25-4EA9-959C-E7215C703172}" scale="80" showPageBreaks="1" fitToPage="1" showAutoFilter="1" view="pageBreakPreview">
      <pane ySplit="7" topLeftCell="A23" activePane="bottomLeft" state="frozen"/>
      <selection pane="bottomLeft" activeCell="B19" sqref="B19"/>
      <pageMargins left="0.19685039370078741" right="0.19685039370078741" top="0.19685039370078741" bottom="0.19685039370078741" header="0.31496062992125984" footer="0.31496062992125984"/>
      <pageSetup paperSize="8" scale="74" fitToHeight="0" orientation="landscape" r:id="rId2"/>
      <autoFilter ref="A7:Q28"/>
    </customSheetView>
  </customSheetViews>
  <mergeCells count="20">
    <mergeCell ref="H5:H6"/>
    <mergeCell ref="I5:I6"/>
    <mergeCell ref="K5:K6"/>
    <mergeCell ref="L5:L6"/>
    <mergeCell ref="N5:N6"/>
    <mergeCell ref="O5:O6"/>
    <mergeCell ref="K2:Q2"/>
    <mergeCell ref="A1:Q1"/>
    <mergeCell ref="A3:A6"/>
    <mergeCell ref="B3:B6"/>
    <mergeCell ref="C3:Q3"/>
    <mergeCell ref="C4:E4"/>
    <mergeCell ref="F4:H4"/>
    <mergeCell ref="I4:K4"/>
    <mergeCell ref="L4:N4"/>
    <mergeCell ref="Q5:Q6"/>
    <mergeCell ref="O4:Q4"/>
    <mergeCell ref="C5:C6"/>
    <mergeCell ref="E5:E6"/>
    <mergeCell ref="F5:F6"/>
  </mergeCells>
  <pageMargins left="0.19685039370078741" right="0.19685039370078741" top="0.78740157480314965" bottom="0.19685039370078741" header="0.31496062992125984" footer="0.31496062992125984"/>
  <pageSetup paperSize="8" scale="74"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
  <sheetViews>
    <sheetView view="pageBreakPreview" zoomScaleNormal="100" zoomScaleSheetLayoutView="100" workbookViewId="0">
      <selection activeCell="G16" sqref="G16"/>
    </sheetView>
  </sheetViews>
  <sheetFormatPr defaultRowHeight="15" x14ac:dyDescent="0.25"/>
  <cols>
    <col min="1" max="1" width="9.140625" style="54"/>
    <col min="2" max="2" width="13.5703125" style="54" customWidth="1"/>
    <col min="3" max="3" width="13.28515625" style="54" customWidth="1"/>
    <col min="4" max="4" width="12.85546875" style="54" customWidth="1"/>
    <col min="5" max="5" width="14.42578125" style="54" customWidth="1"/>
    <col min="6" max="6" width="11.5703125" style="54" customWidth="1"/>
    <col min="7" max="7" width="102.5703125" style="54" customWidth="1"/>
    <col min="8" max="8" width="13.7109375" style="54" customWidth="1"/>
    <col min="9" max="9" width="15.42578125" style="54" customWidth="1"/>
    <col min="10" max="10" width="14" style="54" customWidth="1"/>
    <col min="11" max="11" width="18.5703125" style="54" customWidth="1"/>
    <col min="12" max="16384" width="9.140625" style="54"/>
  </cols>
  <sheetData>
    <row r="1" spans="1:16" ht="15.75" x14ac:dyDescent="0.25">
      <c r="A1" s="160" t="s">
        <v>236</v>
      </c>
      <c r="B1" s="160"/>
      <c r="C1" s="160"/>
      <c r="D1" s="160"/>
      <c r="E1" s="160"/>
      <c r="F1" s="160"/>
      <c r="G1" s="160"/>
      <c r="H1" s="160"/>
      <c r="I1" s="160"/>
      <c r="J1" s="160"/>
      <c r="K1" s="160"/>
    </row>
    <row r="2" spans="1:16" ht="15.75" x14ac:dyDescent="0.25">
      <c r="A2" s="56"/>
      <c r="B2" s="56"/>
      <c r="C2" s="56"/>
      <c r="D2" s="56"/>
      <c r="E2" s="56"/>
      <c r="F2" s="56"/>
      <c r="G2" s="56"/>
      <c r="H2" s="161" t="s">
        <v>277</v>
      </c>
      <c r="I2" s="161"/>
      <c r="J2" s="161"/>
      <c r="K2" s="161"/>
      <c r="L2" s="55"/>
      <c r="M2" s="55"/>
      <c r="N2" s="55"/>
      <c r="O2" s="55"/>
      <c r="P2" s="55"/>
    </row>
    <row r="3" spans="1:16" ht="127.5" customHeight="1" x14ac:dyDescent="0.25">
      <c r="A3" s="69" t="s">
        <v>1</v>
      </c>
      <c r="B3" s="69" t="s">
        <v>237</v>
      </c>
      <c r="C3" s="69" t="s">
        <v>238</v>
      </c>
      <c r="D3" s="69" t="s">
        <v>239</v>
      </c>
      <c r="E3" s="69" t="s">
        <v>240</v>
      </c>
      <c r="F3" s="69" t="s">
        <v>241</v>
      </c>
      <c r="G3" s="69" t="s">
        <v>242</v>
      </c>
      <c r="H3" s="69" t="s">
        <v>243</v>
      </c>
      <c r="I3" s="69" t="s">
        <v>244</v>
      </c>
      <c r="J3" s="69" t="s">
        <v>245</v>
      </c>
      <c r="K3" s="69" t="s">
        <v>246</v>
      </c>
    </row>
    <row r="4" spans="1:16" x14ac:dyDescent="0.25">
      <c r="A4" s="69">
        <v>1</v>
      </c>
      <c r="B4" s="69">
        <v>2</v>
      </c>
      <c r="C4" s="69">
        <v>3</v>
      </c>
      <c r="D4" s="69">
        <v>4</v>
      </c>
      <c r="E4" s="69">
        <v>5</v>
      </c>
      <c r="F4" s="69">
        <v>6</v>
      </c>
      <c r="G4" s="69">
        <v>7</v>
      </c>
      <c r="H4" s="69">
        <v>8</v>
      </c>
      <c r="I4" s="69">
        <v>9</v>
      </c>
      <c r="J4" s="69">
        <v>10</v>
      </c>
      <c r="K4" s="69">
        <v>11</v>
      </c>
    </row>
    <row r="5" spans="1:16" ht="140.25" x14ac:dyDescent="0.25">
      <c r="A5" s="69">
        <v>1</v>
      </c>
      <c r="B5" s="57" t="s">
        <v>249</v>
      </c>
      <c r="C5" s="69" t="s">
        <v>250</v>
      </c>
      <c r="D5" s="69" t="s">
        <v>251</v>
      </c>
      <c r="E5" s="116" t="s">
        <v>294</v>
      </c>
      <c r="F5" s="116" t="s">
        <v>252</v>
      </c>
      <c r="G5" s="117" t="s">
        <v>295</v>
      </c>
      <c r="H5" s="69">
        <v>4765</v>
      </c>
      <c r="I5" s="57">
        <v>20</v>
      </c>
      <c r="J5" s="57">
        <v>16</v>
      </c>
      <c r="K5" s="69" t="s">
        <v>258</v>
      </c>
    </row>
    <row r="6" spans="1:16" ht="89.25" x14ac:dyDescent="0.25">
      <c r="A6" s="86">
        <v>2</v>
      </c>
      <c r="B6" s="57" t="s">
        <v>291</v>
      </c>
      <c r="C6" s="86" t="s">
        <v>250</v>
      </c>
      <c r="D6" s="86" t="s">
        <v>292</v>
      </c>
      <c r="E6" s="116" t="s">
        <v>296</v>
      </c>
      <c r="F6" s="116" t="s">
        <v>252</v>
      </c>
      <c r="G6" s="117" t="s">
        <v>297</v>
      </c>
      <c r="H6" s="116">
        <v>3567</v>
      </c>
      <c r="I6" s="121">
        <v>12</v>
      </c>
      <c r="J6" s="121">
        <v>2</v>
      </c>
      <c r="K6" s="86" t="s">
        <v>258</v>
      </c>
    </row>
  </sheetData>
  <customSheetViews>
    <customSheetView guid="{49692185-17B5-4E73-B6BF-7822FFCA8D6F}" showPageBreaks="1" fitToPage="1" printArea="1" view="pageBreakPreview">
      <selection activeCell="E17" sqref="E17"/>
      <pageMargins left="0.70866141732283472" right="0.70866141732283472" top="0.74803149606299213" bottom="0.74803149606299213" header="0.31496062992125984" footer="0.31496062992125984"/>
      <pageSetup paperSize="9" scale="85" orientation="landscape" r:id="rId1"/>
    </customSheetView>
    <customSheetView guid="{9AE457F3-8E25-4EA9-959C-E7215C703172}" showPageBreaks="1" fitToPage="1" printArea="1" view="pageBreakPreview">
      <selection activeCell="E10" sqref="E10"/>
      <pageMargins left="0.70866141732283472" right="0.70866141732283472" top="0.74803149606299213" bottom="0.74803149606299213" header="0.31496062992125984" footer="0.31496062992125984"/>
      <pageSetup paperSize="9" scale="85" orientation="landscape" r:id="rId2"/>
    </customSheetView>
  </customSheetViews>
  <mergeCells count="2">
    <mergeCell ref="A1:K1"/>
    <mergeCell ref="H2:K2"/>
  </mergeCells>
  <pageMargins left="0.19685039370078741" right="0.19685039370078741" top="0.78740157480314965" bottom="0.74803149606299213" header="0.31496062992125984" footer="0.31496062992125984"/>
  <pageSetup paperSize="9" scale="6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abSelected="1" view="pageBreakPreview" zoomScaleNormal="100" zoomScaleSheetLayoutView="100" workbookViewId="0">
      <selection activeCell="G19" sqref="G19"/>
    </sheetView>
  </sheetViews>
  <sheetFormatPr defaultRowHeight="15" x14ac:dyDescent="0.25"/>
  <cols>
    <col min="1" max="1" width="9.140625" style="25"/>
    <col min="2" max="2" width="44.140625" style="25" customWidth="1"/>
    <col min="3" max="3" width="12.7109375" style="25" customWidth="1"/>
    <col min="4" max="4" width="13.7109375" style="25" customWidth="1"/>
    <col min="5" max="5" width="15.140625" style="25" customWidth="1"/>
    <col min="6" max="16384" width="9.140625" style="25"/>
  </cols>
  <sheetData>
    <row r="1" spans="1:5" s="23" customFormat="1" ht="36" customHeight="1" x14ac:dyDescent="0.25">
      <c r="A1" s="169" t="s">
        <v>253</v>
      </c>
      <c r="B1" s="169"/>
      <c r="C1" s="169"/>
      <c r="D1" s="169"/>
      <c r="E1" s="169"/>
    </row>
    <row r="2" spans="1:5" ht="15.75" customHeight="1" x14ac:dyDescent="0.25">
      <c r="A2" s="24"/>
      <c r="B2" s="126" t="s">
        <v>272</v>
      </c>
      <c r="C2" s="126"/>
      <c r="D2" s="126"/>
      <c r="E2" s="126"/>
    </row>
    <row r="3" spans="1:5" ht="25.5" customHeight="1" x14ac:dyDescent="0.25">
      <c r="A3" s="26" t="s">
        <v>1</v>
      </c>
      <c r="B3" s="26" t="s">
        <v>87</v>
      </c>
      <c r="C3" s="170" t="s">
        <v>88</v>
      </c>
      <c r="D3" s="171"/>
      <c r="E3" s="26"/>
    </row>
    <row r="4" spans="1:5" ht="25.5" x14ac:dyDescent="0.25">
      <c r="A4" s="168">
        <v>1</v>
      </c>
      <c r="B4" s="27" t="s">
        <v>89</v>
      </c>
      <c r="C4" s="172" t="s">
        <v>90</v>
      </c>
      <c r="D4" s="173"/>
      <c r="E4" s="63"/>
    </row>
    <row r="5" spans="1:5" x14ac:dyDescent="0.25">
      <c r="A5" s="168"/>
      <c r="B5" s="27" t="s">
        <v>91</v>
      </c>
      <c r="C5" s="174"/>
      <c r="D5" s="175"/>
      <c r="E5" s="64" t="s">
        <v>112</v>
      </c>
    </row>
    <row r="6" spans="1:5" ht="25.5" x14ac:dyDescent="0.25">
      <c r="A6" s="168"/>
      <c r="B6" s="27" t="s">
        <v>92</v>
      </c>
      <c r="C6" s="176"/>
      <c r="D6" s="177"/>
      <c r="E6" s="65" t="s">
        <v>113</v>
      </c>
    </row>
    <row r="7" spans="1:5" ht="25.5" x14ac:dyDescent="0.25">
      <c r="A7" s="26">
        <v>2</v>
      </c>
      <c r="B7" s="27" t="s">
        <v>93</v>
      </c>
      <c r="C7" s="170" t="s">
        <v>94</v>
      </c>
      <c r="D7" s="171"/>
      <c r="E7" s="110">
        <v>120283</v>
      </c>
    </row>
    <row r="8" spans="1:5" ht="25.5" x14ac:dyDescent="0.25">
      <c r="A8" s="28" t="s">
        <v>24</v>
      </c>
      <c r="B8" s="27" t="s">
        <v>95</v>
      </c>
      <c r="C8" s="170" t="s">
        <v>94</v>
      </c>
      <c r="D8" s="171"/>
      <c r="E8" s="110">
        <v>109353</v>
      </c>
    </row>
    <row r="9" spans="1:5" ht="38.25" x14ac:dyDescent="0.25">
      <c r="A9" s="28" t="s">
        <v>30</v>
      </c>
      <c r="B9" s="27" t="s">
        <v>96</v>
      </c>
      <c r="C9" s="170" t="s">
        <v>94</v>
      </c>
      <c r="D9" s="171"/>
      <c r="E9" s="110">
        <v>10930</v>
      </c>
    </row>
    <row r="10" spans="1:5" ht="38.25" x14ac:dyDescent="0.25">
      <c r="A10" s="26">
        <v>3</v>
      </c>
      <c r="B10" s="27" t="s">
        <v>97</v>
      </c>
      <c r="C10" s="170" t="s">
        <v>98</v>
      </c>
      <c r="D10" s="171"/>
      <c r="E10" s="111">
        <v>1.0416666666666667E-4</v>
      </c>
    </row>
    <row r="11" spans="1:5" ht="38.25" x14ac:dyDescent="0.25">
      <c r="A11" s="26">
        <v>4</v>
      </c>
      <c r="B11" s="27" t="s">
        <v>99</v>
      </c>
      <c r="C11" s="170" t="s">
        <v>98</v>
      </c>
      <c r="D11" s="171"/>
      <c r="E11" s="111">
        <v>3.8194444444444446E-4</v>
      </c>
    </row>
    <row r="13" spans="1:5" ht="27.75" customHeight="1" x14ac:dyDescent="0.25">
      <c r="A13" s="29" t="s">
        <v>68</v>
      </c>
      <c r="B13" s="26" t="s">
        <v>48</v>
      </c>
      <c r="C13" s="168" t="s">
        <v>100</v>
      </c>
      <c r="D13" s="168"/>
      <c r="E13" s="26"/>
    </row>
    <row r="14" spans="1:5" ht="25.5" x14ac:dyDescent="0.25">
      <c r="A14" s="29"/>
      <c r="B14" s="30" t="s">
        <v>101</v>
      </c>
      <c r="C14" s="164" t="s">
        <v>266</v>
      </c>
      <c r="D14" s="165"/>
      <c r="E14" s="32"/>
    </row>
    <row r="15" spans="1:5" ht="38.25" x14ac:dyDescent="0.25">
      <c r="A15" s="29"/>
      <c r="B15" s="30" t="s">
        <v>102</v>
      </c>
      <c r="C15" s="164" t="s">
        <v>286</v>
      </c>
      <c r="D15" s="165"/>
      <c r="E15" s="32"/>
    </row>
    <row r="16" spans="1:5" ht="38.25" x14ac:dyDescent="0.25">
      <c r="A16" s="29"/>
      <c r="B16" s="30" t="s">
        <v>103</v>
      </c>
      <c r="C16" s="166" t="s">
        <v>285</v>
      </c>
      <c r="D16" s="166"/>
      <c r="E16" s="26"/>
    </row>
    <row r="17" spans="1:7" ht="63" customHeight="1" x14ac:dyDescent="0.25">
      <c r="A17" s="28" t="s">
        <v>104</v>
      </c>
      <c r="B17" s="30" t="s">
        <v>105</v>
      </c>
      <c r="C17" s="167" t="s">
        <v>235</v>
      </c>
      <c r="D17" s="167"/>
      <c r="E17" s="26"/>
    </row>
    <row r="18" spans="1:7" ht="76.5" x14ac:dyDescent="0.25">
      <c r="A18" s="28" t="s">
        <v>106</v>
      </c>
      <c r="B18" s="30" t="s">
        <v>107</v>
      </c>
      <c r="C18" s="162" t="s">
        <v>268</v>
      </c>
      <c r="D18" s="163"/>
      <c r="E18" s="33"/>
    </row>
    <row r="19" spans="1:7" ht="152.25" customHeight="1" x14ac:dyDescent="0.25">
      <c r="A19" s="28" t="s">
        <v>108</v>
      </c>
      <c r="B19" s="30" t="s">
        <v>109</v>
      </c>
      <c r="C19" s="162" t="s">
        <v>293</v>
      </c>
      <c r="D19" s="163"/>
      <c r="E19" s="34"/>
    </row>
    <row r="20" spans="1:7" ht="66.75" customHeight="1" x14ac:dyDescent="0.25">
      <c r="A20" s="28" t="s">
        <v>110</v>
      </c>
      <c r="B20" s="66" t="s">
        <v>111</v>
      </c>
      <c r="C20" s="162" t="s">
        <v>267</v>
      </c>
      <c r="D20" s="163"/>
      <c r="E20" s="33"/>
    </row>
    <row r="21" spans="1:7" x14ac:dyDescent="0.25">
      <c r="A21" s="31"/>
      <c r="B21" s="31"/>
      <c r="C21" s="31"/>
      <c r="D21" s="31"/>
      <c r="E21" s="31"/>
    </row>
    <row r="22" spans="1:7" x14ac:dyDescent="0.25">
      <c r="A22" s="31"/>
      <c r="B22" s="31"/>
      <c r="C22" s="31"/>
      <c r="D22" s="31"/>
      <c r="E22" s="31"/>
    </row>
    <row r="23" spans="1:7" ht="15.75" x14ac:dyDescent="0.25">
      <c r="A23" s="31"/>
      <c r="B23" s="70" t="s">
        <v>278</v>
      </c>
      <c r="C23"/>
      <c r="D23" s="70" t="s">
        <v>279</v>
      </c>
      <c r="E23"/>
      <c r="F23"/>
      <c r="G23" s="70"/>
    </row>
    <row r="26" spans="1:7" ht="15.75" x14ac:dyDescent="0.25">
      <c r="B26" s="70" t="s">
        <v>298</v>
      </c>
      <c r="C26"/>
      <c r="D26" s="70" t="s">
        <v>299</v>
      </c>
      <c r="E26"/>
      <c r="F26"/>
      <c r="G26" s="70"/>
    </row>
  </sheetData>
  <customSheetViews>
    <customSheetView guid="{49692185-17B5-4E73-B6BF-7822FFCA8D6F}" showPageBreaks="1" fitToPage="1" view="pageBreakPreview" topLeftCell="A4">
      <selection sqref="A1:E1"/>
      <pageMargins left="0.70866141732283472" right="0.19685039370078741" top="0.19685039370078741" bottom="0.19685039370078741" header="0.31496062992125984" footer="0.31496062992125984"/>
      <pageSetup paperSize="9" scale="89" orientation="portrait" r:id="rId1"/>
    </customSheetView>
    <customSheetView guid="{9AE457F3-8E25-4EA9-959C-E7215C703172}" showPageBreaks="1" fitToPage="1" view="pageBreakPreview">
      <selection sqref="A1:E1"/>
      <pageMargins left="0.70866141732283472" right="0.19685039370078741" top="0.19685039370078741" bottom="0.19685039370078741" header="0.31496062992125984" footer="0.31496062992125984"/>
      <pageSetup paperSize="9" scale="89" orientation="portrait" r:id="rId2"/>
    </customSheetView>
  </customSheetViews>
  <mergeCells count="18">
    <mergeCell ref="C13:D13"/>
    <mergeCell ref="A1:E1"/>
    <mergeCell ref="C3:D3"/>
    <mergeCell ref="A4:A6"/>
    <mergeCell ref="C4:D6"/>
    <mergeCell ref="C7:D7"/>
    <mergeCell ref="C8:D8"/>
    <mergeCell ref="C9:D9"/>
    <mergeCell ref="C10:D10"/>
    <mergeCell ref="C11:D11"/>
    <mergeCell ref="B2:E2"/>
    <mergeCell ref="C20:D20"/>
    <mergeCell ref="C14:D14"/>
    <mergeCell ref="C15:D15"/>
    <mergeCell ref="C16:D16"/>
    <mergeCell ref="C17:D17"/>
    <mergeCell ref="C18:D18"/>
    <mergeCell ref="C19:D19"/>
  </mergeCells>
  <pageMargins left="0.78740157480314965" right="0.39370078740157483" top="0.19685039370078741" bottom="0.19685039370078741" header="0.31496062992125984" footer="0.31496062992125984"/>
  <pageSetup paperSize="9" scale="9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24</vt:i4>
      </vt:variant>
    </vt:vector>
  </HeadingPairs>
  <TitlesOfParts>
    <vt:vector size="34" baseType="lpstr">
      <vt:lpstr> п.1</vt:lpstr>
      <vt:lpstr>п.2.1</vt:lpstr>
      <vt:lpstr> п.2.2</vt:lpstr>
      <vt:lpstr>п.3.1-3.2</vt:lpstr>
      <vt:lpstr> п.3.4</vt:lpstr>
      <vt:lpstr> п.3.5</vt:lpstr>
      <vt:lpstr>п.4.1</vt:lpstr>
      <vt:lpstr> п.4.2</vt:lpstr>
      <vt:lpstr> п.4.3</vt:lpstr>
      <vt:lpstr>Лист1</vt:lpstr>
      <vt:lpstr>' п.2.2'!sub_13001</vt:lpstr>
      <vt:lpstr>' п.2.2'!sub_13002</vt:lpstr>
      <vt:lpstr>' п.2.2'!sub_13003</vt:lpstr>
      <vt:lpstr>' п.2.2'!sub_13005</vt:lpstr>
      <vt:lpstr>' п.2.2'!sub_13006</vt:lpstr>
      <vt:lpstr>' п.2.2'!sub_13007</vt:lpstr>
      <vt:lpstr>' п.2.2'!sub_13008</vt:lpstr>
      <vt:lpstr>' п.2.2'!sub_13009</vt:lpstr>
      <vt:lpstr>' п.2.2'!sub_13010</vt:lpstr>
      <vt:lpstr>' п.2.2'!sub_13011</vt:lpstr>
      <vt:lpstr>' п.2.2'!sub_13012</vt:lpstr>
      <vt:lpstr>' п.2.2'!sub_13013</vt:lpstr>
      <vt:lpstr>' п.2.2'!sub_13121</vt:lpstr>
      <vt:lpstr>' п.2.2'!sub_134</vt:lpstr>
      <vt:lpstr>' п.4.3'!sub_17405</vt:lpstr>
      <vt:lpstr>п.4.1!Заголовки_для_печати</vt:lpstr>
      <vt:lpstr>' п.1'!Область_печати</vt:lpstr>
      <vt:lpstr>' п.2.2'!Область_печати</vt:lpstr>
      <vt:lpstr>' п.3.5'!Область_печати</vt:lpstr>
      <vt:lpstr>' п.4.2'!Область_печати</vt:lpstr>
      <vt:lpstr>' п.4.3'!Область_печати</vt:lpstr>
      <vt:lpstr>п.2.1!Область_печати</vt:lpstr>
      <vt:lpstr>'п.3.1-3.2'!Область_печати</vt:lpstr>
      <vt:lpstr>п.4.1!Область_печати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Макирова Алия</cp:lastModifiedBy>
  <cp:lastPrinted>2019-02-28T06:20:05Z</cp:lastPrinted>
  <dcterms:created xsi:type="dcterms:W3CDTF">2006-09-16T00:00:00Z</dcterms:created>
  <dcterms:modified xsi:type="dcterms:W3CDTF">2019-02-28T06:20:06Z</dcterms:modified>
</cp:coreProperties>
</file>