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ECONOMIST\Планово-экономический отдел\Стандарты раскрытия информации\Сайт 2018 год\Письма для размещения на сайте\до 1 апреля\"/>
    </mc:Choice>
  </mc:AlternateContent>
  <bookViews>
    <workbookView xWindow="0" yWindow="0" windowWidth="28800" windowHeight="12435"/>
  </bookViews>
  <sheets>
    <sheet name="5" sheetId="1" r:id="rId1"/>
    <sheet name="6.2. 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</externalReferences>
  <definedNames>
    <definedName name="\0" localSheetId="0">#REF!</definedName>
    <definedName name="\0" localSheetId="1">#REF!</definedName>
    <definedName name="\0">#REF!</definedName>
    <definedName name="\a" localSheetId="1">#REF!</definedName>
    <definedName name="\a">#REF!</definedName>
    <definedName name="\m" localSheetId="1">#REF!</definedName>
    <definedName name="\m">#REF!</definedName>
    <definedName name="\n" localSheetId="1">#REF!</definedName>
    <definedName name="\n">#REF!</definedName>
    <definedName name="\o" localSheetId="1">#REF!</definedName>
    <definedName name="\o">#REF!</definedName>
    <definedName name="___C370000" localSheetId="1">#REF!</definedName>
    <definedName name="___C370000">#REF!</definedName>
    <definedName name="___cap1" localSheetId="1">#REF!</definedName>
    <definedName name="___cap1">#REF!</definedName>
    <definedName name="___SP1" localSheetId="1">[8]FES!#REF!</definedName>
    <definedName name="___SP1">[8]FES!#REF!</definedName>
    <definedName name="___SP10" localSheetId="1">[8]FES!#REF!</definedName>
    <definedName name="___SP10">[8]FES!#REF!</definedName>
    <definedName name="___SP11" localSheetId="1">[8]FES!#REF!</definedName>
    <definedName name="___SP11">[8]FES!#REF!</definedName>
    <definedName name="___SP12" localSheetId="1">[8]FES!#REF!</definedName>
    <definedName name="___SP12">[8]FES!#REF!</definedName>
    <definedName name="___SP13" localSheetId="1">[8]FES!#REF!</definedName>
    <definedName name="___SP13">[8]FES!#REF!</definedName>
    <definedName name="___SP14" localSheetId="1">[8]FES!#REF!</definedName>
    <definedName name="___SP14">[8]FES!#REF!</definedName>
    <definedName name="___SP15" localSheetId="1">[8]FES!#REF!</definedName>
    <definedName name="___SP15">[8]FES!#REF!</definedName>
    <definedName name="___SP16" localSheetId="1">[8]FES!#REF!</definedName>
    <definedName name="___SP16">[8]FES!#REF!</definedName>
    <definedName name="___SP17" localSheetId="1">[8]FES!#REF!</definedName>
    <definedName name="___SP17">[8]FES!#REF!</definedName>
    <definedName name="___SP18" localSheetId="1">[8]FES!#REF!</definedName>
    <definedName name="___SP18">[8]FES!#REF!</definedName>
    <definedName name="___SP19" localSheetId="1">[8]FES!#REF!</definedName>
    <definedName name="___SP19">[8]FES!#REF!</definedName>
    <definedName name="___SP2" localSheetId="1">[8]FES!#REF!</definedName>
    <definedName name="___SP2">[8]FES!#REF!</definedName>
    <definedName name="___SP20" localSheetId="1">[8]FES!#REF!</definedName>
    <definedName name="___SP20">[8]FES!#REF!</definedName>
    <definedName name="___SP3" localSheetId="1">[8]FES!#REF!</definedName>
    <definedName name="___SP3">[8]FES!#REF!</definedName>
    <definedName name="___SP4" localSheetId="1">[8]FES!#REF!</definedName>
    <definedName name="___SP4">[8]FES!#REF!</definedName>
    <definedName name="___SP5" localSheetId="1">[8]FES!#REF!</definedName>
    <definedName name="___SP5">[8]FES!#REF!</definedName>
    <definedName name="___SP7" localSheetId="1">[8]FES!#REF!</definedName>
    <definedName name="___SP7">[8]FES!#REF!</definedName>
    <definedName name="___SP8" localSheetId="1">[8]FES!#REF!</definedName>
    <definedName name="___SP8">[8]FES!#REF!</definedName>
    <definedName name="___SP9" localSheetId="1">[8]FES!#REF!</definedName>
    <definedName name="___SP9">[8]FES!#REF!</definedName>
    <definedName name="___use1" localSheetId="1">#REF!</definedName>
    <definedName name="___use1">#REF!</definedName>
    <definedName name="__C370000" localSheetId="1">#REF!</definedName>
    <definedName name="__C370000">#REF!</definedName>
    <definedName name="__cap1" localSheetId="1">#REF!</definedName>
    <definedName name="__cap1">#REF!</definedName>
    <definedName name="__IntlFixup" hidden="1">TRUE</definedName>
    <definedName name="__SP1" localSheetId="1">[8]FES!#REF!</definedName>
    <definedName name="__SP1">[8]FES!#REF!</definedName>
    <definedName name="__SP10" localSheetId="1">[8]FES!#REF!</definedName>
    <definedName name="__SP10">[8]FES!#REF!</definedName>
    <definedName name="__SP11" localSheetId="1">[8]FES!#REF!</definedName>
    <definedName name="__SP11">[8]FES!#REF!</definedName>
    <definedName name="__SP12" localSheetId="1">[8]FES!#REF!</definedName>
    <definedName name="__SP12">[8]FES!#REF!</definedName>
    <definedName name="__SP13" localSheetId="1">[8]FES!#REF!</definedName>
    <definedName name="__SP13">[8]FES!#REF!</definedName>
    <definedName name="__SP14" localSheetId="1">[8]FES!#REF!</definedName>
    <definedName name="__SP14">[8]FES!#REF!</definedName>
    <definedName name="__SP15" localSheetId="1">[8]FES!#REF!</definedName>
    <definedName name="__SP15">[8]FES!#REF!</definedName>
    <definedName name="__SP16" localSheetId="1">[8]FES!#REF!</definedName>
    <definedName name="__SP16">[8]FES!#REF!</definedName>
    <definedName name="__SP17" localSheetId="1">[8]FES!#REF!</definedName>
    <definedName name="__SP17">[8]FES!#REF!</definedName>
    <definedName name="__SP18" localSheetId="1">[8]FES!#REF!</definedName>
    <definedName name="__SP18">[8]FES!#REF!</definedName>
    <definedName name="__SP19" localSheetId="1">[8]FES!#REF!</definedName>
    <definedName name="__SP19">[8]FES!#REF!</definedName>
    <definedName name="__SP2" localSheetId="1">[8]FES!#REF!</definedName>
    <definedName name="__SP2">[8]FES!#REF!</definedName>
    <definedName name="__SP20" localSheetId="1">[8]FES!#REF!</definedName>
    <definedName name="__SP20">[8]FES!#REF!</definedName>
    <definedName name="__SP3" localSheetId="1">[8]FES!#REF!</definedName>
    <definedName name="__SP3">[8]FES!#REF!</definedName>
    <definedName name="__SP4" localSheetId="1">[8]FES!#REF!</definedName>
    <definedName name="__SP4">[8]FES!#REF!</definedName>
    <definedName name="__SP5" localSheetId="1">[8]FES!#REF!</definedName>
    <definedName name="__SP5">[8]FES!#REF!</definedName>
    <definedName name="__SP7" localSheetId="1">[8]FES!#REF!</definedName>
    <definedName name="__SP7">[8]FES!#REF!</definedName>
    <definedName name="__SP8" localSheetId="1">[8]FES!#REF!</definedName>
    <definedName name="__SP8">[8]FES!#REF!</definedName>
    <definedName name="__SP9" localSheetId="1">[8]FES!#REF!</definedName>
    <definedName name="__SP9">[8]FES!#REF!</definedName>
    <definedName name="__use1" localSheetId="1">#REF!</definedName>
    <definedName name="__use1">#REF!</definedName>
    <definedName name="_A" localSheetId="0">#REF!</definedName>
    <definedName name="_A" localSheetId="1">#REF!</definedName>
    <definedName name="_A">#REF!</definedName>
    <definedName name="_B" localSheetId="0">#REF!</definedName>
    <definedName name="_B" localSheetId="1">#REF!</definedName>
    <definedName name="_B">#REF!</definedName>
    <definedName name="_C" localSheetId="0">#REF!</definedName>
    <definedName name="_C" localSheetId="1">#REF!</definedName>
    <definedName name="_C">#REF!</definedName>
    <definedName name="_C370000" localSheetId="0">#REF!</definedName>
    <definedName name="_C370000" localSheetId="1">#REF!</definedName>
    <definedName name="_C370000">#REF!</definedName>
    <definedName name="_cap1" localSheetId="0">#REF!</definedName>
    <definedName name="_cap1" localSheetId="1">#REF!</definedName>
    <definedName name="_cap1">#REF!</definedName>
    <definedName name="_D" localSheetId="0">#REF!</definedName>
    <definedName name="_D" localSheetId="1">#REF!</definedName>
    <definedName name="_D">#REF!</definedName>
    <definedName name="_E" localSheetId="0">#REF!</definedName>
    <definedName name="_E" localSheetId="1">#REF!</definedName>
    <definedName name="_E">#REF!</definedName>
    <definedName name="_F" localSheetId="0">#REF!</definedName>
    <definedName name="_F" localSheetId="1">#REF!</definedName>
    <definedName name="_F">#REF!</definedName>
    <definedName name="_SP1" localSheetId="0">[9]FES!#REF!</definedName>
    <definedName name="_SP1" localSheetId="1">[9]FES!#REF!</definedName>
    <definedName name="_SP1">[8]FES!#REF!</definedName>
    <definedName name="_SP10" localSheetId="0">[9]FES!#REF!</definedName>
    <definedName name="_SP10" localSheetId="1">[9]FES!#REF!</definedName>
    <definedName name="_SP10">[8]FES!#REF!</definedName>
    <definedName name="_SP11" localSheetId="0">[9]FES!#REF!</definedName>
    <definedName name="_SP11" localSheetId="1">[9]FES!#REF!</definedName>
    <definedName name="_SP11">[8]FES!#REF!</definedName>
    <definedName name="_SP12" localSheetId="0">[9]FES!#REF!</definedName>
    <definedName name="_SP12" localSheetId="1">[9]FES!#REF!</definedName>
    <definedName name="_SP12">[8]FES!#REF!</definedName>
    <definedName name="_SP13" localSheetId="0">[9]FES!#REF!</definedName>
    <definedName name="_SP13" localSheetId="1">[9]FES!#REF!</definedName>
    <definedName name="_SP13">[8]FES!#REF!</definedName>
    <definedName name="_SP14" localSheetId="0">[9]FES!#REF!</definedName>
    <definedName name="_SP14" localSheetId="1">[9]FES!#REF!</definedName>
    <definedName name="_SP14">[8]FES!#REF!</definedName>
    <definedName name="_SP15" localSheetId="0">[9]FES!#REF!</definedName>
    <definedName name="_SP15" localSheetId="1">[9]FES!#REF!</definedName>
    <definedName name="_SP15">[8]FES!#REF!</definedName>
    <definedName name="_SP16" localSheetId="0">[9]FES!#REF!</definedName>
    <definedName name="_SP16" localSheetId="1">[9]FES!#REF!</definedName>
    <definedName name="_SP16">[8]FES!#REF!</definedName>
    <definedName name="_SP17" localSheetId="0">[9]FES!#REF!</definedName>
    <definedName name="_SP17" localSheetId="1">[9]FES!#REF!</definedName>
    <definedName name="_SP17">[8]FES!#REF!</definedName>
    <definedName name="_SP18" localSheetId="0">[9]FES!#REF!</definedName>
    <definedName name="_SP18" localSheetId="1">[9]FES!#REF!</definedName>
    <definedName name="_SP18">[8]FES!#REF!</definedName>
    <definedName name="_SP19" localSheetId="0">[9]FES!#REF!</definedName>
    <definedName name="_SP19" localSheetId="1">[9]FES!#REF!</definedName>
    <definedName name="_SP19">[8]FES!#REF!</definedName>
    <definedName name="_SP2" localSheetId="0">[9]FES!#REF!</definedName>
    <definedName name="_SP2" localSheetId="1">[9]FES!#REF!</definedName>
    <definedName name="_SP2">[8]FES!#REF!</definedName>
    <definedName name="_SP20" localSheetId="0">[9]FES!#REF!</definedName>
    <definedName name="_SP20" localSheetId="1">[9]FES!#REF!</definedName>
    <definedName name="_SP20">[8]FES!#REF!</definedName>
    <definedName name="_SP3" localSheetId="0">[9]FES!#REF!</definedName>
    <definedName name="_SP3" localSheetId="1">[9]FES!#REF!</definedName>
    <definedName name="_SP3">[8]FES!#REF!</definedName>
    <definedName name="_SP4" localSheetId="0">[9]FES!#REF!</definedName>
    <definedName name="_SP4" localSheetId="1">[9]FES!#REF!</definedName>
    <definedName name="_SP4">[8]FES!#REF!</definedName>
    <definedName name="_SP5" localSheetId="0">[9]FES!#REF!</definedName>
    <definedName name="_SP5" localSheetId="1">[9]FES!#REF!</definedName>
    <definedName name="_SP5">[8]FES!#REF!</definedName>
    <definedName name="_SP7" localSheetId="0">[9]FES!#REF!</definedName>
    <definedName name="_SP7" localSheetId="1">[9]FES!#REF!</definedName>
    <definedName name="_SP7">[8]FES!#REF!</definedName>
    <definedName name="_SP8" localSheetId="0">[9]FES!#REF!</definedName>
    <definedName name="_SP8" localSheetId="1">[9]FES!#REF!</definedName>
    <definedName name="_SP8">[8]FES!#REF!</definedName>
    <definedName name="_SP9" localSheetId="0">[9]FES!#REF!</definedName>
    <definedName name="_SP9" localSheetId="1">[9]FES!#REF!</definedName>
    <definedName name="_SP9">[8]FES!#REF!</definedName>
    <definedName name="_use1" localSheetId="0">#REF!</definedName>
    <definedName name="_use1" localSheetId="1">#REF!</definedName>
    <definedName name="_use1">#REF!</definedName>
    <definedName name="a" localSheetId="0">'5'!a</definedName>
    <definedName name="a" localSheetId="1">'6.2. '!a</definedName>
    <definedName name="a">[10]!a</definedName>
    <definedName name="AccessDatabase" hidden="1">"C:\My Documents\vlad\Var_2\can270398v2t05.mdb"</definedName>
    <definedName name="AFamorts" localSheetId="0">#REF!</definedName>
    <definedName name="AFamorts" localSheetId="1">#REF!</definedName>
    <definedName name="AFamorts">#REF!</definedName>
    <definedName name="AFamorttnr96" localSheetId="0">#REF!</definedName>
    <definedName name="AFamorttnr96" localSheetId="1">#REF!</definedName>
    <definedName name="AFamorttnr96">#REF!</definedName>
    <definedName name="AFassistech" localSheetId="0">#REF!</definedName>
    <definedName name="AFassistech" localSheetId="1">#REF!</definedName>
    <definedName name="AFassistech">#REF!</definedName>
    <definedName name="AFfraisfi" localSheetId="0">#REF!</definedName>
    <definedName name="AFfraisfi" localSheetId="1">#REF!</definedName>
    <definedName name="AFfraisfi">#REF!</definedName>
    <definedName name="AFimpoA" localSheetId="0">#REF!</definedName>
    <definedName name="AFimpoA" localSheetId="1">#REF!</definedName>
    <definedName name="AFimpoA">#REF!</definedName>
    <definedName name="AFparité" localSheetId="0">#REF!</definedName>
    <definedName name="AFparité" localSheetId="1">#REF!</definedName>
    <definedName name="AFparité">#REF!</definedName>
    <definedName name="AFtaxexport" localSheetId="0">#REF!</definedName>
    <definedName name="AFtaxexport" localSheetId="1">#REF!</definedName>
    <definedName name="AFtaxexport">#REF!</definedName>
    <definedName name="alumina_mt" localSheetId="1">#REF!</definedName>
    <definedName name="alumina_mt">#REF!</definedName>
    <definedName name="alumina_price" localSheetId="1">#REF!</definedName>
    <definedName name="alumina_price">#REF!</definedName>
    <definedName name="anscount" hidden="1">1</definedName>
    <definedName name="asd" localSheetId="0">'5'!asd</definedName>
    <definedName name="asd" localSheetId="1">'6.2. '!asd</definedName>
    <definedName name="asd">[10]!asd</definedName>
    <definedName name="b" localSheetId="0">'5'!b</definedName>
    <definedName name="b" localSheetId="1">'6.2. '!b</definedName>
    <definedName name="b">[10]!b</definedName>
    <definedName name="Balance_Sheet" localSheetId="1">#REF!</definedName>
    <definedName name="Balance_Sheet">#REF!</definedName>
    <definedName name="bbbbb" localSheetId="0">'5'!USD/1.701</definedName>
    <definedName name="bbbbb" localSheetId="1">'6.2. '!USD/1.701</definedName>
    <definedName name="bbbbb">[10]!USD/1.701</definedName>
    <definedName name="bbbbbb">#N/A</definedName>
    <definedName name="Beg_Bal" localSheetId="0">#REF!</definedName>
    <definedName name="Beg_Bal" localSheetId="1">#REF!</definedName>
    <definedName name="Beg_Bal">#REF!</definedName>
    <definedName name="Button_130">"can270398v2t05_Выпуск__реализация__запасы_Таблица"</definedName>
    <definedName name="calculations" localSheetId="1">#REF!</definedName>
    <definedName name="calculations">#REF!</definedName>
    <definedName name="Capital_Purchases" localSheetId="1">#REF!</definedName>
    <definedName name="Capital_Purchases">#REF!</definedName>
    <definedName name="CashFlow" localSheetId="0">'[11]Master Cashflows - Contractual'!#REF!</definedName>
    <definedName name="CashFlow" localSheetId="1">'[11]Master Cashflows - Contractual'!#REF!</definedName>
    <definedName name="CashFlow">'[12]Master Cashflows - Contractual'!#REF!</definedName>
    <definedName name="CompOt" localSheetId="0">'5'!CompOt</definedName>
    <definedName name="CompOt" localSheetId="1">'6.2. '!CompOt</definedName>
    <definedName name="CompOt">[10]!CompOt</definedName>
    <definedName name="CompRas" localSheetId="0">'5'!CompRas</definedName>
    <definedName name="CompRas" localSheetId="1">'6.2. '!CompRas</definedName>
    <definedName name="CompRas">[10]!CompRas</definedName>
    <definedName name="Coût_Assistance_technique_1998" localSheetId="0">[10]!NotesHyp</definedName>
    <definedName name="Coût_Assistance_technique_1998" localSheetId="1">[10]!NotesHyp</definedName>
    <definedName name="Coût_Assistance_technique_1998">[10]!NotesHyp</definedName>
    <definedName name="csDesignMode">1</definedName>
    <definedName name="curs" localSheetId="0">#REF!</definedName>
    <definedName name="curs" localSheetId="1">#REF!</definedName>
    <definedName name="curs">#REF!</definedName>
    <definedName name="d" localSheetId="0">#REF!</definedName>
    <definedName name="d" localSheetId="1">#REF!</definedName>
    <definedName name="d">#REF!</definedName>
    <definedName name="d_r" localSheetId="1">#REF!</definedName>
    <definedName name="d_r">#REF!</definedName>
    <definedName name="da" localSheetId="0">#REF!</definedName>
    <definedName name="da" localSheetId="1">#REF!</definedName>
    <definedName name="da">#REF!</definedName>
    <definedName name="Data" localSheetId="0">#REF!</definedName>
    <definedName name="Data" localSheetId="1">#REF!</definedName>
    <definedName name="Data">#REF!</definedName>
    <definedName name="debt1" localSheetId="0">#REF!</definedName>
    <definedName name="debt1" localSheetId="1">#REF!</definedName>
    <definedName name="debt1">#REF!</definedName>
    <definedName name="del" localSheetId="0">#REF!</definedName>
    <definedName name="del" localSheetId="1">#REF!</definedName>
    <definedName name="del">#REF!</definedName>
    <definedName name="Depreciation_Schedule" localSheetId="1">#REF!</definedName>
    <definedName name="Depreciation_Schedule">#REF!</definedName>
    <definedName name="dfg" localSheetId="0">'5'!dfg</definedName>
    <definedName name="dfg" localSheetId="1">'6.2. '!dfg</definedName>
    <definedName name="dfg">[10]!dfg</definedName>
    <definedName name="DM" localSheetId="0">'5'!USD/1.701</definedName>
    <definedName name="DM" localSheetId="1">'6.2. '!USD/1.701</definedName>
    <definedName name="DM">[10]!USD/1.701</definedName>
    <definedName name="DMRUR" localSheetId="1">#REF!</definedName>
    <definedName name="DMRUR">#REF!</definedName>
    <definedName name="DTL_B_1" localSheetId="0">#N/A</definedName>
    <definedName name="DTL_B_1" localSheetId="1">#N/A</definedName>
    <definedName name="DTL_B_1">#N/A</definedName>
    <definedName name="DTL_C_1" localSheetId="0">#N/A</definedName>
    <definedName name="DTL_C_1" localSheetId="1">#N/A</definedName>
    <definedName name="DTL_C_1">#N/A</definedName>
    <definedName name="DTL_C_ASSETS_2_1" localSheetId="0">#N/A</definedName>
    <definedName name="DTL_C_ASSETS_2_1" localSheetId="1">#N/A</definedName>
    <definedName name="DTL_C_ASSETS_2_1">#N/A</definedName>
    <definedName name="DTL_C_ASSETS_3_1" localSheetId="0">#N/A</definedName>
    <definedName name="DTL_C_ASSETS_3_1" localSheetId="1">#N/A</definedName>
    <definedName name="DTL_C_ASSETS_3_1">#N/A</definedName>
    <definedName name="DTL_C_CAPITAL_4_1" localSheetId="0">#N/A</definedName>
    <definedName name="DTL_C_CAPITAL_4_1" localSheetId="1">#N/A</definedName>
    <definedName name="DTL_C_CAPITAL_4_1">#N/A</definedName>
    <definedName name="DTL_C_CAPITAL_5_1" localSheetId="0">#N/A</definedName>
    <definedName name="DTL_C_CAPITAL_5_1" localSheetId="1">#N/A</definedName>
    <definedName name="DTL_C_CAPITAL_5_1">#N/A</definedName>
    <definedName name="DTL_C_EXPENSES_1_1" localSheetId="0">#N/A</definedName>
    <definedName name="DTL_C_EXPENSES_1_1" localSheetId="1">#N/A</definedName>
    <definedName name="DTL_C_EXPENSES_1_1">#N/A</definedName>
    <definedName name="DTL_C_EXPENSES_2_1" localSheetId="0">#N/A</definedName>
    <definedName name="DTL_C_EXPENSES_2_1" localSheetId="1">#N/A</definedName>
    <definedName name="DTL_C_EXPENSES_2_1">#N/A</definedName>
    <definedName name="DTL_C_INCOME_1_1" localSheetId="0">#N/A</definedName>
    <definedName name="DTL_C_INCOME_1_1" localSheetId="1">#N/A</definedName>
    <definedName name="DTL_C_INCOME_1_1">#N/A</definedName>
    <definedName name="DTL_C_LIABILITIES_3_1" localSheetId="0">#N/A</definedName>
    <definedName name="DTL_C_LIABILITIES_3_1" localSheetId="1">#N/A</definedName>
    <definedName name="DTL_C_LIABILITIES_3_1">#N/A</definedName>
    <definedName name="DTL_C_LIABILITIES_4_1" localSheetId="0">#N/A</definedName>
    <definedName name="DTL_C_LIABILITIES_4_1" localSheetId="1">#N/A</definedName>
    <definedName name="DTL_C_LIABILITIES_4_1">#N/A</definedName>
    <definedName name="DTL_C_SUSPENSE_5_1" localSheetId="0">#N/A</definedName>
    <definedName name="DTL_C_SUSPENSE_5_1" localSheetId="1">#N/A</definedName>
    <definedName name="DTL_C_SUSPENSE_5_1">#N/A</definedName>
    <definedName name="DTL_C_SUSPENSE_6_1" localSheetId="0">#N/A</definedName>
    <definedName name="DTL_C_SUSPENSE_6_1" localSheetId="1">#N/A</definedName>
    <definedName name="DTL_C_SUSPENSE_6_1">#N/A</definedName>
    <definedName name="DTL_D_ASSETS_2_1" localSheetId="0">#N/A</definedName>
    <definedName name="DTL_D_ASSETS_2_1" localSheetId="1">#N/A</definedName>
    <definedName name="DTL_D_ASSETS_2_1">#N/A</definedName>
    <definedName name="DTL_D_ASSETS_3_1" localSheetId="0">#N/A</definedName>
    <definedName name="DTL_D_ASSETS_3_1" localSheetId="1">#N/A</definedName>
    <definedName name="DTL_D_ASSETS_3_1">#N/A</definedName>
    <definedName name="DTL_D_CAPITAL_4_1" localSheetId="0">#N/A</definedName>
    <definedName name="DTL_D_CAPITAL_4_1" localSheetId="1">#N/A</definedName>
    <definedName name="DTL_D_CAPITAL_4_1">#N/A</definedName>
    <definedName name="DTL_D_CAPITAL_5_1" localSheetId="0">#N/A</definedName>
    <definedName name="DTL_D_CAPITAL_5_1" localSheetId="1">#N/A</definedName>
    <definedName name="DTL_D_CAPITAL_5_1">#N/A</definedName>
    <definedName name="DTL_D_EXPENSES_1_1" localSheetId="0">#N/A</definedName>
    <definedName name="DTL_D_EXPENSES_1_1" localSheetId="1">#N/A</definedName>
    <definedName name="DTL_D_EXPENSES_1_1">#N/A</definedName>
    <definedName name="DTL_D_EXPENSES_2_1" localSheetId="0">#N/A</definedName>
    <definedName name="DTL_D_EXPENSES_2_1" localSheetId="1">#N/A</definedName>
    <definedName name="DTL_D_EXPENSES_2_1">#N/A</definedName>
    <definedName name="DTL_D_INCOME_1_1" localSheetId="0">#N/A</definedName>
    <definedName name="DTL_D_INCOME_1_1" localSheetId="1">#N/A</definedName>
    <definedName name="DTL_D_INCOME_1_1">#N/A</definedName>
    <definedName name="DTL_D_LIABILITIES_3_1" localSheetId="0">#N/A</definedName>
    <definedName name="DTL_D_LIABILITIES_3_1" localSheetId="1">#N/A</definedName>
    <definedName name="DTL_D_LIABILITIES_3_1">#N/A</definedName>
    <definedName name="DTL_D_LIABILITIES_4_1" localSheetId="0">#N/A</definedName>
    <definedName name="DTL_D_LIABILITIES_4_1" localSheetId="1">#N/A</definedName>
    <definedName name="DTL_D_LIABILITIES_4_1">#N/A</definedName>
    <definedName name="DTL_D_SUSPENSE_5_1" localSheetId="0">#N/A</definedName>
    <definedName name="DTL_D_SUSPENSE_5_1" localSheetId="1">#N/A</definedName>
    <definedName name="DTL_D_SUSPENSE_5_1">#N/A</definedName>
    <definedName name="DTL_D_SUSPENSE_6_1" localSheetId="0">#N/A</definedName>
    <definedName name="DTL_D_SUSPENSE_6_1" localSheetId="1">#N/A</definedName>
    <definedName name="DTL_D_SUSPENSE_6_1">#N/A</definedName>
    <definedName name="DTL_E_1" localSheetId="0">#N/A</definedName>
    <definedName name="DTL_E_1" localSheetId="1">#N/A</definedName>
    <definedName name="DTL_E_1">#N/A</definedName>
    <definedName name="DTL_E_ASSETS_2_1" localSheetId="0">#N/A</definedName>
    <definedName name="DTL_E_ASSETS_2_1" localSheetId="1">#N/A</definedName>
    <definedName name="DTL_E_ASSETS_2_1">#N/A</definedName>
    <definedName name="DTL_E_ASSETS_3_1" localSheetId="0">#N/A</definedName>
    <definedName name="DTL_E_ASSETS_3_1" localSheetId="1">#N/A</definedName>
    <definedName name="DTL_E_ASSETS_3_1">#N/A</definedName>
    <definedName name="DTL_E_CAPITAL_4_1" localSheetId="0">#N/A</definedName>
    <definedName name="DTL_E_CAPITAL_4_1" localSheetId="1">#N/A</definedName>
    <definedName name="DTL_E_CAPITAL_4_1">#N/A</definedName>
    <definedName name="DTL_E_CAPITAL_5_1" localSheetId="0">#N/A</definedName>
    <definedName name="DTL_E_CAPITAL_5_1" localSheetId="1">#N/A</definedName>
    <definedName name="DTL_E_CAPITAL_5_1">#N/A</definedName>
    <definedName name="DTL_E_EXPENSES_1_1" localSheetId="0">#N/A</definedName>
    <definedName name="DTL_E_EXPENSES_1_1" localSheetId="1">#N/A</definedName>
    <definedName name="DTL_E_EXPENSES_1_1">#N/A</definedName>
    <definedName name="DTL_E_EXPENSES_2_1" localSheetId="0">#N/A</definedName>
    <definedName name="DTL_E_EXPENSES_2_1" localSheetId="1">#N/A</definedName>
    <definedName name="DTL_E_EXPENSES_2_1">#N/A</definedName>
    <definedName name="DTL_E_INCOME_1_1" localSheetId="0">#N/A</definedName>
    <definedName name="DTL_E_INCOME_1_1" localSheetId="1">#N/A</definedName>
    <definedName name="DTL_E_INCOME_1_1">#N/A</definedName>
    <definedName name="DTL_E_LIABILITIES_3_1" localSheetId="0">#N/A</definedName>
    <definedName name="DTL_E_LIABILITIES_3_1" localSheetId="1">#N/A</definedName>
    <definedName name="DTL_E_LIABILITIES_3_1">#N/A</definedName>
    <definedName name="DTL_E_LIABILITIES_4_1" localSheetId="0">#N/A</definedName>
    <definedName name="DTL_E_LIABILITIES_4_1" localSheetId="1">#N/A</definedName>
    <definedName name="DTL_E_LIABILITIES_4_1">#N/A</definedName>
    <definedName name="DTL_E_SUSPENSE_5_1" localSheetId="0">#N/A</definedName>
    <definedName name="DTL_E_SUSPENSE_5_1" localSheetId="1">#N/A</definedName>
    <definedName name="DTL_E_SUSPENSE_5_1">#N/A</definedName>
    <definedName name="DTL_E_SUSPENSE_6_1" localSheetId="0">#N/A</definedName>
    <definedName name="DTL_E_SUSPENSE_6_1" localSheetId="1">#N/A</definedName>
    <definedName name="DTL_E_SUSPENSE_6_1">#N/A</definedName>
    <definedName name="DTL_F_1" localSheetId="0">#N/A</definedName>
    <definedName name="DTL_F_1" localSheetId="1">#N/A</definedName>
    <definedName name="DTL_F_1">#N/A</definedName>
    <definedName name="DTL_F_ASSETS_2_1" localSheetId="0">#N/A</definedName>
    <definedName name="DTL_F_ASSETS_2_1" localSheetId="1">#N/A</definedName>
    <definedName name="DTL_F_ASSETS_2_1">#N/A</definedName>
    <definedName name="DTL_F_ASSETS_3_1" localSheetId="0">#N/A</definedName>
    <definedName name="DTL_F_ASSETS_3_1" localSheetId="1">#N/A</definedName>
    <definedName name="DTL_F_ASSETS_3_1">#N/A</definedName>
    <definedName name="DTL_F_CAPITAL_4_1" localSheetId="0">#N/A</definedName>
    <definedName name="DTL_F_CAPITAL_4_1" localSheetId="1">#N/A</definedName>
    <definedName name="DTL_F_CAPITAL_4_1">#N/A</definedName>
    <definedName name="DTL_F_CAPITAL_5_1" localSheetId="0">#N/A</definedName>
    <definedName name="DTL_F_CAPITAL_5_1" localSheetId="1">#N/A</definedName>
    <definedName name="DTL_F_CAPITAL_5_1">#N/A</definedName>
    <definedName name="DTL_F_EXPENSES_1_1" localSheetId="0">#N/A</definedName>
    <definedName name="DTL_F_EXPENSES_1_1" localSheetId="1">#N/A</definedName>
    <definedName name="DTL_F_EXPENSES_1_1">#N/A</definedName>
    <definedName name="DTL_F_EXPENSES_2_1" localSheetId="0">#N/A</definedName>
    <definedName name="DTL_F_EXPENSES_2_1" localSheetId="1">#N/A</definedName>
    <definedName name="DTL_F_EXPENSES_2_1">#N/A</definedName>
    <definedName name="DTL_F_INCOME_1_1" localSheetId="0">#N/A</definedName>
    <definedName name="DTL_F_INCOME_1_1" localSheetId="1">#N/A</definedName>
    <definedName name="DTL_F_INCOME_1_1">#N/A</definedName>
    <definedName name="DTL_F_LIABILITIES_3_1" localSheetId="0">#N/A</definedName>
    <definedName name="DTL_F_LIABILITIES_3_1" localSheetId="1">#N/A</definedName>
    <definedName name="DTL_F_LIABILITIES_3_1">#N/A</definedName>
    <definedName name="DTL_F_LIABILITIES_4_1" localSheetId="0">#N/A</definedName>
    <definedName name="DTL_F_LIABILITIES_4_1" localSheetId="1">#N/A</definedName>
    <definedName name="DTL_F_LIABILITIES_4_1">#N/A</definedName>
    <definedName name="DTL_F_SUSPENSE_5_1" localSheetId="0">#N/A</definedName>
    <definedName name="DTL_F_SUSPENSE_5_1" localSheetId="1">#N/A</definedName>
    <definedName name="DTL_F_SUSPENSE_5_1">#N/A</definedName>
    <definedName name="DTL_F_SUSPENSE_6_1" localSheetId="0">#N/A</definedName>
    <definedName name="DTL_F_SUSPENSE_6_1" localSheetId="1">#N/A</definedName>
    <definedName name="DTL_F_SUSPENSE_6_1">#N/A</definedName>
    <definedName name="DTL_G_1" localSheetId="0">#N/A</definedName>
    <definedName name="DTL_G_1" localSheetId="1">#N/A</definedName>
    <definedName name="DTL_G_1">#N/A</definedName>
    <definedName name="DTL_G_ASSETS_2_1" localSheetId="0">#N/A</definedName>
    <definedName name="DTL_G_ASSETS_2_1" localSheetId="1">#N/A</definedName>
    <definedName name="DTL_G_ASSETS_2_1">#N/A</definedName>
    <definedName name="DTL_G_ASSETS_3_1" localSheetId="0">#N/A</definedName>
    <definedName name="DTL_G_ASSETS_3_1" localSheetId="1">#N/A</definedName>
    <definedName name="DTL_G_ASSETS_3_1">#N/A</definedName>
    <definedName name="DTL_G_CAPITAL_4_1" localSheetId="0">#N/A</definedName>
    <definedName name="DTL_G_CAPITAL_4_1" localSheetId="1">#N/A</definedName>
    <definedName name="DTL_G_CAPITAL_4_1">#N/A</definedName>
    <definedName name="DTL_G_CAPITAL_5_1" localSheetId="0">#N/A</definedName>
    <definedName name="DTL_G_CAPITAL_5_1" localSheetId="1">#N/A</definedName>
    <definedName name="DTL_G_CAPITAL_5_1">#N/A</definedName>
    <definedName name="DTL_G_EXPENSES_1_1" localSheetId="0">#N/A</definedName>
    <definedName name="DTL_G_EXPENSES_1_1" localSheetId="1">#N/A</definedName>
    <definedName name="DTL_G_EXPENSES_1_1">#N/A</definedName>
    <definedName name="DTL_G_EXPENSES_2_1" localSheetId="0">#N/A</definedName>
    <definedName name="DTL_G_EXPENSES_2_1" localSheetId="1">#N/A</definedName>
    <definedName name="DTL_G_EXPENSES_2_1">#N/A</definedName>
    <definedName name="DTL_G_INCOME_1_1" localSheetId="0">#N/A</definedName>
    <definedName name="DTL_G_INCOME_1_1" localSheetId="1">#N/A</definedName>
    <definedName name="DTL_G_INCOME_1_1">#N/A</definedName>
    <definedName name="DTL_G_LIABILITIES_3_1" localSheetId="0">#N/A</definedName>
    <definedName name="DTL_G_LIABILITIES_3_1" localSheetId="1">#N/A</definedName>
    <definedName name="DTL_G_LIABILITIES_3_1">#N/A</definedName>
    <definedName name="DTL_G_LIABILITIES_4_1" localSheetId="0">#N/A</definedName>
    <definedName name="DTL_G_LIABILITIES_4_1" localSheetId="1">#N/A</definedName>
    <definedName name="DTL_G_LIABILITIES_4_1">#N/A</definedName>
    <definedName name="DTL_G_SUSPENSE_5_1" localSheetId="0">#N/A</definedName>
    <definedName name="DTL_G_SUSPENSE_5_1" localSheetId="1">#N/A</definedName>
    <definedName name="DTL_G_SUSPENSE_5_1">#N/A</definedName>
    <definedName name="DTL_G_SUSPENSE_6_1" localSheetId="0">#N/A</definedName>
    <definedName name="DTL_G_SUSPENSE_6_1" localSheetId="1">#N/A</definedName>
    <definedName name="DTL_G_SUSPENSE_6_1">#N/A</definedName>
    <definedName name="DTL_H___1703__1_1" localSheetId="0">#N/A</definedName>
    <definedName name="DTL_H___1703__1_1" localSheetId="1">#N/A</definedName>
    <definedName name="DTL_H___1703__1_1">#N/A</definedName>
    <definedName name="DTL_H___1707__2_1" localSheetId="0">#N/A</definedName>
    <definedName name="DTL_H___1707__2_1" localSheetId="1">#N/A</definedName>
    <definedName name="DTL_H___1707__2_1">#N/A</definedName>
    <definedName name="DTL_H__1_1" localSheetId="0">#N/A</definedName>
    <definedName name="DTL_H__1_1" localSheetId="1">#N/A</definedName>
    <definedName name="DTL_H__1_1">#N/A</definedName>
    <definedName name="DTL_H_1" localSheetId="0">#N/A</definedName>
    <definedName name="DTL_H_1" localSheetId="1">#N/A</definedName>
    <definedName name="DTL_H_1">#N/A</definedName>
    <definedName name="DTL_H_ASSETS_2_1" localSheetId="0">#N/A</definedName>
    <definedName name="DTL_H_ASSETS_2_1" localSheetId="1">#N/A</definedName>
    <definedName name="DTL_H_ASSETS_2_1">#N/A</definedName>
    <definedName name="DTL_H_ASSETS_3_1" localSheetId="0">#N/A</definedName>
    <definedName name="DTL_H_ASSETS_3_1" localSheetId="1">#N/A</definedName>
    <definedName name="DTL_H_ASSETS_3_1">#N/A</definedName>
    <definedName name="DTL_H_CAPITAL_4_1" localSheetId="0">#N/A</definedName>
    <definedName name="DTL_H_CAPITAL_4_1" localSheetId="1">#N/A</definedName>
    <definedName name="DTL_H_CAPITAL_4_1">#N/A</definedName>
    <definedName name="DTL_H_CAPITAL_5_1" localSheetId="0">#N/A</definedName>
    <definedName name="DTL_H_CAPITAL_5_1" localSheetId="1">#N/A</definedName>
    <definedName name="DTL_H_CAPITAL_5_1">#N/A</definedName>
    <definedName name="DTL_H_CRN__2035___3__1_1" localSheetId="0">#N/A</definedName>
    <definedName name="DTL_H_CRN__2035___3__1_1" localSheetId="1">#N/A</definedName>
    <definedName name="DTL_H_CRN__2035___3__1_1">#N/A</definedName>
    <definedName name="DTL_H_CRN__2072___3__2_1" localSheetId="0">#N/A</definedName>
    <definedName name="DTL_H_CRN__2072___3__2_1" localSheetId="1">#N/A</definedName>
    <definedName name="DTL_H_CRN__2072___3__2_1">#N/A</definedName>
    <definedName name="DTL_H_CRN__2073___3__3_1" localSheetId="0">#N/A</definedName>
    <definedName name="DTL_H_CRN__2073___3__3_1" localSheetId="1">#N/A</definedName>
    <definedName name="DTL_H_CRN__2073___3__3_1">#N/A</definedName>
    <definedName name="DTL_H_CRN__2074___3__4_1" localSheetId="0">#N/A</definedName>
    <definedName name="DTL_H_CRN__2074___3__4_1" localSheetId="1">#N/A</definedName>
    <definedName name="DTL_H_CRN__2074___3__4_1">#N/A</definedName>
    <definedName name="DTL_H_CRN__2075___3__5_1" localSheetId="0">#N/A</definedName>
    <definedName name="DTL_H_CRN__2075___3__5_1" localSheetId="1">#N/A</definedName>
    <definedName name="DTL_H_CRN__2075___3__5_1">#N/A</definedName>
    <definedName name="DTL_H_CRN__2202___3__6_1" localSheetId="0">#N/A</definedName>
    <definedName name="DTL_H_CRN__2202___3__6_1" localSheetId="1">#N/A</definedName>
    <definedName name="DTL_H_CRN__2202___3__6_1">#N/A</definedName>
    <definedName name="DTL_H_CRN__2212___3__7_1" localSheetId="0">#N/A</definedName>
    <definedName name="DTL_H_CRN__2212___3__7_1" localSheetId="1">#N/A</definedName>
    <definedName name="DTL_H_CRN__2212___3__7_1">#N/A</definedName>
    <definedName name="DTL_H_CRN__2213___3__8_1" localSheetId="0">#N/A</definedName>
    <definedName name="DTL_H_CRN__2213___3__8_1" localSheetId="1">#N/A</definedName>
    <definedName name="DTL_H_CRN__2213___3__8_1">#N/A</definedName>
    <definedName name="DTL_H_CRN__2214___3__9_1" localSheetId="0">#N/A</definedName>
    <definedName name="DTL_H_CRN__2214___3__9_1" localSheetId="1">#N/A</definedName>
    <definedName name="DTL_H_CRN__2214___3__9_1">#N/A</definedName>
    <definedName name="DTL_H_CRN__2215___3__10_1" localSheetId="0">#N/A</definedName>
    <definedName name="DTL_H_CRN__2215___3__10_1" localSheetId="1">#N/A</definedName>
    <definedName name="DTL_H_CRN__2215___3__10_1">#N/A</definedName>
    <definedName name="DTL_H_CRN__2318___3__11_1" localSheetId="0">#N/A</definedName>
    <definedName name="DTL_H_CRN__2318___3__11_1" localSheetId="1">#N/A</definedName>
    <definedName name="DTL_H_CRN__2318___3__11_1">#N/A</definedName>
    <definedName name="DTL_H_CRN__2321___3__12_1" localSheetId="0">#N/A</definedName>
    <definedName name="DTL_H_CRN__2321___3__12_1" localSheetId="1">#N/A</definedName>
    <definedName name="DTL_H_CRN__2321___3__12_1">#N/A</definedName>
    <definedName name="DTL_H_CRN__2323___3__13_1" localSheetId="0">#N/A</definedName>
    <definedName name="DTL_H_CRN__2323___3__13_1" localSheetId="1">#N/A</definedName>
    <definedName name="DTL_H_CRN__2323___3__13_1">#N/A</definedName>
    <definedName name="DTL_H_CRN__2356___3__14_1" localSheetId="0">#N/A</definedName>
    <definedName name="DTL_H_CRN__2356___3__14_1" localSheetId="1">#N/A</definedName>
    <definedName name="DTL_H_CRN__2356___3__14_1">#N/A</definedName>
    <definedName name="DTL_H_CRN__2370___3__15_1" localSheetId="0">#N/A</definedName>
    <definedName name="DTL_H_CRN__2370___3__15_1" localSheetId="1">#N/A</definedName>
    <definedName name="DTL_H_CRN__2370___3__15_1">#N/A</definedName>
    <definedName name="DTL_H_CRN__4377___3__16_1" localSheetId="0">#N/A</definedName>
    <definedName name="DTL_H_CRN__4377___3__16_1" localSheetId="1">#N/A</definedName>
    <definedName name="DTL_H_CRN__4377___3__16_1">#N/A</definedName>
    <definedName name="DTL_H_CRN__4378___3__17_1" localSheetId="0">#N/A</definedName>
    <definedName name="DTL_H_CRN__4378___3__17_1" localSheetId="1">#N/A</definedName>
    <definedName name="DTL_H_CRN__4378___3__17_1">#N/A</definedName>
    <definedName name="DTL_H_CRN__5521___3__18_1" localSheetId="0">#N/A</definedName>
    <definedName name="DTL_H_CRN__5521___3__18_1" localSheetId="1">#N/A</definedName>
    <definedName name="DTL_H_CRN__5521___3__18_1">#N/A</definedName>
    <definedName name="DTL_H_CRN__5522___3__19_1" localSheetId="0">#N/A</definedName>
    <definedName name="DTL_H_CRN__5522___3__19_1" localSheetId="1">#N/A</definedName>
    <definedName name="DTL_H_CRN__5522___3__19_1">#N/A</definedName>
    <definedName name="DTL_H_CRN__5523___3__20_1" localSheetId="0">#N/A</definedName>
    <definedName name="DTL_H_CRN__5523___3__20_1" localSheetId="1">#N/A</definedName>
    <definedName name="DTL_H_CRN__5523___3__20_1">#N/A</definedName>
    <definedName name="DTL_H_CRN__5524___3__21_1" localSheetId="0">#N/A</definedName>
    <definedName name="DTL_H_CRN__5524___3__21_1" localSheetId="1">#N/A</definedName>
    <definedName name="DTL_H_CRN__5524___3__21_1">#N/A</definedName>
    <definedName name="DTL_H_CRN__6020___3__22_1" localSheetId="0">#N/A</definedName>
    <definedName name="DTL_H_CRN__6020___3__22_1" localSheetId="1">#N/A</definedName>
    <definedName name="DTL_H_CRN__6020___3__22_1">#N/A</definedName>
    <definedName name="DTL_H_CRN__6055___3__23_1" localSheetId="0">#N/A</definedName>
    <definedName name="DTL_H_CRN__6055___3__23_1" localSheetId="1">#N/A</definedName>
    <definedName name="DTL_H_CRN__6055___3__23_1">#N/A</definedName>
    <definedName name="DTL_H_CRN__6063___3__24_1" localSheetId="0">#N/A</definedName>
    <definedName name="DTL_H_CRN__6063___3__24_1" localSheetId="1">#N/A</definedName>
    <definedName name="DTL_H_CRN__6063___3__24_1">#N/A</definedName>
    <definedName name="DTL_H_CRN__6478___3__25_1" localSheetId="0">#N/A</definedName>
    <definedName name="DTL_H_CRN__6478___3__25_1" localSheetId="1">#N/A</definedName>
    <definedName name="DTL_H_CRN__6478___3__25_1">#N/A</definedName>
    <definedName name="DTL_H_CRN__6505___3__26_1" localSheetId="0">#N/A</definedName>
    <definedName name="DTL_H_CRN__6505___3__26_1" localSheetId="1">#N/A</definedName>
    <definedName name="DTL_H_CRN__6505___3__26_1">#N/A</definedName>
    <definedName name="DTL_H_CRN__6507___3__27_1" localSheetId="0">#N/A</definedName>
    <definedName name="DTL_H_CRN__6507___3__27_1" localSheetId="1">#N/A</definedName>
    <definedName name="DTL_H_CRN__6507___3__27_1">#N/A</definedName>
    <definedName name="DTL_H_CRN__6543___3__28_1" localSheetId="0">#N/A</definedName>
    <definedName name="DTL_H_CRN__6543___3__28_1" localSheetId="1">#N/A</definedName>
    <definedName name="DTL_H_CRN__6543___3__28_1">#N/A</definedName>
    <definedName name="DTL_H_CRNE_1_1" localSheetId="0">#N/A</definedName>
    <definedName name="DTL_H_CRNE_1_1" localSheetId="1">#N/A</definedName>
    <definedName name="DTL_H_CRNE_1_1">#N/A</definedName>
    <definedName name="DTL_H_EXPENSES_1_1" localSheetId="0">#N/A</definedName>
    <definedName name="DTL_H_EXPENSES_1_1" localSheetId="1">#N/A</definedName>
    <definedName name="DTL_H_EXPENSES_1_1">#N/A</definedName>
    <definedName name="DTL_H_EXPENSES_2_1" localSheetId="0">#N/A</definedName>
    <definedName name="DTL_H_EXPENSES_2_1" localSheetId="1">#N/A</definedName>
    <definedName name="DTL_H_EXPENSES_2_1">#N/A</definedName>
    <definedName name="DTL_H_INCOME_1_1" localSheetId="0">#N/A</definedName>
    <definedName name="DTL_H_INCOME_1_1" localSheetId="1">#N/A</definedName>
    <definedName name="DTL_H_INCOME_1_1">#N/A</definedName>
    <definedName name="DTL_H_LIABILITIES_3_1" localSheetId="0">#N/A</definedName>
    <definedName name="DTL_H_LIABILITIES_3_1" localSheetId="1">#N/A</definedName>
    <definedName name="DTL_H_LIABILITIES_3_1">#N/A</definedName>
    <definedName name="DTL_H_LIABILITIES_4_1" localSheetId="0">#N/A</definedName>
    <definedName name="DTL_H_LIABILITIES_4_1" localSheetId="1">#N/A</definedName>
    <definedName name="DTL_H_LIABILITIES_4_1">#N/A</definedName>
    <definedName name="DTL_H_SUSPENSE_5_1" localSheetId="0">#N/A</definedName>
    <definedName name="DTL_H_SUSPENSE_5_1" localSheetId="1">#N/A</definedName>
    <definedName name="DTL_H_SUSPENSE_5_1">#N/A</definedName>
    <definedName name="DTL_H_SUSPENSE_6_1" localSheetId="0">#N/A</definedName>
    <definedName name="DTL_H_SUSPENSE_6_1" localSheetId="1">#N/A</definedName>
    <definedName name="DTL_H_SUSPENSE_6_1">#N/A</definedName>
    <definedName name="DTL_I_1" localSheetId="0">#N/A</definedName>
    <definedName name="DTL_I_1" localSheetId="1">#N/A</definedName>
    <definedName name="DTL_I_1">#N/A</definedName>
    <definedName name="DTL_I_ASSETS_2_1" localSheetId="0">#N/A</definedName>
    <definedName name="DTL_I_ASSETS_2_1" localSheetId="1">#N/A</definedName>
    <definedName name="DTL_I_ASSETS_2_1">#N/A</definedName>
    <definedName name="DTL_I_ASSETS_3_1" localSheetId="0">#N/A</definedName>
    <definedName name="DTL_I_ASSETS_3_1" localSheetId="1">#N/A</definedName>
    <definedName name="DTL_I_ASSETS_3_1">#N/A</definedName>
    <definedName name="DTL_I_CAPITAL_4_1" localSheetId="0">#N/A</definedName>
    <definedName name="DTL_I_CAPITAL_4_1" localSheetId="1">#N/A</definedName>
    <definedName name="DTL_I_CAPITAL_4_1">#N/A</definedName>
    <definedName name="DTL_I_CAPITAL_5_1" localSheetId="0">#N/A</definedName>
    <definedName name="DTL_I_CAPITAL_5_1" localSheetId="1">#N/A</definedName>
    <definedName name="DTL_I_CAPITAL_5_1">#N/A</definedName>
    <definedName name="DTL_I_CNC_STOCK_1_1" localSheetId="0">#N/A</definedName>
    <definedName name="DTL_I_CNC_STOCK_1_1" localSheetId="1">#N/A</definedName>
    <definedName name="DTL_I_CNC_STOCK_1_1">#N/A</definedName>
    <definedName name="DTL_I_CNI1__STOCK_1_1" localSheetId="0">#N/A</definedName>
    <definedName name="DTL_I_CNI1__STOCK_1_1" localSheetId="1">#N/A</definedName>
    <definedName name="DTL_I_CNI1__STOCK_1_1">#N/A</definedName>
    <definedName name="DTL_I_CNI2__STOCK_2_1" localSheetId="0">#N/A</definedName>
    <definedName name="DTL_I_CNI2__STOCK_2_1" localSheetId="1">#N/A</definedName>
    <definedName name="DTL_I_CNI2__STOCK_2_1">#N/A</definedName>
    <definedName name="DTL_I_CNIIV_STOCK_3_1" localSheetId="0">#N/A</definedName>
    <definedName name="DTL_I_CNIIV_STOCK_3_1" localSheetId="1">#N/A</definedName>
    <definedName name="DTL_I_CNIIV_STOCK_3_1">#N/A</definedName>
    <definedName name="DTL_I_EXPENSES_1_1" localSheetId="0">#N/A</definedName>
    <definedName name="DTL_I_EXPENSES_1_1" localSheetId="1">#N/A</definedName>
    <definedName name="DTL_I_EXPENSES_1_1">#N/A</definedName>
    <definedName name="DTL_I_EXPENSES_2_1" localSheetId="0">#N/A</definedName>
    <definedName name="DTL_I_EXPENSES_2_1" localSheetId="1">#N/A</definedName>
    <definedName name="DTL_I_EXPENSES_2_1">#N/A</definedName>
    <definedName name="DTL_I_INCOME_1_1" localSheetId="0">#N/A</definedName>
    <definedName name="DTL_I_INCOME_1_1" localSheetId="1">#N/A</definedName>
    <definedName name="DTL_I_INCOME_1_1">#N/A</definedName>
    <definedName name="DTL_I_LIABILITIES_3_1" localSheetId="0">#N/A</definedName>
    <definedName name="DTL_I_LIABILITIES_3_1" localSheetId="1">#N/A</definedName>
    <definedName name="DTL_I_LIABILITIES_3_1">#N/A</definedName>
    <definedName name="DTL_I_LIABILITIES_4_1" localSheetId="0">#N/A</definedName>
    <definedName name="DTL_I_LIABILITIES_4_1" localSheetId="1">#N/A</definedName>
    <definedName name="DTL_I_LIABILITIES_4_1">#N/A</definedName>
    <definedName name="DTL_I_SUSPENSE_5_1" localSheetId="0">#N/A</definedName>
    <definedName name="DTL_I_SUSPENSE_5_1" localSheetId="1">#N/A</definedName>
    <definedName name="DTL_I_SUSPENSE_5_1">#N/A</definedName>
    <definedName name="DTL_I_SUSPENSE_6_1" localSheetId="0">#N/A</definedName>
    <definedName name="DTL_I_SUSPENSE_6_1" localSheetId="1">#N/A</definedName>
    <definedName name="DTL_I_SUSPENSE_6_1">#N/A</definedName>
    <definedName name="DTL_J_1" localSheetId="0">#N/A</definedName>
    <definedName name="DTL_J_1" localSheetId="1">#N/A</definedName>
    <definedName name="DTL_J_1">#N/A</definedName>
    <definedName name="DTL_J_ASSETS_2_1" localSheetId="0">#N/A</definedName>
    <definedName name="DTL_J_ASSETS_2_1" localSheetId="1">#N/A</definedName>
    <definedName name="DTL_J_ASSETS_2_1">#N/A</definedName>
    <definedName name="DTL_J_ASSETS_3_1" localSheetId="0">#N/A</definedName>
    <definedName name="DTL_J_ASSETS_3_1" localSheetId="1">#N/A</definedName>
    <definedName name="DTL_J_ASSETS_3_1">#N/A</definedName>
    <definedName name="DTL_J_CAPITAL_4_1" localSheetId="0">#N/A</definedName>
    <definedName name="DTL_J_CAPITAL_4_1" localSheetId="1">#N/A</definedName>
    <definedName name="DTL_J_CAPITAL_4_1">#N/A</definedName>
    <definedName name="DTL_J_CAPITAL_5_1" localSheetId="0">#N/A</definedName>
    <definedName name="DTL_J_CAPITAL_5_1" localSheetId="1">#N/A</definedName>
    <definedName name="DTL_J_CAPITAL_5_1">#N/A</definedName>
    <definedName name="DTL_J_EXPENSES_1_1" localSheetId="0">#N/A</definedName>
    <definedName name="DTL_J_EXPENSES_1_1" localSheetId="1">#N/A</definedName>
    <definedName name="DTL_J_EXPENSES_1_1">#N/A</definedName>
    <definedName name="DTL_J_EXPENSES_2_1" localSheetId="0">#N/A</definedName>
    <definedName name="DTL_J_EXPENSES_2_1" localSheetId="1">#N/A</definedName>
    <definedName name="DTL_J_EXPENSES_2_1">#N/A</definedName>
    <definedName name="DTL_J_INCOME_1_1" localSheetId="0">#N/A</definedName>
    <definedName name="DTL_J_INCOME_1_1" localSheetId="1">#N/A</definedName>
    <definedName name="DTL_J_INCOME_1_1">#N/A</definedName>
    <definedName name="DTL_J_LIABILITIES_3_1" localSheetId="0">#N/A</definedName>
    <definedName name="DTL_J_LIABILITIES_3_1" localSheetId="1">#N/A</definedName>
    <definedName name="DTL_J_LIABILITIES_3_1">#N/A</definedName>
    <definedName name="DTL_J_LIABILITIES_4_1" localSheetId="0">#N/A</definedName>
    <definedName name="DTL_J_LIABILITIES_4_1" localSheetId="1">#N/A</definedName>
    <definedName name="DTL_J_LIABILITIES_4_1">#N/A</definedName>
    <definedName name="DTL_J_SUSPENSE_5_1" localSheetId="0">#N/A</definedName>
    <definedName name="DTL_J_SUSPENSE_5_1" localSheetId="1">#N/A</definedName>
    <definedName name="DTL_J_SUSPENSE_5_1">#N/A</definedName>
    <definedName name="DTL_J_SUSPENSE_6_1" localSheetId="0">#N/A</definedName>
    <definedName name="DTL_J_SUSPENSE_6_1" localSheetId="1">#N/A</definedName>
    <definedName name="DTL_J_SUSPENSE_6_1">#N/A</definedName>
    <definedName name="DTL_K_ASSETS_2_1" localSheetId="0">#N/A</definedName>
    <definedName name="DTL_K_ASSETS_2_1" localSheetId="1">#N/A</definedName>
    <definedName name="DTL_K_ASSETS_2_1">#N/A</definedName>
    <definedName name="DTL_K_ASSETS_3_1" localSheetId="0">#N/A</definedName>
    <definedName name="DTL_K_ASSETS_3_1" localSheetId="1">#N/A</definedName>
    <definedName name="DTL_K_ASSETS_3_1">#N/A</definedName>
    <definedName name="DTL_K_CAPITAL_4_1" localSheetId="0">#N/A</definedName>
    <definedName name="DTL_K_CAPITAL_4_1" localSheetId="1">#N/A</definedName>
    <definedName name="DTL_K_CAPITAL_4_1">#N/A</definedName>
    <definedName name="DTL_K_CAPITAL_5_1" localSheetId="0">#N/A</definedName>
    <definedName name="DTL_K_CAPITAL_5_1" localSheetId="1">#N/A</definedName>
    <definedName name="DTL_K_CAPITAL_5_1">#N/A</definedName>
    <definedName name="DTL_K_EXPENSES_1_1" localSheetId="0">#N/A</definedName>
    <definedName name="DTL_K_EXPENSES_1_1" localSheetId="1">#N/A</definedName>
    <definedName name="DTL_K_EXPENSES_1_1">#N/A</definedName>
    <definedName name="DTL_K_EXPENSES_2_1" localSheetId="0">#N/A</definedName>
    <definedName name="DTL_K_EXPENSES_2_1" localSheetId="1">#N/A</definedName>
    <definedName name="DTL_K_EXPENSES_2_1">#N/A</definedName>
    <definedName name="DTL_K_INCOME_1_1" localSheetId="0">#N/A</definedName>
    <definedName name="DTL_K_INCOME_1_1" localSheetId="1">#N/A</definedName>
    <definedName name="DTL_K_INCOME_1_1">#N/A</definedName>
    <definedName name="DTL_K_LIABILITIES_3_1" localSheetId="0">#N/A</definedName>
    <definedName name="DTL_K_LIABILITIES_3_1" localSheetId="1">#N/A</definedName>
    <definedName name="DTL_K_LIABILITIES_3_1">#N/A</definedName>
    <definedName name="DTL_K_LIABILITIES_4_1" localSheetId="0">#N/A</definedName>
    <definedName name="DTL_K_LIABILITIES_4_1" localSheetId="1">#N/A</definedName>
    <definedName name="DTL_K_LIABILITIES_4_1">#N/A</definedName>
    <definedName name="DTL_K_SUSPENSE_5_1" localSheetId="0">#N/A</definedName>
    <definedName name="DTL_K_SUSPENSE_5_1" localSheetId="1">#N/A</definedName>
    <definedName name="DTL_K_SUSPENSE_5_1">#N/A</definedName>
    <definedName name="DTL_K_SUSPENSE_6_1" localSheetId="0">#N/A</definedName>
    <definedName name="DTL_K_SUSPENSE_6_1" localSheetId="1">#N/A</definedName>
    <definedName name="DTL_K_SUSPENSE_6_1">#N/A</definedName>
    <definedName name="DTL_L_ASSETS_2_1" localSheetId="0">#N/A</definedName>
    <definedName name="DTL_L_ASSETS_2_1" localSheetId="1">#N/A</definedName>
    <definedName name="DTL_L_ASSETS_2_1">#N/A</definedName>
    <definedName name="DTL_L_ASSETS_3_1" localSheetId="0">#N/A</definedName>
    <definedName name="DTL_L_ASSETS_3_1" localSheetId="1">#N/A</definedName>
    <definedName name="DTL_L_ASSETS_3_1">#N/A</definedName>
    <definedName name="DTL_L_CAPITAL_4_1" localSheetId="0">#N/A</definedName>
    <definedName name="DTL_L_CAPITAL_4_1" localSheetId="1">#N/A</definedName>
    <definedName name="DTL_L_CAPITAL_4_1">#N/A</definedName>
    <definedName name="DTL_L_CAPITAL_5_1" localSheetId="0">#N/A</definedName>
    <definedName name="DTL_L_CAPITAL_5_1" localSheetId="1">#N/A</definedName>
    <definedName name="DTL_L_CAPITAL_5_1">#N/A</definedName>
    <definedName name="DTL_L_EXPENSES_1_1" localSheetId="0">#N/A</definedName>
    <definedName name="DTL_L_EXPENSES_1_1" localSheetId="1">#N/A</definedName>
    <definedName name="DTL_L_EXPENSES_1_1">#N/A</definedName>
    <definedName name="DTL_L_EXPENSES_2_1" localSheetId="0">#N/A</definedName>
    <definedName name="DTL_L_EXPENSES_2_1" localSheetId="1">#N/A</definedName>
    <definedName name="DTL_L_EXPENSES_2_1">#N/A</definedName>
    <definedName name="DTL_L_INCOME_1_1" localSheetId="0">#N/A</definedName>
    <definedName name="DTL_L_INCOME_1_1" localSheetId="1">#N/A</definedName>
    <definedName name="DTL_L_INCOME_1_1">#N/A</definedName>
    <definedName name="DTL_L_LIABILITIES_3_1" localSheetId="0">#N/A</definedName>
    <definedName name="DTL_L_LIABILITIES_3_1" localSheetId="1">#N/A</definedName>
    <definedName name="DTL_L_LIABILITIES_3_1">#N/A</definedName>
    <definedName name="DTL_L_LIABILITIES_4_1" localSheetId="0">#N/A</definedName>
    <definedName name="DTL_L_LIABILITIES_4_1" localSheetId="1">#N/A</definedName>
    <definedName name="DTL_L_LIABILITIES_4_1">#N/A</definedName>
    <definedName name="DTL_L_SUSPENSE_5_1" localSheetId="0">#N/A</definedName>
    <definedName name="DTL_L_SUSPENSE_5_1" localSheetId="1">#N/A</definedName>
    <definedName name="DTL_L_SUSPENSE_5_1">#N/A</definedName>
    <definedName name="DTL_L_SUSPENSE_6_1" localSheetId="0">#N/A</definedName>
    <definedName name="DTL_L_SUSPENSE_6_1" localSheetId="1">#N/A</definedName>
    <definedName name="DTL_L_SUSPENSE_6_1">#N/A</definedName>
    <definedName name="DTL_M_ASSETS_2_1" localSheetId="0">#N/A</definedName>
    <definedName name="DTL_M_ASSETS_2_1" localSheetId="1">#N/A</definedName>
    <definedName name="DTL_M_ASSETS_2_1">#N/A</definedName>
    <definedName name="DTL_M_ASSETS_3_1" localSheetId="0">#N/A</definedName>
    <definedName name="DTL_M_ASSETS_3_1" localSheetId="1">#N/A</definedName>
    <definedName name="DTL_M_ASSETS_3_1">#N/A</definedName>
    <definedName name="DTL_M_CAPITAL_4_1" localSheetId="0">#N/A</definedName>
    <definedName name="DTL_M_CAPITAL_4_1" localSheetId="1">#N/A</definedName>
    <definedName name="DTL_M_CAPITAL_4_1">#N/A</definedName>
    <definedName name="DTL_M_CAPITAL_5_1" localSheetId="0">#N/A</definedName>
    <definedName name="DTL_M_CAPITAL_5_1" localSheetId="1">#N/A</definedName>
    <definedName name="DTL_M_CAPITAL_5_1">#N/A</definedName>
    <definedName name="DTL_M_EXPENSES_1_1" localSheetId="0">#N/A</definedName>
    <definedName name="DTL_M_EXPENSES_1_1" localSheetId="1">#N/A</definedName>
    <definedName name="DTL_M_EXPENSES_1_1">#N/A</definedName>
    <definedName name="DTL_M_EXPENSES_2_1" localSheetId="0">#N/A</definedName>
    <definedName name="DTL_M_EXPENSES_2_1" localSheetId="1">#N/A</definedName>
    <definedName name="DTL_M_EXPENSES_2_1">#N/A</definedName>
    <definedName name="DTL_M_INCOME_1_1" localSheetId="0">#N/A</definedName>
    <definedName name="DTL_M_INCOME_1_1" localSheetId="1">#N/A</definedName>
    <definedName name="DTL_M_INCOME_1_1">#N/A</definedName>
    <definedName name="DTL_M_LIABILITIES_3_1" localSheetId="0">#N/A</definedName>
    <definedName name="DTL_M_LIABILITIES_3_1" localSheetId="1">#N/A</definedName>
    <definedName name="DTL_M_LIABILITIES_3_1">#N/A</definedName>
    <definedName name="DTL_M_LIABILITIES_4_1" localSheetId="0">#N/A</definedName>
    <definedName name="DTL_M_LIABILITIES_4_1" localSheetId="1">#N/A</definedName>
    <definedName name="DTL_M_LIABILITIES_4_1">#N/A</definedName>
    <definedName name="DTL_M_SUSPENSE_5_1" localSheetId="0">#N/A</definedName>
    <definedName name="DTL_M_SUSPENSE_5_1" localSheetId="1">#N/A</definedName>
    <definedName name="DTL_M_SUSPENSE_5_1">#N/A</definedName>
    <definedName name="DTL_M_SUSPENSE_6_1" localSheetId="0">#N/A</definedName>
    <definedName name="DTL_M_SUSPENSE_6_1" localSheetId="1">#N/A</definedName>
    <definedName name="DTL_M_SUSPENSE_6_1">#N/A</definedName>
    <definedName name="DTL_N_ASSETS_2_1" localSheetId="0">#N/A</definedName>
    <definedName name="DTL_N_ASSETS_2_1" localSheetId="1">#N/A</definedName>
    <definedName name="DTL_N_ASSETS_2_1">#N/A</definedName>
    <definedName name="DTL_N_ASSETS_3_1" localSheetId="0">#N/A</definedName>
    <definedName name="DTL_N_ASSETS_3_1" localSheetId="1">#N/A</definedName>
    <definedName name="DTL_N_ASSETS_3_1">#N/A</definedName>
    <definedName name="DTL_N_CAPITAL_4_1" localSheetId="0">#N/A</definedName>
    <definedName name="DTL_N_CAPITAL_4_1" localSheetId="1">#N/A</definedName>
    <definedName name="DTL_N_CAPITAL_4_1">#N/A</definedName>
    <definedName name="DTL_N_CAPITAL_5_1" localSheetId="0">#N/A</definedName>
    <definedName name="DTL_N_CAPITAL_5_1" localSheetId="1">#N/A</definedName>
    <definedName name="DTL_N_CAPITAL_5_1">#N/A</definedName>
    <definedName name="DTL_N_CNC_STOCK_1_1" localSheetId="0">#N/A</definedName>
    <definedName name="DTL_N_CNC_STOCK_1_1" localSheetId="1">#N/A</definedName>
    <definedName name="DTL_N_CNC_STOCK_1_1">#N/A</definedName>
    <definedName name="DTL_N_CNI1__STOCK_1_1" localSheetId="0">#N/A</definedName>
    <definedName name="DTL_N_CNI1__STOCK_1_1" localSheetId="1">#N/A</definedName>
    <definedName name="DTL_N_CNI1__STOCK_1_1">#N/A</definedName>
    <definedName name="DTL_N_CNI2__STOCK_2_1" localSheetId="0">#N/A</definedName>
    <definedName name="DTL_N_CNI2__STOCK_2_1" localSheetId="1">#N/A</definedName>
    <definedName name="DTL_N_CNI2__STOCK_2_1">#N/A</definedName>
    <definedName name="DTL_N_CNIIV_STOCK_3_1" localSheetId="0">#N/A</definedName>
    <definedName name="DTL_N_CNIIV_STOCK_3_1" localSheetId="1">#N/A</definedName>
    <definedName name="DTL_N_CNIIV_STOCK_3_1">#N/A</definedName>
    <definedName name="DTL_N_EXPENSES_1_1" localSheetId="0">#N/A</definedName>
    <definedName name="DTL_N_EXPENSES_1_1" localSheetId="1">#N/A</definedName>
    <definedName name="DTL_N_EXPENSES_1_1">#N/A</definedName>
    <definedName name="DTL_N_EXPENSES_2_1" localSheetId="0">#N/A</definedName>
    <definedName name="DTL_N_EXPENSES_2_1" localSheetId="1">#N/A</definedName>
    <definedName name="DTL_N_EXPENSES_2_1">#N/A</definedName>
    <definedName name="DTL_N_INCOME_1_1" localSheetId="0">#N/A</definedName>
    <definedName name="DTL_N_INCOME_1_1" localSheetId="1">#N/A</definedName>
    <definedName name="DTL_N_INCOME_1_1">#N/A</definedName>
    <definedName name="DTL_N_LIABILITIES_3_1" localSheetId="0">#N/A</definedName>
    <definedName name="DTL_N_LIABILITIES_3_1" localSheetId="1">#N/A</definedName>
    <definedName name="DTL_N_LIABILITIES_3_1">#N/A</definedName>
    <definedName name="DTL_N_LIABILITIES_4_1" localSheetId="0">#N/A</definedName>
    <definedName name="DTL_N_LIABILITIES_4_1" localSheetId="1">#N/A</definedName>
    <definedName name="DTL_N_LIABILITIES_4_1">#N/A</definedName>
    <definedName name="DTL_N_SUSPENSE_5_1" localSheetId="0">#N/A</definedName>
    <definedName name="DTL_N_SUSPENSE_5_1" localSheetId="1">#N/A</definedName>
    <definedName name="DTL_N_SUSPENSE_5_1">#N/A</definedName>
    <definedName name="DTL_N_SUSPENSE_6_1" localSheetId="0">#N/A</definedName>
    <definedName name="DTL_N_SUSPENSE_6_1" localSheetId="1">#N/A</definedName>
    <definedName name="DTL_N_SUSPENSE_6_1">#N/A</definedName>
    <definedName name="DTL_O_CNC_STOCK_1_1" localSheetId="0">#N/A</definedName>
    <definedName name="DTL_O_CNC_STOCK_1_1" localSheetId="1">#N/A</definedName>
    <definedName name="DTL_O_CNC_STOCK_1_1">#N/A</definedName>
    <definedName name="DTL_O_CNI1__STOCK_1_1" localSheetId="0">#N/A</definedName>
    <definedName name="DTL_O_CNI1__STOCK_1_1" localSheetId="1">#N/A</definedName>
    <definedName name="DTL_O_CNI1__STOCK_1_1">#N/A</definedName>
    <definedName name="DTL_O_CNI2__STOCK_2_1" localSheetId="0">#N/A</definedName>
    <definedName name="DTL_O_CNI2__STOCK_2_1" localSheetId="1">#N/A</definedName>
    <definedName name="DTL_O_CNI2__STOCK_2_1">#N/A</definedName>
    <definedName name="DTL_O_CNIIV_STOCK_3_1" localSheetId="0">#N/A</definedName>
    <definedName name="DTL_O_CNIIV_STOCK_3_1" localSheetId="1">#N/A</definedName>
    <definedName name="DTL_O_CNIIV_STOCK_3_1">#N/A</definedName>
    <definedName name="DTL_P_CNC_STOCK_1_1" localSheetId="0">#N/A</definedName>
    <definedName name="DTL_P_CNC_STOCK_1_1" localSheetId="1">#N/A</definedName>
    <definedName name="DTL_P_CNC_STOCK_1_1">#N/A</definedName>
    <definedName name="DTL_P_CNI1__STOCK_1_1" localSheetId="0">#N/A</definedName>
    <definedName name="DTL_P_CNI1__STOCK_1_1" localSheetId="1">#N/A</definedName>
    <definedName name="DTL_P_CNI1__STOCK_1_1">#N/A</definedName>
    <definedName name="DTL_P_CNI2__STOCK_2_1" localSheetId="0">#N/A</definedName>
    <definedName name="DTL_P_CNI2__STOCK_2_1" localSheetId="1">#N/A</definedName>
    <definedName name="DTL_P_CNI2__STOCK_2_1">#N/A</definedName>
    <definedName name="DTL_P_CNIIV_STOCK_3_1" localSheetId="0">#N/A</definedName>
    <definedName name="DTL_P_CNIIV_STOCK_3_1" localSheetId="1">#N/A</definedName>
    <definedName name="DTL_P_CNIIV_STOCK_3_1">#N/A</definedName>
    <definedName name="DTL_R_CNC_STOCK_1_1" localSheetId="0">#N/A</definedName>
    <definedName name="DTL_R_CNC_STOCK_1_1" localSheetId="1">#N/A</definedName>
    <definedName name="DTL_R_CNC_STOCK_1_1">#N/A</definedName>
    <definedName name="DTL_R_CNI1__STOCK_1_1" localSheetId="0">#N/A</definedName>
    <definedName name="DTL_R_CNI1__STOCK_1_1" localSheetId="1">#N/A</definedName>
    <definedName name="DTL_R_CNI1__STOCK_1_1">#N/A</definedName>
    <definedName name="DTL_R_CNI2__STOCK_2_1" localSheetId="0">#N/A</definedName>
    <definedName name="DTL_R_CNI2__STOCK_2_1" localSheetId="1">#N/A</definedName>
    <definedName name="DTL_R_CNI2__STOCK_2_1">#N/A</definedName>
    <definedName name="DTL_R_CNIIV_STOCK_3_1" localSheetId="0">#N/A</definedName>
    <definedName name="DTL_R_CNIIV_STOCK_3_1" localSheetId="1">#N/A</definedName>
    <definedName name="DTL_R_CNIIV_STOCK_3_1">#N/A</definedName>
    <definedName name="DTL_S_CNC_STOCK_1_1" localSheetId="0">#N/A</definedName>
    <definedName name="DTL_S_CNC_STOCK_1_1" localSheetId="1">#N/A</definedName>
    <definedName name="DTL_S_CNC_STOCK_1_1">#N/A</definedName>
    <definedName name="DTL_S_CNI1__STOCK_1_1" localSheetId="0">#N/A</definedName>
    <definedName name="DTL_S_CNI1__STOCK_1_1" localSheetId="1">#N/A</definedName>
    <definedName name="DTL_S_CNI1__STOCK_1_1">#N/A</definedName>
    <definedName name="DTL_S_CNI2__STOCK_2_1" localSheetId="0">#N/A</definedName>
    <definedName name="DTL_S_CNI2__STOCK_2_1" localSheetId="1">#N/A</definedName>
    <definedName name="DTL_S_CNI2__STOCK_2_1">#N/A</definedName>
    <definedName name="DTL_S_CNIIV_STOCK_3_1" localSheetId="0">#N/A</definedName>
    <definedName name="DTL_S_CNIIV_STOCK_3_1" localSheetId="1">#N/A</definedName>
    <definedName name="DTL_S_CNIIV_STOCK_3_1">#N/A</definedName>
    <definedName name="DTL_SumIf___1703__1_1" localSheetId="0">#N/A</definedName>
    <definedName name="DTL_SumIf___1703__1_1" localSheetId="1">#N/A</definedName>
    <definedName name="DTL_SumIf___1703__1_1">#N/A</definedName>
    <definedName name="DTL_SumIf___1707__2_1" localSheetId="0">#N/A</definedName>
    <definedName name="DTL_SumIf___1707__2_1" localSheetId="1">#N/A</definedName>
    <definedName name="DTL_SumIf___1707__2_1">#N/A</definedName>
    <definedName name="DTL_SumIf__1_1" localSheetId="0">#N/A</definedName>
    <definedName name="DTL_SumIf__1_1" localSheetId="1">#N/A</definedName>
    <definedName name="DTL_SumIf__1_1">#N/A</definedName>
    <definedName name="DTL_SumIf_ASSETS_2_1" localSheetId="0">#N/A</definedName>
    <definedName name="DTL_SumIf_ASSETS_2_1" localSheetId="1">#N/A</definedName>
    <definedName name="DTL_SumIf_ASSETS_2_1">#N/A</definedName>
    <definedName name="DTL_SumIf_ASSETS_3_1" localSheetId="0">#N/A</definedName>
    <definedName name="DTL_SumIf_ASSETS_3_1" localSheetId="1">#N/A</definedName>
    <definedName name="DTL_SumIf_ASSETS_3_1">#N/A</definedName>
    <definedName name="DTL_SumIf_CAPITAL_4_1" localSheetId="0">#N/A</definedName>
    <definedName name="DTL_SumIf_CAPITAL_4_1" localSheetId="1">#N/A</definedName>
    <definedName name="DTL_SumIf_CAPITAL_4_1">#N/A</definedName>
    <definedName name="DTL_SumIf_CAPITAL_5_1" localSheetId="0">#N/A</definedName>
    <definedName name="DTL_SumIf_CAPITAL_5_1" localSheetId="1">#N/A</definedName>
    <definedName name="DTL_SumIf_CAPITAL_5_1">#N/A</definedName>
    <definedName name="DTL_SumIf_CNC_STOCK_1_1" localSheetId="0">#N/A</definedName>
    <definedName name="DTL_SumIf_CNC_STOCK_1_1" localSheetId="1">#N/A</definedName>
    <definedName name="DTL_SumIf_CNC_STOCK_1_1">#N/A</definedName>
    <definedName name="DTL_SumIf_CNI1__STOCK_1_1" localSheetId="0">#N/A</definedName>
    <definedName name="DTL_SumIf_CNI1__STOCK_1_1" localSheetId="1">#N/A</definedName>
    <definedName name="DTL_SumIf_CNI1__STOCK_1_1">#N/A</definedName>
    <definedName name="DTL_SumIf_CNI2__STOCK_2_1" localSheetId="0">#N/A</definedName>
    <definedName name="DTL_SumIf_CNI2__STOCK_2_1" localSheetId="1">#N/A</definedName>
    <definedName name="DTL_SumIf_CNI2__STOCK_2_1">#N/A</definedName>
    <definedName name="DTL_SumIf_CNIIV_STOCK_3_1" localSheetId="0">#N/A</definedName>
    <definedName name="DTL_SumIf_CNIIV_STOCK_3_1" localSheetId="1">#N/A</definedName>
    <definedName name="DTL_SumIf_CNIIV_STOCK_3_1">#N/A</definedName>
    <definedName name="DTL_SumIf_CRN__2035___3__1_1" localSheetId="0">#N/A</definedName>
    <definedName name="DTL_SumIf_CRN__2035___3__1_1" localSheetId="1">#N/A</definedName>
    <definedName name="DTL_SumIf_CRN__2035___3__1_1">#N/A</definedName>
    <definedName name="DTL_SumIf_CRN__2072___3__2_1" localSheetId="0">#N/A</definedName>
    <definedName name="DTL_SumIf_CRN__2072___3__2_1" localSheetId="1">#N/A</definedName>
    <definedName name="DTL_SumIf_CRN__2072___3__2_1">#N/A</definedName>
    <definedName name="DTL_SumIf_CRN__2073___3__3_1" localSheetId="0">#N/A</definedName>
    <definedName name="DTL_SumIf_CRN__2073___3__3_1" localSheetId="1">#N/A</definedName>
    <definedName name="DTL_SumIf_CRN__2073___3__3_1">#N/A</definedName>
    <definedName name="DTL_SumIf_CRN__2074___3__4_1" localSheetId="0">#N/A</definedName>
    <definedName name="DTL_SumIf_CRN__2074___3__4_1" localSheetId="1">#N/A</definedName>
    <definedName name="DTL_SumIf_CRN__2074___3__4_1">#N/A</definedName>
    <definedName name="DTL_SumIf_CRN__2075___3__5_1" localSheetId="0">#N/A</definedName>
    <definedName name="DTL_SumIf_CRN__2075___3__5_1" localSheetId="1">#N/A</definedName>
    <definedName name="DTL_SumIf_CRN__2075___3__5_1">#N/A</definedName>
    <definedName name="DTL_SumIf_CRN__2202___3__6_1" localSheetId="0">#N/A</definedName>
    <definedName name="DTL_SumIf_CRN__2202___3__6_1" localSheetId="1">#N/A</definedName>
    <definedName name="DTL_SumIf_CRN__2202___3__6_1">#N/A</definedName>
    <definedName name="DTL_SumIf_CRN__2212___3__7_1" localSheetId="0">#N/A</definedName>
    <definedName name="DTL_SumIf_CRN__2212___3__7_1" localSheetId="1">#N/A</definedName>
    <definedName name="DTL_SumIf_CRN__2212___3__7_1">#N/A</definedName>
    <definedName name="DTL_SumIf_CRN__2213___3__8_1" localSheetId="0">#N/A</definedName>
    <definedName name="DTL_SumIf_CRN__2213___3__8_1" localSheetId="1">#N/A</definedName>
    <definedName name="DTL_SumIf_CRN__2213___3__8_1">#N/A</definedName>
    <definedName name="DTL_SumIf_CRN__2214___3__9_1" localSheetId="0">#N/A</definedName>
    <definedName name="DTL_SumIf_CRN__2214___3__9_1" localSheetId="1">#N/A</definedName>
    <definedName name="DTL_SumIf_CRN__2214___3__9_1">#N/A</definedName>
    <definedName name="DTL_SumIf_CRN__2215___3__10_1" localSheetId="0">#N/A</definedName>
    <definedName name="DTL_SumIf_CRN__2215___3__10_1" localSheetId="1">#N/A</definedName>
    <definedName name="DTL_SumIf_CRN__2215___3__10_1">#N/A</definedName>
    <definedName name="DTL_SumIf_CRN__2318___3__11_1" localSheetId="0">#N/A</definedName>
    <definedName name="DTL_SumIf_CRN__2318___3__11_1" localSheetId="1">#N/A</definedName>
    <definedName name="DTL_SumIf_CRN__2318___3__11_1">#N/A</definedName>
    <definedName name="DTL_SumIf_CRN__2321___3__12_1" localSheetId="0">#N/A</definedName>
    <definedName name="DTL_SumIf_CRN__2321___3__12_1" localSheetId="1">#N/A</definedName>
    <definedName name="DTL_SumIf_CRN__2321___3__12_1">#N/A</definedName>
    <definedName name="DTL_SumIf_CRN__2323___3__13_1" localSheetId="0">#N/A</definedName>
    <definedName name="DTL_SumIf_CRN__2323___3__13_1" localSheetId="1">#N/A</definedName>
    <definedName name="DTL_SumIf_CRN__2323___3__13_1">#N/A</definedName>
    <definedName name="DTL_SumIf_CRN__2356___3__14_1" localSheetId="0">#N/A</definedName>
    <definedName name="DTL_SumIf_CRN__2356___3__14_1" localSheetId="1">#N/A</definedName>
    <definedName name="DTL_SumIf_CRN__2356___3__14_1">#N/A</definedName>
    <definedName name="DTL_SumIf_CRN__2370___3__15_1" localSheetId="0">#N/A</definedName>
    <definedName name="DTL_SumIf_CRN__2370___3__15_1" localSheetId="1">#N/A</definedName>
    <definedName name="DTL_SumIf_CRN__2370___3__15_1">#N/A</definedName>
    <definedName name="DTL_SumIf_CRN__4377___3__16_1" localSheetId="0">#N/A</definedName>
    <definedName name="DTL_SumIf_CRN__4377___3__16_1" localSheetId="1">#N/A</definedName>
    <definedName name="DTL_SumIf_CRN__4377___3__16_1">#N/A</definedName>
    <definedName name="DTL_SumIf_CRN__4378___3__17_1" localSheetId="0">#N/A</definedName>
    <definedName name="DTL_SumIf_CRN__4378___3__17_1" localSheetId="1">#N/A</definedName>
    <definedName name="DTL_SumIf_CRN__4378___3__17_1">#N/A</definedName>
    <definedName name="DTL_SumIf_CRN__5521___3__18_1" localSheetId="0">#N/A</definedName>
    <definedName name="DTL_SumIf_CRN__5521___3__18_1" localSheetId="1">#N/A</definedName>
    <definedName name="DTL_SumIf_CRN__5521___3__18_1">#N/A</definedName>
    <definedName name="DTL_SumIf_CRN__5522___3__19_1" localSheetId="0">#N/A</definedName>
    <definedName name="DTL_SumIf_CRN__5522___3__19_1" localSheetId="1">#N/A</definedName>
    <definedName name="DTL_SumIf_CRN__5522___3__19_1">#N/A</definedName>
    <definedName name="DTL_SumIf_CRN__5523___3__20_1" localSheetId="0">#N/A</definedName>
    <definedName name="DTL_SumIf_CRN__5523___3__20_1" localSheetId="1">#N/A</definedName>
    <definedName name="DTL_SumIf_CRN__5523___3__20_1">#N/A</definedName>
    <definedName name="DTL_SumIf_CRN__5524___3__21_1" localSheetId="0">#N/A</definedName>
    <definedName name="DTL_SumIf_CRN__5524___3__21_1" localSheetId="1">#N/A</definedName>
    <definedName name="DTL_SumIf_CRN__5524___3__21_1">#N/A</definedName>
    <definedName name="DTL_SumIf_CRN__6020___3__22_1" localSheetId="0">#N/A</definedName>
    <definedName name="DTL_SumIf_CRN__6020___3__22_1" localSheetId="1">#N/A</definedName>
    <definedName name="DTL_SumIf_CRN__6020___3__22_1">#N/A</definedName>
    <definedName name="DTL_SumIf_CRN__6055___3__23_1" localSheetId="0">#N/A</definedName>
    <definedName name="DTL_SumIf_CRN__6055___3__23_1" localSheetId="1">#N/A</definedName>
    <definedName name="DTL_SumIf_CRN__6055___3__23_1">#N/A</definedName>
    <definedName name="DTL_SumIf_CRN__6063___3__24_1" localSheetId="0">#N/A</definedName>
    <definedName name="DTL_SumIf_CRN__6063___3__24_1" localSheetId="1">#N/A</definedName>
    <definedName name="DTL_SumIf_CRN__6063___3__24_1">#N/A</definedName>
    <definedName name="DTL_SumIf_CRN__6478___3__25_1" localSheetId="0">#N/A</definedName>
    <definedName name="DTL_SumIf_CRN__6478___3__25_1" localSheetId="1">#N/A</definedName>
    <definedName name="DTL_SumIf_CRN__6478___3__25_1">#N/A</definedName>
    <definedName name="DTL_SumIf_CRN__6505___3__26_1" localSheetId="0">#N/A</definedName>
    <definedName name="DTL_SumIf_CRN__6505___3__26_1" localSheetId="1">#N/A</definedName>
    <definedName name="DTL_SumIf_CRN__6505___3__26_1">#N/A</definedName>
    <definedName name="DTL_SumIf_CRN__6507___3__27_1" localSheetId="0">#N/A</definedName>
    <definedName name="DTL_SumIf_CRN__6507___3__27_1" localSheetId="1">#N/A</definedName>
    <definedName name="DTL_SumIf_CRN__6507___3__27_1">#N/A</definedName>
    <definedName name="DTL_SumIf_CRN__6543___3__28_1" localSheetId="0">#N/A</definedName>
    <definedName name="DTL_SumIf_CRN__6543___3__28_1" localSheetId="1">#N/A</definedName>
    <definedName name="DTL_SumIf_CRN__6543___3__28_1">#N/A</definedName>
    <definedName name="DTL_SumIf_EXPENSES_1_1" localSheetId="0">#N/A</definedName>
    <definedName name="DTL_SumIf_EXPENSES_1_1" localSheetId="1">#N/A</definedName>
    <definedName name="DTL_SumIf_EXPENSES_1_1">#N/A</definedName>
    <definedName name="DTL_SumIf_EXPENSES_2_1" localSheetId="0">#N/A</definedName>
    <definedName name="DTL_SumIf_EXPENSES_2_1" localSheetId="1">#N/A</definedName>
    <definedName name="DTL_SumIf_EXPENSES_2_1">#N/A</definedName>
    <definedName name="DTL_SumIf_INCOME_1_1" localSheetId="0">#N/A</definedName>
    <definedName name="DTL_SumIf_INCOME_1_1" localSheetId="1">#N/A</definedName>
    <definedName name="DTL_SumIf_INCOME_1_1">#N/A</definedName>
    <definedName name="DTL_SumIf_LIABILITIES_3_1" localSheetId="0">#N/A</definedName>
    <definedName name="DTL_SumIf_LIABILITIES_3_1" localSheetId="1">#N/A</definedName>
    <definedName name="DTL_SumIf_LIABILITIES_3_1">#N/A</definedName>
    <definedName name="DTL_SumIf_LIABILITIES_4_1" localSheetId="0">#N/A</definedName>
    <definedName name="DTL_SumIf_LIABILITIES_4_1" localSheetId="1">#N/A</definedName>
    <definedName name="DTL_SumIf_LIABILITIES_4_1">#N/A</definedName>
    <definedName name="DTL_SumIf_SUSPENSE_5_1" localSheetId="0">#N/A</definedName>
    <definedName name="DTL_SumIf_SUSPENSE_5_1" localSheetId="1">#N/A</definedName>
    <definedName name="DTL_SumIf_SUSPENSE_5_1">#N/A</definedName>
    <definedName name="DTL_SumIf_SUSPENSE_6_1" localSheetId="0">#N/A</definedName>
    <definedName name="DTL_SumIf_SUSPENSE_6_1" localSheetId="1">#N/A</definedName>
    <definedName name="DTL_SumIf_SUSPENSE_6_1">#N/A</definedName>
    <definedName name="DTL_T_CNC_STOCK_1_1" localSheetId="0">#N/A</definedName>
    <definedName name="DTL_T_CNC_STOCK_1_1" localSheetId="1">#N/A</definedName>
    <definedName name="DTL_T_CNC_STOCK_1_1">#N/A</definedName>
    <definedName name="DTL_T_CNI1__STOCK_1_1" localSheetId="0">#N/A</definedName>
    <definedName name="DTL_T_CNI1__STOCK_1_1" localSheetId="1">#N/A</definedName>
    <definedName name="DTL_T_CNI1__STOCK_1_1">#N/A</definedName>
    <definedName name="DTL_T_CNI2__STOCK_2_1" localSheetId="0">#N/A</definedName>
    <definedName name="DTL_T_CNI2__STOCK_2_1" localSheetId="1">#N/A</definedName>
    <definedName name="DTL_T_CNI2__STOCK_2_1">#N/A</definedName>
    <definedName name="DTL_T_CNIIV_STOCK_3_1" localSheetId="0">#N/A</definedName>
    <definedName name="DTL_T_CNIIV_STOCK_3_1" localSheetId="1">#N/A</definedName>
    <definedName name="DTL_T_CNIIV_STOCK_3_1">#N/A</definedName>
    <definedName name="ee" localSheetId="1">#REF!</definedName>
    <definedName name="ee">#REF!</definedName>
    <definedName name="End_Bal" localSheetId="0">#REF!</definedName>
    <definedName name="End_Bal" localSheetId="1">#REF!</definedName>
    <definedName name="End_Bal">#REF!</definedName>
    <definedName name="ew" localSheetId="0">'5'!ew</definedName>
    <definedName name="ew" localSheetId="1">'6.2. '!ew</definedName>
    <definedName name="ew">[10]!ew</definedName>
    <definedName name="Expas" localSheetId="0">#REF!</definedName>
    <definedName name="Expas" localSheetId="1">#REF!</definedName>
    <definedName name="Expas">#REF!</definedName>
    <definedName name="export_year" localSheetId="1">#REF!</definedName>
    <definedName name="export_year">#REF!</definedName>
    <definedName name="Extra_Pay" localSheetId="0">#REF!</definedName>
    <definedName name="Extra_Pay" localSheetId="1">#REF!</definedName>
    <definedName name="Extra_Pay">#REF!</definedName>
    <definedName name="fg" localSheetId="0">'5'!fg</definedName>
    <definedName name="fg" localSheetId="1">'6.2. '!fg</definedName>
    <definedName name="fg">[10]!fg</definedName>
    <definedName name="Financing_Activities" localSheetId="0">#REF!</definedName>
    <definedName name="Financing_Activities" localSheetId="1">#REF!</definedName>
    <definedName name="Financing_Activities">#REF!</definedName>
    <definedName name="Form_211" localSheetId="0">#REF!</definedName>
    <definedName name="Form_211" localSheetId="1">#REF!</definedName>
    <definedName name="Form_211">#REF!</definedName>
    <definedName name="Form_214_40" localSheetId="0">#REF!</definedName>
    <definedName name="Form_214_40" localSheetId="1">#REF!</definedName>
    <definedName name="Form_214_40">#REF!</definedName>
    <definedName name="Form_214_41" localSheetId="0">#REF!</definedName>
    <definedName name="Form_214_41" localSheetId="1">#REF!</definedName>
    <definedName name="Form_214_41">#REF!</definedName>
    <definedName name="Form_215" localSheetId="0">#REF!</definedName>
    <definedName name="Form_215" localSheetId="1">#REF!</definedName>
    <definedName name="Form_215">#REF!</definedName>
    <definedName name="Form_626_p" localSheetId="0">#REF!</definedName>
    <definedName name="Form_626_p" localSheetId="1">#REF!</definedName>
    <definedName name="Form_626_p">#REF!</definedName>
    <definedName name="Format_info" localSheetId="0">#REF!</definedName>
    <definedName name="Format_info" localSheetId="1">#REF!</definedName>
    <definedName name="Format_info">#REF!</definedName>
    <definedName name="Fuel" localSheetId="0">#REF!</definedName>
    <definedName name="Fuel" localSheetId="1">#REF!</definedName>
    <definedName name="Fuel">#REF!</definedName>
    <definedName name="FuelP97" localSheetId="0">#REF!</definedName>
    <definedName name="FuelP97" localSheetId="1">#REF!</definedName>
    <definedName name="FuelP97">#REF!</definedName>
    <definedName name="Full_Print" localSheetId="0">#REF!</definedName>
    <definedName name="Full_Print" localSheetId="1">#REF!</definedName>
    <definedName name="Full_Print">#REF!</definedName>
    <definedName name="G" localSheetId="0">'5'!USD/1.701</definedName>
    <definedName name="G" localSheetId="1">'6.2. '!USD/1.701</definedName>
    <definedName name="G">[10]!USD/1.701</definedName>
    <definedName name="gg" localSheetId="1">#REF!</definedName>
    <definedName name="gg">#REF!</definedName>
    <definedName name="gggg" localSheetId="0">'5'!gggg</definedName>
    <definedName name="gggg" localSheetId="1">'6.2. '!gggg</definedName>
    <definedName name="gggg">[10]!gggg</definedName>
    <definedName name="Go" localSheetId="0">'5'!Go</definedName>
    <definedName name="Go" localSheetId="1">'6.2. '!Go</definedName>
    <definedName name="Go">[10]!Go</definedName>
    <definedName name="GoAssetChart" localSheetId="0">'5'!GoAssetChart</definedName>
    <definedName name="GoAssetChart" localSheetId="1">'6.2. '!GoAssetChart</definedName>
    <definedName name="GoAssetChart">[10]!GoAssetChart</definedName>
    <definedName name="GoBack" localSheetId="0">'5'!GoBack</definedName>
    <definedName name="GoBack" localSheetId="1">'6.2. '!GoBack</definedName>
    <definedName name="GoBack">[10]!GoBack</definedName>
    <definedName name="GoBalanceSheet" localSheetId="0">'5'!GoBalanceSheet</definedName>
    <definedName name="GoBalanceSheet" localSheetId="1">'6.2. '!GoBalanceSheet</definedName>
    <definedName name="GoBalanceSheet">[10]!GoBalanceSheet</definedName>
    <definedName name="GoCashFlow" localSheetId="0">'5'!GoCashFlow</definedName>
    <definedName name="GoCashFlow" localSheetId="1">'6.2. '!GoCashFlow</definedName>
    <definedName name="GoCashFlow">[10]!GoCashFlow</definedName>
    <definedName name="GoData" localSheetId="0">'5'!GoData</definedName>
    <definedName name="GoData" localSheetId="1">'6.2. '!GoData</definedName>
    <definedName name="GoData">[10]!GoData</definedName>
    <definedName name="GoIncomeChart" localSheetId="0">'5'!GoIncomeChart</definedName>
    <definedName name="GoIncomeChart" localSheetId="1">'6.2. '!GoIncomeChart</definedName>
    <definedName name="GoIncomeChart">[10]!GoIncomeChart</definedName>
    <definedName name="GoIncomeChart1" localSheetId="0">'5'!GoIncomeChart1</definedName>
    <definedName name="GoIncomeChart1" localSheetId="1">'6.2. '!GoIncomeChart1</definedName>
    <definedName name="GoIncomeChart1">[10]!GoIncomeChart1</definedName>
    <definedName name="grace1" localSheetId="0">#REF!</definedName>
    <definedName name="grace1" localSheetId="1">#REF!</definedName>
    <definedName name="grace1">#REF!</definedName>
    <definedName name="H?Period">[13]Заголовок!$B$3</definedName>
    <definedName name="HEADER_BOTTOM">6</definedName>
    <definedName name="HEADER_BOTTOM_1" localSheetId="0">#N/A</definedName>
    <definedName name="HEADER_BOTTOM_1" localSheetId="1">#N/A</definedName>
    <definedName name="HEADER_BOTTOM_1">#N/A</definedName>
    <definedName name="Header_Row" localSheetId="0">ROW(#REF!)</definedName>
    <definedName name="Header_Row" localSheetId="1">ROW(#REF!)</definedName>
    <definedName name="Header_Row">ROW(#REF!)</definedName>
    <definedName name="Helper_ТЭС_Котельные">[14]Справочники!$A$2:$A$4,[14]Справочники!$A$16:$A$18</definedName>
    <definedName name="hh" localSheetId="0">'5'!USD/1.701</definedName>
    <definedName name="hh" localSheetId="1">'6.2. '!USD/1.701</definedName>
    <definedName name="hh">[10]!USD/1.701</definedName>
    <definedName name="hhhh" localSheetId="0">'5'!hhhh</definedName>
    <definedName name="hhhh" localSheetId="1">'6.2. '!hhhh</definedName>
    <definedName name="hhhh">[10]!hhhh</definedName>
    <definedName name="iii" localSheetId="0">kk/1.81</definedName>
    <definedName name="iii" localSheetId="1">[0]!kk/1.81</definedName>
    <definedName name="iii">kk/1.81</definedName>
    <definedName name="iiii" localSheetId="0">kk/1.81</definedName>
    <definedName name="iiii" localSheetId="1">[0]!kk/1.81</definedName>
    <definedName name="iiii">kk/1.81</definedName>
    <definedName name="Income_Statement_1" localSheetId="1">#REF!</definedName>
    <definedName name="Income_Statement_1">#REF!</definedName>
    <definedName name="Income_Statement_2" localSheetId="1">#REF!</definedName>
    <definedName name="Income_Statement_2">#REF!</definedName>
    <definedName name="Income_Statement_3" localSheetId="1">#REF!</definedName>
    <definedName name="Income_Statement_3">#REF!</definedName>
    <definedName name="ineterest1" localSheetId="0">#REF!</definedName>
    <definedName name="ineterest1" localSheetId="1">#REF!</definedName>
    <definedName name="ineterest1">#REF!</definedName>
    <definedName name="Int" localSheetId="0">#REF!</definedName>
    <definedName name="Int" localSheetId="1">#REF!</definedName>
    <definedName name="Int">#REF!</definedName>
    <definedName name="Interest_Rate" localSheetId="0">#REF!</definedName>
    <definedName name="Interest_Rate" localSheetId="1">#REF!</definedName>
    <definedName name="Interest_Rate">#REF!</definedName>
    <definedName name="jjjjjj" localSheetId="0">'5'!jjjjjj</definedName>
    <definedName name="jjjjjj" localSheetId="1">'6.2. '!jjjjjj</definedName>
    <definedName name="jjjjjj">[10]!jjjjjj</definedName>
    <definedName name="k" localSheetId="0">'5'!k</definedName>
    <definedName name="k" localSheetId="1">'6.2. '!k</definedName>
    <definedName name="k">[10]!k</definedName>
    <definedName name="kk">[15]Коэфф!$B$1</definedName>
    <definedName name="kurs" localSheetId="1">#REF!</definedName>
    <definedName name="kurs">#REF!</definedName>
    <definedName name="lang">[16]lang!$A$6</definedName>
    <definedName name="Language">[17]Main!$B$21</definedName>
    <definedName name="Last_Row" localSheetId="0">IF('5'!Values_Entered,'5'!Header_Row+'5'!Number_of_Payments,'5'!Header_Row)</definedName>
    <definedName name="Last_Row" localSheetId="1">IF('6.2. '!Values_Entered,'6.2. '!Header_Row+'6.2. '!Number_of_Payments,'6.2. '!Header_Row)</definedName>
    <definedName name="Last_Row">IF(Values_Entered,Header_Row+Number_of_Payments,Header_Row)</definedName>
    <definedName name="libir6m" localSheetId="0">#REF!</definedName>
    <definedName name="libir6m" localSheetId="1">#REF!</definedName>
    <definedName name="libir6m">#REF!</definedName>
    <definedName name="limcount" hidden="1">1</definedName>
    <definedName name="LME" localSheetId="1">#REF!</definedName>
    <definedName name="LME">#REF!</definedName>
    <definedName name="Loan_Amount" localSheetId="0">#REF!</definedName>
    <definedName name="Loan_Amount" localSheetId="1">#REF!</definedName>
    <definedName name="Loan_Amount">#REF!</definedName>
    <definedName name="Loan_Start" localSheetId="0">#REF!</definedName>
    <definedName name="Loan_Start" localSheetId="1">#REF!</definedName>
    <definedName name="Loan_Start">#REF!</definedName>
    <definedName name="Loan_Years" localSheetId="0">#REF!</definedName>
    <definedName name="Loan_Years" localSheetId="1">#REF!</definedName>
    <definedName name="Loan_Years">#REF!</definedName>
    <definedName name="mamamia" localSheetId="1">#REF!</definedName>
    <definedName name="mamamia">#REF!</definedName>
    <definedName name="mm" localSheetId="0">'5'!mm</definedName>
    <definedName name="mm" localSheetId="1">'6.2. '!mm</definedName>
    <definedName name="mm">[10]!mm</definedName>
    <definedName name="Moeuvre" localSheetId="0">[18]Personnel!#REF!</definedName>
    <definedName name="Moeuvre" localSheetId="1">[18]Personnel!#REF!</definedName>
    <definedName name="Moeuvre">[19]Personnel!#REF!</definedName>
    <definedName name="nn" localSheetId="0">kk/1.81</definedName>
    <definedName name="nn" localSheetId="1">[0]!kk/1.81</definedName>
    <definedName name="nn">kk/1.81</definedName>
    <definedName name="nnnn" localSheetId="0">kk/1.81</definedName>
    <definedName name="nnnn" localSheetId="1">[0]!kk/1.81</definedName>
    <definedName name="nnnn">kk/1.81</definedName>
    <definedName name="Num_Pmt_Per_Year" localSheetId="0">#REF!</definedName>
    <definedName name="Num_Pmt_Per_Year" localSheetId="1">#REF!</definedName>
    <definedName name="Num_Pmt_Per_Year">#REF!</definedName>
    <definedName name="Number_of_Payments" localSheetId="0">MATCH(0.01,'5'!End_Bal,-1)+1</definedName>
    <definedName name="Number_of_Payments" localSheetId="1">MATCH(0.01,'6.2. '!End_Bal,-1)+1</definedName>
    <definedName name="Number_of_Payments">MATCH(0.01,End_Bal,-1)+1</definedName>
    <definedName name="ok" localSheetId="0">[20]Контроль!$E$1</definedName>
    <definedName name="ok" localSheetId="1">[20]Контроль!$E$1</definedName>
    <definedName name="ok">[21]Контроль!$E$1</definedName>
    <definedName name="org">'[22]Анкета (2)'!$A$5</definedName>
    <definedName name="output_year" localSheetId="1">#REF!</definedName>
    <definedName name="output_year">#REF!</definedName>
    <definedName name="P1_ESO_PROT" localSheetId="0" hidden="1">#REF!,#REF!,#REF!,#REF!,#REF!,#REF!,#REF!,#REF!</definedName>
    <definedName name="P1_ESO_PROT" localSheetId="1" hidden="1">#REF!,#REF!,#REF!,#REF!,#REF!,#REF!,#REF!,#REF!</definedName>
    <definedName name="P1_ESO_PROT" hidden="1">#REF!,#REF!,#REF!,#REF!,#REF!,#REF!,#REF!,#REF!</definedName>
    <definedName name="P1_SBT_PROT" localSheetId="0" hidden="1">#REF!,#REF!,#REF!,#REF!,#REF!,#REF!,#REF!</definedName>
    <definedName name="P1_SBT_PROT" localSheetId="1" hidden="1">#REF!,#REF!,#REF!,#REF!,#REF!,#REF!,#REF!</definedName>
    <definedName name="P1_SBT_PROT" hidden="1">#REF!,#REF!,#REF!,#REF!,#REF!,#REF!,#REF!</definedName>
    <definedName name="P1_SCOPE_16_PRT" localSheetId="0" hidden="1">'[23]16'!$E$15:$I$16,'[23]16'!$E$18:$I$20,'[23]16'!$E$23:$I$23,'[23]16'!$E$26:$I$26,'[23]16'!$E$29:$I$29,'[23]16'!$E$32:$I$32,'[23]16'!$E$35:$I$35,'[23]16'!$B$34,'[23]16'!$B$37</definedName>
    <definedName name="P1_SCOPE_16_PRT" localSheetId="1" hidden="1">'[23]16'!$E$15:$I$16,'[23]16'!$E$18:$I$20,'[23]16'!$E$23:$I$23,'[23]16'!$E$26:$I$26,'[23]16'!$E$29:$I$29,'[23]16'!$E$32:$I$32,'[23]16'!$E$35:$I$35,'[23]16'!$B$34,'[23]16'!$B$37</definedName>
    <definedName name="P1_SCOPE_16_PRT" hidden="1">'[24]16'!$E$15:$I$16,'[24]16'!$E$18:$I$20,'[24]16'!$E$23:$I$23,'[24]16'!$E$26:$I$26,'[24]16'!$E$29:$I$29,'[24]16'!$E$32:$I$32,'[24]16'!$E$35:$I$35,'[24]16'!$B$34,'[24]16'!$B$37</definedName>
    <definedName name="P1_SCOPE_17_PRT" localSheetId="0" hidden="1">#REF!,#REF!,#REF!,#REF!,#REF!,#REF!,#REF!,#REF!</definedName>
    <definedName name="P1_SCOPE_17_PRT" localSheetId="1" hidden="1">#REF!,#REF!,#REF!,#REF!,#REF!,#REF!,#REF!,#REF!</definedName>
    <definedName name="P1_SCOPE_17_PRT" hidden="1">#REF!,#REF!,#REF!,#REF!,#REF!,#REF!,#REF!,#REF!</definedName>
    <definedName name="P1_SCOPE_4_PRT" localSheetId="0" hidden="1">'[23]4'!$F$23:$I$23,'[23]4'!$F$25:$I$25,'[23]4'!$F$27:$I$31,'[23]4'!$K$14:$N$20,'[23]4'!$K$23:$N$23,'[23]4'!$K$25:$N$25,'[23]4'!$K$27:$N$31,'[23]4'!$P$14:$S$20,'[23]4'!$P$23:$S$23</definedName>
    <definedName name="P1_SCOPE_4_PRT" localSheetId="1" hidden="1">'[23]4'!$F$23:$I$23,'[23]4'!$F$25:$I$25,'[23]4'!$F$27:$I$31,'[23]4'!$K$14:$N$20,'[23]4'!$K$23:$N$23,'[23]4'!$K$25:$N$25,'[23]4'!$K$27:$N$31,'[23]4'!$P$14:$S$20,'[23]4'!$P$23:$S$23</definedName>
    <definedName name="P1_SCOPE_4_PRT" hidden="1">'[24]4'!$F$23:$I$23,'[24]4'!$F$25:$I$25,'[24]4'!$F$27:$I$31,'[24]4'!$K$14:$N$20,'[24]4'!$K$23:$N$23,'[24]4'!$K$25:$N$25,'[24]4'!$K$27:$N$31,'[24]4'!$P$14:$S$20,'[24]4'!$P$23:$S$23</definedName>
    <definedName name="P1_SCOPE_5_PRT" localSheetId="0" hidden="1">'[23]5'!$F$23:$I$23,'[23]5'!$F$25:$I$25,'[23]5'!$F$27:$I$31,'[23]5'!$K$14:$N$21,'[23]5'!$K$23:$N$23,'[23]5'!$K$25:$N$25,'[23]5'!$K$27:$N$31,'[23]5'!$P$14:$S$21,'[23]5'!$P$23:$S$23</definedName>
    <definedName name="P1_SCOPE_5_PRT" localSheetId="1" hidden="1">'[23]5'!$F$23:$I$23,'[23]5'!$F$25:$I$25,'[23]5'!$F$27:$I$31,'[23]5'!$K$14:$N$21,'[23]5'!$K$23:$N$23,'[23]5'!$K$25:$N$25,'[23]5'!$K$27:$N$31,'[23]5'!$P$14:$S$21,'[23]5'!$P$23:$S$23</definedName>
    <definedName name="P1_SCOPE_5_PRT" hidden="1">'[24]5'!$F$23:$I$23,'[24]5'!$F$25:$I$25,'[24]5'!$F$27:$I$31,'[24]5'!$K$14:$N$21,'[24]5'!$K$23:$N$23,'[24]5'!$K$25:$N$25,'[24]5'!$K$27:$N$31,'[24]5'!$P$14:$S$21,'[24]5'!$P$23:$S$23</definedName>
    <definedName name="P1_SCOPE_F1_PRT" localSheetId="0" hidden="1">'[23]Ф-1 (для АО-энерго)'!$D$74:$E$84,'[23]Ф-1 (для АО-энерго)'!$D$71:$E$72,'[23]Ф-1 (для АО-энерго)'!$D$66:$E$69,'[23]Ф-1 (для АО-энерго)'!$D$61:$E$64</definedName>
    <definedName name="P1_SCOPE_F1_PRT" localSheetId="1" hidden="1">'[23]Ф-1 (для АО-энерго)'!$D$74:$E$84,'[23]Ф-1 (для АО-энерго)'!$D$71:$E$72,'[23]Ф-1 (для АО-энерго)'!$D$66:$E$69,'[23]Ф-1 (для АО-энерго)'!$D$61:$E$64</definedName>
    <definedName name="P1_SCOPE_F1_PRT" hidden="1">'[24]Ф-1 (для АО-энерго)'!$D$74:$E$84,'[24]Ф-1 (для АО-энерго)'!$D$71:$E$72,'[24]Ф-1 (для АО-энерго)'!$D$66:$E$69,'[24]Ф-1 (для АО-энерго)'!$D$61:$E$64</definedName>
    <definedName name="P1_SCOPE_F2_PRT" localSheetId="0" hidden="1">'[23]Ф-2 (для АО-энерго)'!$G$56,'[23]Ф-2 (для АО-энерго)'!$E$55:$E$56,'[23]Ф-2 (для АО-энерго)'!$F$55:$G$55,'[23]Ф-2 (для АО-энерго)'!$D$55</definedName>
    <definedName name="P1_SCOPE_F2_PRT" localSheetId="1" hidden="1">'[23]Ф-2 (для АО-энерго)'!$G$56,'[23]Ф-2 (для АО-энерго)'!$E$55:$E$56,'[23]Ф-2 (для АО-энерго)'!$F$55:$G$55,'[23]Ф-2 (для АО-энерго)'!$D$55</definedName>
    <definedName name="P1_SCOPE_F2_PRT" hidden="1">'[24]Ф-2 (для АО-энерго)'!$G$56,'[24]Ф-2 (для АО-энерго)'!$E$55:$E$56,'[24]Ф-2 (для АО-энерго)'!$F$55:$G$55,'[24]Ф-2 (для АО-энерго)'!$D$55</definedName>
    <definedName name="P1_SCOPE_FLOAD" localSheetId="0" hidden="1">#REF!,#REF!,#REF!,#REF!,#REF!,#REF!</definedName>
    <definedName name="P1_SCOPE_FLOAD" localSheetId="1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localSheetId="1" hidden="1">#REF!,#REF!,#REF!,#REF!,#REF!,#REF!</definedName>
    <definedName name="P1_SCOPE_FRML" hidden="1">#REF!,#REF!,#REF!,#REF!,#REF!,#REF!</definedName>
    <definedName name="P1_SCOPE_PER_PRT" localSheetId="0" hidden="1">[23]перекрестка!$H$15:$H$19,[23]перекрестка!$H$21:$H$25,[23]перекрестка!$J$14:$J$25,[23]перекрестка!$K$15:$K$19,[23]перекрестка!$K$21:$K$25</definedName>
    <definedName name="P1_SCOPE_PER_PRT" localSheetId="1" hidden="1">[23]перекрестка!$H$15:$H$19,[23]перекрестка!$H$21:$H$25,[23]перекрестка!$J$14:$J$25,[23]перекрестка!$K$15:$K$19,[23]перекрестка!$K$21:$K$25</definedName>
    <definedName name="P1_SCOPE_PER_PRT" hidden="1">[24]перекрестка!$H$15:$H$19,[24]перекрестка!$H$21:$H$25,[24]перекрестка!$J$14:$J$25,[24]перекрестка!$K$15:$K$19,[24]перекрестка!$K$21:$K$25</definedName>
    <definedName name="P1_SCOPE_SV_LD" localSheetId="0" hidden="1">#REF!,#REF!,#REF!,#REF!,#REF!,#REF!,#REF!</definedName>
    <definedName name="P1_SCOPE_SV_LD" localSheetId="1" hidden="1">#REF!,#REF!,#REF!,#REF!,#REF!,#REF!,#REF!</definedName>
    <definedName name="P1_SCOPE_SV_LD" hidden="1">#REF!,#REF!,#REF!,#REF!,#REF!,#REF!,#REF!</definedName>
    <definedName name="P1_SCOPE_SV_LD1" localSheetId="0" hidden="1">[23]свод!$E$70:$M$79,[23]свод!$E$81:$M$81,[23]свод!$E$83:$M$88,[23]свод!$E$90:$M$90,[23]свод!$E$92:$M$96,[23]свод!$E$98:$M$98,[23]свод!$E$101:$M$102</definedName>
    <definedName name="P1_SCOPE_SV_LD1" localSheetId="1" hidden="1">[23]свод!$E$70:$M$79,[23]свод!$E$81:$M$81,[23]свод!$E$83:$M$88,[23]свод!$E$90:$M$90,[23]свод!$E$92:$M$96,[23]свод!$E$98:$M$98,[23]свод!$E$101:$M$102</definedName>
    <definedName name="P1_SCOPE_SV_LD1" hidden="1">[24]свод!$E$70:$M$79,[24]свод!$E$81:$M$81,[24]свод!$E$83:$M$88,[24]свод!$E$90:$M$90,[24]свод!$E$92:$M$96,[24]свод!$E$98:$M$98,[24]свод!$E$101:$M$102</definedName>
    <definedName name="P1_SCOPE_SV_PRT" localSheetId="0" hidden="1">[23]свод!$E$18:$I$19,[23]свод!$E$23:$H$26,[23]свод!$E$28:$I$29,[23]свод!$E$32:$I$36,[23]свод!$E$38:$I$40,[23]свод!$E$42:$I$53,[23]свод!$E$55:$I$56</definedName>
    <definedName name="P1_SCOPE_SV_PRT" localSheetId="1" hidden="1">[23]свод!$E$18:$I$19,[23]свод!$E$23:$H$26,[23]свод!$E$28:$I$29,[23]свод!$E$32:$I$36,[23]свод!$E$38:$I$40,[23]свод!$E$42:$I$53,[23]свод!$E$55:$I$56</definedName>
    <definedName name="P1_SCOPE_SV_PRT" hidden="1">[24]свод!$E$18:$I$19,[24]свод!$E$23:$H$26,[24]свод!$E$28:$I$29,[24]свод!$E$32:$I$36,[24]свод!$E$38:$I$40,[24]свод!$E$42:$I$53,[24]свод!$E$55:$I$56</definedName>
    <definedName name="P1_SET_PROT" localSheetId="0" hidden="1">#REF!,#REF!,#REF!,#REF!,#REF!,#REF!,#REF!</definedName>
    <definedName name="P1_SET_PROT" localSheetId="1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localSheetId="1" hidden="1">#REF!,#REF!,#REF!,#REF!,#REF!,#REF!,#REF!</definedName>
    <definedName name="P1_SET_PRT" hidden="1">#REF!,#REF!,#REF!,#REF!,#REF!,#REF!,#REF!</definedName>
    <definedName name="P1_T1_Protect" localSheetId="0" hidden="1">[25]перекрестка!$J$42:$K$46,[25]перекрестка!$J$49,[25]перекрестка!$J$50:$K$54,[25]перекрестка!$J$55,[25]перекрестка!$J$56:$K$60,[25]перекрестка!$J$62:$K$66</definedName>
    <definedName name="P1_T1_Protect" localSheetId="1" hidden="1">[25]перекрестка!$J$42:$K$46,[25]перекрестка!$J$49,[25]перекрестка!$J$50:$K$54,[25]перекрестка!$J$55,[25]перекрестка!$J$56:$K$60,[25]перекрестка!$J$62:$K$66</definedName>
    <definedName name="P1_T1_Protect" hidden="1">[26]перекрестка!$J$42:$K$46,[26]перекрестка!$J$49,[26]перекрестка!$J$50:$K$54,[26]перекрестка!$J$55,[26]перекрестка!$J$56:$K$60,[26]перекрестка!$J$62:$K$66</definedName>
    <definedName name="P1_T16_Protect" localSheetId="0" hidden="1">'[25]16'!$G$10:$K$14,'[25]16'!$G$17:$K$17,'[25]16'!$G$20:$K$20,'[25]16'!$G$23:$K$23,'[25]16'!$G$26:$K$26,'[25]16'!$G$29:$K$29,'[25]16'!$G$33:$K$34,'[25]16'!$G$38:$K$40</definedName>
    <definedName name="P1_T16_Protect" localSheetId="1" hidden="1">'[25]16'!$G$10:$K$14,'[25]16'!$G$17:$K$17,'[25]16'!$G$20:$K$20,'[25]16'!$G$23:$K$23,'[25]16'!$G$26:$K$26,'[25]16'!$G$29:$K$29,'[25]16'!$G$33:$K$34,'[25]16'!$G$38:$K$40</definedName>
    <definedName name="P1_T16_Protect" hidden="1">'[26]16'!$G$10:$K$14,'[26]16'!$G$17:$K$17,'[26]16'!$G$20:$K$20,'[26]16'!$G$23:$K$23,'[26]16'!$G$26:$K$26,'[26]16'!$G$29:$K$29,'[26]16'!$G$33:$K$34,'[26]16'!$G$38:$K$40</definedName>
    <definedName name="P1_T17?L4">'[14]29'!$J$18:$J$25,'[14]29'!$G$18:$G$25,'[14]29'!$G$35:$G$42,'[14]29'!$J$35:$J$42,'[14]29'!$G$60,'[14]29'!$J$60,'[14]29'!$M$60,'[14]29'!$P$60,'[14]29'!$P$18:$P$25,'[14]29'!$G$9:$G$16</definedName>
    <definedName name="P1_T17?unit?РУБ.ГКАЛ">'[14]29'!$F$44:$F$51,'[14]29'!$I$44:$I$51,'[14]29'!$L$44:$L$51,'[14]29'!$F$18:$F$25,'[14]29'!$I$60,'[14]29'!$L$60,'[14]29'!$O$60,'[14]29'!$F$60,'[14]29'!$F$9:$F$16,'[14]29'!$I$9:$I$16</definedName>
    <definedName name="P1_T17?unit?ТГКАЛ">'[14]29'!$M$18:$M$25,'[14]29'!$J$18:$J$25,'[14]29'!$G$18:$G$25,'[14]29'!$G$35:$G$42,'[14]29'!$J$35:$J$42,'[14]29'!$G$60,'[14]29'!$J$60,'[14]29'!$M$60,'[14]29'!$P$60,'[14]29'!$G$9:$G$16</definedName>
    <definedName name="P1_T17_Protection">'[14]29'!$O$47:$P$51,'[14]29'!$L$47:$M$51,'[14]29'!$L$53:$M$53,'[14]29'!$L$55:$M$59,'[14]29'!$O$53:$P$53,'[14]29'!$O$55:$P$59,'[14]29'!$F$12:$G$16,'[14]29'!$F$10:$G$10</definedName>
    <definedName name="P1_T18.2_Protect" localSheetId="0" hidden="1">'[25]18.2'!$F$12:$J$19,'[25]18.2'!$F$22:$J$25,'[25]18.2'!$B$28:$J$30,'[25]18.2'!$F$32:$J$32,'[25]18.2'!$B$34:$J$36,'[25]18.2'!$F$40:$J$45,'[25]18.2'!$F$52:$J$52</definedName>
    <definedName name="P1_T18.2_Protect" localSheetId="1" hidden="1">'[25]18.2'!$F$12:$J$19,'[25]18.2'!$F$22:$J$25,'[25]18.2'!$B$28:$J$30,'[25]18.2'!$F$32:$J$32,'[25]18.2'!$B$34:$J$36,'[25]18.2'!$F$40:$J$45,'[25]18.2'!$F$52:$J$52</definedName>
    <definedName name="P1_T18.2_Protect" hidden="1">'[26]18.2'!$F$12:$J$19,'[26]18.2'!$F$22:$J$25,'[26]18.2'!$B$28:$J$30,'[26]18.2'!$F$32:$J$32,'[26]18.2'!$B$34:$J$36,'[26]18.2'!$F$40:$J$45,'[26]18.2'!$F$52:$J$52</definedName>
    <definedName name="P1_T20_Protection" hidden="1">'[14]20'!$E$4:$H$4,'[14]20'!$E$13:$H$13,'[14]20'!$E$16:$H$17,'[14]20'!$E$19:$H$19,'[14]20'!$J$4:$M$4,'[14]20'!$J$8:$M$11,'[14]20'!$J$13:$M$13,'[14]20'!$J$16:$M$17,'[14]20'!$J$19:$M$19</definedName>
    <definedName name="P1_T21_Protection">'[14]21'!$O$31:$S$33,'[14]21'!$E$11,'[14]21'!$G$11:$K$11,'[14]21'!$M$11,'[14]21'!$O$11:$S$11,'[14]21'!$E$14:$E$16,'[14]21'!$G$14:$K$16,'[14]21'!$M$14:$M$16,'[14]21'!$O$14:$S$16</definedName>
    <definedName name="P1_T23_Protection">'[14]23'!$F$9:$J$25,'[14]23'!$O$9:$P$25,'[14]23'!$A$32:$A$34,'[14]23'!$F$32:$J$34,'[14]23'!$O$32:$P$34,'[14]23'!$A$37:$A$53,'[14]23'!$F$37:$J$53,'[14]23'!$O$37:$P$53</definedName>
    <definedName name="P1_T25_protection">'[14]25'!$G$8:$J$21,'[14]25'!$G$24:$J$28,'[14]25'!$G$30:$J$33,'[14]25'!$G$35:$J$37,'[14]25'!$G$41:$J$42,'[14]25'!$L$8:$O$21,'[14]25'!$L$24:$O$28,'[14]25'!$L$30:$O$33</definedName>
    <definedName name="P1_T26_Protection">'[14]26'!$B$34:$B$36,'[14]26'!$F$8:$I$8,'[14]26'!$F$10:$I$11,'[14]26'!$F$13:$I$15,'[14]26'!$F$18:$I$19,'[14]26'!$F$22:$I$24,'[14]26'!$F$26:$I$26,'[14]26'!$F$29:$I$32</definedName>
    <definedName name="P1_T27_Protection">'[14]27'!$B$34:$B$36,'[14]27'!$F$8:$I$8,'[14]27'!$F$10:$I$11,'[14]27'!$F$13:$I$15,'[14]27'!$F$18:$I$19,'[14]27'!$F$22:$I$24,'[14]27'!$F$26:$I$26,'[14]27'!$F$29:$I$32</definedName>
    <definedName name="P1_T28?axis?R?ПЭ">'[14]28'!$D$16:$I$18,'[14]28'!$D$22:$I$24,'[14]28'!$D$28:$I$30,'[14]28'!$D$37:$I$39,'[14]28'!$D$42:$I$44,'[14]28'!$D$48:$I$50,'[14]28'!$D$54:$I$56,'[14]28'!$D$63:$I$65</definedName>
    <definedName name="P1_T28?axis?R?ПЭ?">'[14]28'!$B$16:$B$18,'[14]28'!$B$22:$B$24,'[14]28'!$B$28:$B$30,'[14]28'!$B$37:$B$39,'[14]28'!$B$42:$B$44,'[14]28'!$B$48:$B$50,'[14]28'!$B$54:$B$56,'[14]28'!$B$63:$B$65</definedName>
    <definedName name="P1_T28?Data">'[14]28'!$G$242:$H$265,'[14]28'!$D$242:$E$265,'[14]28'!$G$216:$H$239,'[14]28'!$D$268:$E$292,'[14]28'!$G$268:$H$292,'[14]28'!$D$216:$E$239,'[14]28'!$G$190:$H$213</definedName>
    <definedName name="P1_T28_Protection">'[14]28'!$B$74:$B$76,'[14]28'!$B$80:$B$82,'[14]28'!$B$89:$B$91,'[14]28'!$B$94:$B$96,'[14]28'!$B$100:$B$102,'[14]28'!$B$106:$B$108,'[14]28'!$B$115:$B$117,'[14]28'!$B$120:$B$122</definedName>
    <definedName name="P1_T4_Protect" localSheetId="0" hidden="1">'[25]4'!$G$20:$J$20,'[25]4'!$G$22:$J$22,'[25]4'!$G$24:$J$28,'[25]4'!$L$11:$O$17,'[25]4'!$L$20:$O$20,'[25]4'!$L$22:$O$22,'[25]4'!$L$24:$O$28,'[25]4'!$Q$11:$T$17,'[25]4'!$Q$20:$T$20</definedName>
    <definedName name="P1_T4_Protect" localSheetId="1" hidden="1">'[25]4'!$G$20:$J$20,'[25]4'!$G$22:$J$22,'[25]4'!$G$24:$J$28,'[25]4'!$L$11:$O$17,'[25]4'!$L$20:$O$20,'[25]4'!$L$22:$O$22,'[25]4'!$L$24:$O$28,'[25]4'!$Q$11:$T$17,'[25]4'!$Q$20:$T$20</definedName>
    <definedName name="P1_T4_Protect" hidden="1">'[26]4'!$G$20:$J$20,'[26]4'!$G$22:$J$22,'[26]4'!$G$24:$J$28,'[26]4'!$L$11:$O$17,'[26]4'!$L$20:$O$20,'[26]4'!$L$22:$O$22,'[26]4'!$L$24:$O$28,'[26]4'!$Q$11:$T$17,'[26]4'!$Q$20:$T$20</definedName>
    <definedName name="P1_T6_Protect" localSheetId="0" hidden="1">'[25]6'!$D$46:$H$55,'[25]6'!$J$46:$N$55,'[25]6'!$D$57:$H$59,'[25]6'!$J$57:$N$59,'[25]6'!$B$10:$B$19,'[25]6'!$D$10:$H$19,'[25]6'!$J$10:$N$19,'[25]6'!$D$21:$H$23,'[25]6'!$J$21:$N$23</definedName>
    <definedName name="P1_T6_Protect" localSheetId="1" hidden="1">'[25]6'!$D$46:$H$55,'[25]6'!$J$46:$N$55,'[25]6'!$D$57:$H$59,'[25]6'!$J$57:$N$59,'[25]6'!$B$10:$B$19,'[25]6'!$D$10:$H$19,'[25]6'!$J$10:$N$19,'[25]6'!$D$21:$H$23,'[25]6'!$J$21:$N$23</definedName>
    <definedName name="P1_T6_Protect" hidden="1">'[26]6'!$D$46:$H$55,'[26]6'!$J$46:$N$55,'[26]6'!$D$57:$H$59,'[26]6'!$J$57:$N$59,'[26]6'!$B$10:$B$19,'[26]6'!$D$10:$H$19,'[26]6'!$J$10:$N$19,'[26]6'!$D$21:$H$23,'[26]6'!$J$21:$N$23</definedName>
    <definedName name="P10_T1_Protect" localSheetId="0" hidden="1">[25]перекрестка!$F$42:$H$46,[25]перекрестка!$F$49:$G$49,[25]перекрестка!$F$50:$H$54,[25]перекрестка!$F$55:$G$55,[25]перекрестка!$F$56:$H$60</definedName>
    <definedName name="P10_T1_Protect" localSheetId="1" hidden="1">[25]перекрестка!$F$42:$H$46,[25]перекрестка!$F$49:$G$49,[25]перекрестка!$F$50:$H$54,[25]перекрестка!$F$55:$G$55,[25]перекрестка!$F$56:$H$60</definedName>
    <definedName name="P10_T1_Protect" hidden="1">[26]перекрестка!$F$42:$H$46,[26]перекрестка!$F$49:$G$49,[26]перекрестка!$F$50:$H$54,[26]перекрестка!$F$55:$G$55,[26]перекрестка!$F$56:$H$60</definedName>
    <definedName name="P10_T28_Protection">'[14]28'!$G$167:$H$169,'[14]28'!$D$172:$E$174,'[14]28'!$G$172:$H$174,'[14]28'!$D$178:$E$180,'[14]28'!$G$178:$H$181,'[14]28'!$D$184:$E$186,'[14]28'!$G$184:$H$186</definedName>
    <definedName name="P11_T1_Protect" localSheetId="0" hidden="1">[25]перекрестка!$F$62:$H$66,[25]перекрестка!$F$68:$H$72,[25]перекрестка!$F$74:$H$78,[25]перекрестка!$F$80:$H$84,[25]перекрестка!$F$89:$G$89</definedName>
    <definedName name="P11_T1_Protect" localSheetId="1" hidden="1">[25]перекрестка!$F$62:$H$66,[25]перекрестка!$F$68:$H$72,[25]перекрестка!$F$74:$H$78,[25]перекрестка!$F$80:$H$84,[25]перекрестка!$F$89:$G$89</definedName>
    <definedName name="P11_T1_Protect" hidden="1">[26]перекрестка!$F$62:$H$66,[26]перекрестка!$F$68:$H$72,[26]перекрестка!$F$74:$H$78,[26]перекрестка!$F$80:$H$84,[26]перекрестка!$F$89:$G$89</definedName>
    <definedName name="P11_T28_Protection">'[14]28'!$D$193:$E$195,'[14]28'!$G$193:$H$195,'[14]28'!$D$198:$E$200,'[14]28'!$G$198:$H$200,'[14]28'!$D$204:$E$206,'[14]28'!$G$204:$H$206,'[14]28'!$D$210:$E$212,'[14]28'!$B$68:$B$70</definedName>
    <definedName name="P12_T1_Protect" localSheetId="0" hidden="1">[25]перекрестка!$F$90:$H$94,[25]перекрестка!$F$95:$G$95,[25]перекрестка!$F$96:$H$100,[25]перекрестка!$F$102:$H$106,[25]перекрестка!$F$108:$H$112</definedName>
    <definedName name="P12_T1_Protect" localSheetId="1" hidden="1">[25]перекрестка!$F$90:$H$94,[25]перекрестка!$F$95:$G$95,[25]перекрестка!$F$96:$H$100,[25]перекрестка!$F$102:$H$106,[25]перекрестка!$F$108:$H$112</definedName>
    <definedName name="P12_T1_Protect" hidden="1">[26]перекрестка!$F$90:$H$94,[26]перекрестка!$F$95:$G$95,[26]перекрестка!$F$96:$H$100,[26]перекрестка!$F$102:$H$106,[26]перекрестка!$F$108:$H$112</definedName>
    <definedName name="P12_T28_Protection" localSheetId="0">P1_T28_Protection,P2_T28_Protection,P3_T28_Protection,P4_T28_Protection,P5_T28_Protection,P6_T28_Protection,P7_T28_Protection,P8_T28_Protection</definedName>
    <definedName name="P12_T28_Protection" localSheetId="1">[0]!P1_T28_Protection,[0]!P2_T28_Protection,[0]!P3_T28_Protection,[0]!P4_T28_Protection,[0]!P5_T28_Protection,[0]!P6_T28_Protection,[0]!P7_T28_Protection,[0]!P8_T28_Protection</definedName>
    <definedName name="P12_T28_Protection">P1_T28_Protection,P2_T28_Protection,P3_T28_Protection,P4_T28_Protection,P5_T28_Protection,P6_T28_Protection,P7_T28_Protection,P8_T28_Protection</definedName>
    <definedName name="P13_T1_Protect" localSheetId="0" hidden="1">[25]перекрестка!$F$114:$H$118,[25]перекрестка!$F$120:$H$124,[25]перекрестка!$F$127:$G$127,[25]перекрестка!$F$128:$H$132,[25]перекрестка!$F$133:$G$133</definedName>
    <definedName name="P13_T1_Protect" localSheetId="1" hidden="1">[25]перекрестка!$F$114:$H$118,[25]перекрестка!$F$120:$H$124,[25]перекрестка!$F$127:$G$127,[25]перекрестка!$F$128:$H$132,[25]перекрестка!$F$133:$G$133</definedName>
    <definedName name="P13_T1_Protect" hidden="1">[26]перекрестка!$F$114:$H$118,[26]перекрестка!$F$120:$H$124,[26]перекрестка!$F$127:$G$127,[26]перекрестка!$F$128:$H$132,[26]перекрестка!$F$133:$G$133</definedName>
    <definedName name="P14_T1_Protect" localSheetId="0" hidden="1">[25]перекрестка!$F$134:$H$138,[25]перекрестка!$F$140:$H$144,[25]перекрестка!$F$146:$H$150,[25]перекрестка!$F$152:$H$156,[25]перекрестка!$F$158:$H$162</definedName>
    <definedName name="P14_T1_Protect" localSheetId="1" hidden="1">[25]перекрестка!$F$134:$H$138,[25]перекрестка!$F$140:$H$144,[25]перекрестка!$F$146:$H$150,[25]перекрестка!$F$152:$H$156,[25]перекрестка!$F$158:$H$162</definedName>
    <definedName name="P14_T1_Protect" hidden="1">[26]перекрестка!$F$134:$H$138,[26]перекрестка!$F$140:$H$144,[26]перекрестка!$F$146:$H$150,[26]перекрестка!$F$152:$H$156,[26]перекрестка!$F$158:$H$162</definedName>
    <definedName name="P15_T1_Protect" localSheetId="0" hidden="1">[25]перекрестка!$J$158:$K$162,[25]перекрестка!$J$152:$K$156,[25]перекрестка!$J$146:$K$150,[25]перекрестка!$J$140:$K$144,[25]перекрестка!$J$11</definedName>
    <definedName name="P15_T1_Protect" localSheetId="1" hidden="1">[25]перекрестка!$J$158:$K$162,[25]перекрестка!$J$152:$K$156,[25]перекрестка!$J$146:$K$150,[25]перекрестка!$J$140:$K$144,[25]перекрестка!$J$11</definedName>
    <definedName name="P15_T1_Protect" hidden="1">[26]перекрестка!$J$158:$K$162,[26]перекрестка!$J$152:$K$156,[26]перекрестка!$J$146:$K$150,[26]перекрестка!$J$140:$K$144,[26]перекрестка!$J$11</definedName>
    <definedName name="P16_T1_Protect" localSheetId="0" hidden="1">[25]перекрестка!$J$12:$K$16,[25]перекрестка!$J$17,[25]перекрестка!$J$18:$K$22,[25]перекрестка!$J$24:$K$28,[25]перекрестка!$J$30:$K$34,[25]перекрестка!$F$23:$G$23</definedName>
    <definedName name="P16_T1_Protect" localSheetId="1" hidden="1">[25]перекрестка!$J$12:$K$16,[25]перекрестка!$J$17,[25]перекрестка!$J$18:$K$22,[25]перекрестка!$J$24:$K$28,[25]перекрестка!$J$30:$K$34,[25]перекрестка!$F$23:$G$23</definedName>
    <definedName name="P16_T1_Protect" hidden="1">[26]перекрестка!$J$12:$K$16,[26]перекрестка!$J$17,[26]перекрестка!$J$18:$K$22,[26]перекрестка!$J$24:$K$28,[26]перекрестка!$J$30:$K$34,[26]перекрестка!$F$23:$G$23</definedName>
    <definedName name="P17_T1_Protect" localSheetId="0" hidden="1">[25]перекрестка!$F$29:$G$29,[25]перекрестка!$F$61:$G$61,[25]перекрестка!$F$67:$G$67,[25]перекрестка!$F$101:$G$101,[25]перекрестка!$F$107:$G$107</definedName>
    <definedName name="P17_T1_Protect" localSheetId="1" hidden="1">[25]перекрестка!$F$29:$G$29,[25]перекрестка!$F$61:$G$61,[25]перекрестка!$F$67:$G$67,[25]перекрестка!$F$101:$G$101,[25]перекрестка!$F$107:$G$107</definedName>
    <definedName name="P17_T1_Protect" hidden="1">[26]перекрестка!$F$29:$G$29,[26]перекрестка!$F$61:$G$61,[26]перекрестка!$F$67:$G$67,[26]перекрестка!$F$101:$G$101,[26]перекрестка!$F$107:$G$107</definedName>
    <definedName name="P18_T1_Protect" localSheetId="0" hidden="1">[25]перекрестка!$F$139:$G$139,[25]перекрестка!$F$145:$G$145,[25]перекрестка!$J$36:$K$40,'5'!P1_T1_Protect,'5'!P2_T1_Protect,'5'!P3_T1_Protect,'5'!P4_T1_Protect</definedName>
    <definedName name="P18_T1_Protect" localSheetId="1" hidden="1">[25]перекрестка!$F$139:$G$139,[25]перекрестка!$F$145:$G$145,[25]перекрестка!$J$36:$K$40,'6.2. '!P1_T1_Protect,'6.2. '!P2_T1_Protect,'6.2. '!P3_T1_Protect,'6.2. '!P4_T1_Protect</definedName>
    <definedName name="P18_T1_Protect" hidden="1">[26]перекрестка!$F$139:$G$139,[26]перекрестка!$F$145:$G$145,[26]перекрестка!$J$36:$K$40,P1_T1_Protect,P2_T1_Protect,P3_T1_Protect,P4_T1_Protect</definedName>
    <definedName name="P19_T1_Protect" localSheetId="0" hidden="1">'5'!P5_T1_Protect,'5'!P6_T1_Protect,'5'!P7_T1_Protect,'5'!P8_T1_Protect,'5'!P9_T1_Protect,'5'!P10_T1_Protect,'5'!P11_T1_Protect,'5'!P12_T1_Protect,'5'!P13_T1_Protect,'5'!P14_T1_Protect</definedName>
    <definedName name="P19_T1_Protect" localSheetId="1" hidden="1">'6.2. '!P5_T1_Protect,'6.2. '!P6_T1_Protect,'6.2. '!P7_T1_Protect,'6.2. '!P8_T1_Protect,'6.2. '!P9_T1_Protect,'6.2. '!P10_T1_Protect,'6.2. '!P11_T1_Protect,'6.2. '!P12_T1_Protect,'6.2. '!P13_T1_Protect,'6.2. '!P14_T1_Protect</definedName>
    <definedName name="P19_T1_Protect" hidden="1">P5_T1_Protect,P6_T1_Protect,P7_T1_Protect,P8_T1_Protect,P9_T1_Protect,P10_T1_Protect,P11_T1_Protect,P12_T1_Protect,P13_T1_Protect,P14_T1_Protect</definedName>
    <definedName name="P2_SCOPE_16_PRT" localSheetId="0" hidden="1">'[23]16'!$E$38:$I$38,'[23]16'!$E$41:$I$41,'[23]16'!$E$45:$I$47,'[23]16'!$E$49:$I$49,'[23]16'!$E$53:$I$54,'[23]16'!$E$56:$I$57,'[23]16'!$E$59:$I$59,'[23]16'!$E$9:$I$13</definedName>
    <definedName name="P2_SCOPE_16_PRT" localSheetId="1" hidden="1">'[23]16'!$E$38:$I$38,'[23]16'!$E$41:$I$41,'[23]16'!$E$45:$I$47,'[23]16'!$E$49:$I$49,'[23]16'!$E$53:$I$54,'[23]16'!$E$56:$I$57,'[23]16'!$E$59:$I$59,'[23]16'!$E$9:$I$13</definedName>
    <definedName name="P2_SCOPE_16_PRT" hidden="1">'[24]16'!$E$38:$I$38,'[24]16'!$E$41:$I$41,'[24]16'!$E$45:$I$47,'[24]16'!$E$49:$I$49,'[24]16'!$E$53:$I$54,'[24]16'!$E$56:$I$57,'[24]16'!$E$59:$I$59,'[24]16'!$E$9:$I$13</definedName>
    <definedName name="P2_SCOPE_4_PRT" localSheetId="0" hidden="1">'[23]4'!$P$25:$S$25,'[23]4'!$P$27:$S$31,'[23]4'!$U$14:$X$20,'[23]4'!$U$23:$X$23,'[23]4'!$U$25:$X$25,'[23]4'!$U$27:$X$31,'[23]4'!$Z$14:$AC$20,'[23]4'!$Z$23:$AC$23,'[23]4'!$Z$25:$AC$25</definedName>
    <definedName name="P2_SCOPE_4_PRT" localSheetId="1" hidden="1">'[23]4'!$P$25:$S$25,'[23]4'!$P$27:$S$31,'[23]4'!$U$14:$X$20,'[23]4'!$U$23:$X$23,'[23]4'!$U$25:$X$25,'[23]4'!$U$27:$X$31,'[23]4'!$Z$14:$AC$20,'[23]4'!$Z$23:$AC$23,'[23]4'!$Z$25:$AC$25</definedName>
    <definedName name="P2_SCOPE_4_PRT" hidden="1">'[24]4'!$P$25:$S$25,'[24]4'!$P$27:$S$31,'[24]4'!$U$14:$X$20,'[24]4'!$U$23:$X$23,'[24]4'!$U$25:$X$25,'[24]4'!$U$27:$X$31,'[24]4'!$Z$14:$AC$20,'[24]4'!$Z$23:$AC$23,'[24]4'!$Z$25:$AC$25</definedName>
    <definedName name="P2_SCOPE_5_PRT" localSheetId="0" hidden="1">'[23]5'!$P$25:$S$25,'[23]5'!$P$27:$S$31,'[23]5'!$U$14:$X$21,'[23]5'!$U$23:$X$23,'[23]5'!$U$25:$X$25,'[23]5'!$U$27:$X$31,'[23]5'!$Z$14:$AC$21,'[23]5'!$Z$23:$AC$23,'[23]5'!$Z$25:$AC$25</definedName>
    <definedName name="P2_SCOPE_5_PRT" localSheetId="1" hidden="1">'[23]5'!$P$25:$S$25,'[23]5'!$P$27:$S$31,'[23]5'!$U$14:$X$21,'[23]5'!$U$23:$X$23,'[23]5'!$U$25:$X$25,'[23]5'!$U$27:$X$31,'[23]5'!$Z$14:$AC$21,'[23]5'!$Z$23:$AC$23,'[23]5'!$Z$25:$AC$25</definedName>
    <definedName name="P2_SCOPE_5_PRT" hidden="1">'[24]5'!$P$25:$S$25,'[24]5'!$P$27:$S$31,'[24]5'!$U$14:$X$21,'[24]5'!$U$23:$X$23,'[24]5'!$U$25:$X$25,'[24]5'!$U$27:$X$31,'[24]5'!$Z$14:$AC$21,'[24]5'!$Z$23:$AC$23,'[24]5'!$Z$25:$AC$25</definedName>
    <definedName name="P2_SCOPE_F1_PRT" localSheetId="0" hidden="1">'[23]Ф-1 (для АО-энерго)'!$D$56:$E$59,'[23]Ф-1 (для АО-энерго)'!$D$34:$E$50,'[23]Ф-1 (для АО-энерго)'!$D$32:$E$32,'[23]Ф-1 (для АО-энерго)'!$D$23:$E$30</definedName>
    <definedName name="P2_SCOPE_F1_PRT" localSheetId="1" hidden="1">'[23]Ф-1 (для АО-энерго)'!$D$56:$E$59,'[23]Ф-1 (для АО-энерго)'!$D$34:$E$50,'[23]Ф-1 (для АО-энерго)'!$D$32:$E$32,'[23]Ф-1 (для АО-энерго)'!$D$23:$E$30</definedName>
    <definedName name="P2_SCOPE_F1_PRT" hidden="1">'[24]Ф-1 (для АО-энерго)'!$D$56:$E$59,'[24]Ф-1 (для АО-энерго)'!$D$34:$E$50,'[24]Ф-1 (для АО-энерго)'!$D$32:$E$32,'[24]Ф-1 (для АО-энерго)'!$D$23:$E$30</definedName>
    <definedName name="P2_SCOPE_F2_PRT" localSheetId="0" hidden="1">'[23]Ф-2 (для АО-энерго)'!$D$52:$G$54,'[23]Ф-2 (для АО-энерго)'!$C$21:$E$42,'[23]Ф-2 (для АО-энерго)'!$A$12:$E$12,'[23]Ф-2 (для АО-энерго)'!$C$8:$E$11</definedName>
    <definedName name="P2_SCOPE_F2_PRT" localSheetId="1" hidden="1">'[23]Ф-2 (для АО-энерго)'!$D$52:$G$54,'[23]Ф-2 (для АО-энерго)'!$C$21:$E$42,'[23]Ф-2 (для АО-энерго)'!$A$12:$E$12,'[23]Ф-2 (для АО-энерго)'!$C$8:$E$11</definedName>
    <definedName name="P2_SCOPE_F2_PRT" hidden="1">'[24]Ф-2 (для АО-энерго)'!$D$52:$G$54,'[24]Ф-2 (для АО-энерго)'!$C$21:$E$42,'[24]Ф-2 (для АО-энерго)'!$A$12:$E$12,'[24]Ф-2 (для АО-энерго)'!$C$8:$E$11</definedName>
    <definedName name="P2_SCOPE_PER_PRT" localSheetId="0" hidden="1">[23]перекрестка!$N$14:$N$25,[23]перекрестка!$N$27:$N$31,[23]перекрестка!$J$27:$K$31,[23]перекрестка!$F$27:$H$31,[23]перекрестка!$F$33:$H$37</definedName>
    <definedName name="P2_SCOPE_PER_PRT" localSheetId="1" hidden="1">[23]перекрестка!$N$14:$N$25,[23]перекрестка!$N$27:$N$31,[23]перекрестка!$J$27:$K$31,[23]перекрестка!$F$27:$H$31,[23]перекрестка!$F$33:$H$37</definedName>
    <definedName name="P2_SCOPE_PER_PRT" hidden="1">[24]перекрестка!$N$14:$N$25,[24]перекрестка!$N$27:$N$31,[24]перекрестка!$J$27:$K$31,[24]перекрестка!$F$27:$H$31,[24]перекрестка!$F$33:$H$37</definedName>
    <definedName name="P2_SCOPE_SV_PRT" localSheetId="0" hidden="1">[23]свод!$E$58:$I$63,[23]свод!$E$72:$I$79,[23]свод!$E$81:$I$81,[23]свод!$E$85:$H$88,[23]свод!$E$90:$I$90,[23]свод!$E$107:$I$112,[23]свод!$E$114:$I$117</definedName>
    <definedName name="P2_SCOPE_SV_PRT" localSheetId="1" hidden="1">[23]свод!$E$58:$I$63,[23]свод!$E$72:$I$79,[23]свод!$E$81:$I$81,[23]свод!$E$85:$H$88,[23]свод!$E$90:$I$90,[23]свод!$E$107:$I$112,[23]свод!$E$114:$I$117</definedName>
    <definedName name="P2_SCOPE_SV_PRT" hidden="1">[24]свод!$E$58:$I$63,[24]свод!$E$72:$I$79,[24]свод!$E$81:$I$81,[24]свод!$E$85:$H$88,[24]свод!$E$90:$I$90,[24]свод!$E$107:$I$112,[24]свод!$E$114:$I$117</definedName>
    <definedName name="P2_T1_Protect" localSheetId="0" hidden="1">[25]перекрестка!$J$68:$K$72,[25]перекрестка!$J$74:$K$78,[25]перекрестка!$J$80:$K$84,[25]перекрестка!$J$89,[25]перекрестка!$J$90:$K$94,[25]перекрестка!$J$95</definedName>
    <definedName name="P2_T1_Protect" localSheetId="1" hidden="1">[25]перекрестка!$J$68:$K$72,[25]перекрестка!$J$74:$K$78,[25]перекрестка!$J$80:$K$84,[25]перекрестка!$J$89,[25]перекрестка!$J$90:$K$94,[25]перекрестка!$J$95</definedName>
    <definedName name="P2_T1_Protect" hidden="1">[26]перекрестка!$J$68:$K$72,[26]перекрестка!$J$74:$K$78,[26]перекрестка!$J$80:$K$84,[26]перекрестка!$J$89,[26]перекрестка!$J$90:$K$94,[26]перекрестка!$J$95</definedName>
    <definedName name="P2_T17?L4">'[14]29'!$J$9:$J$16,'[14]29'!$M$9:$M$16,'[14]29'!$P$9:$P$16,'[14]29'!$G$44:$G$51,'[14]29'!$J$44:$J$51,'[14]29'!$M$44:$M$51,'[14]29'!$M$35:$M$42,'[14]29'!$P$35:$P$42,'[14]29'!$P$44:$P$51</definedName>
    <definedName name="P2_T17?unit?РУБ.ГКАЛ">'[14]29'!$I$18:$I$25,'[14]29'!$L$9:$L$16,'[14]29'!$L$18:$L$25,'[14]29'!$O$9:$O$16,'[14]29'!$F$35:$F$42,'[14]29'!$I$35:$I$42,'[14]29'!$L$35:$L$42,'[14]29'!$O$35:$O$51</definedName>
    <definedName name="P2_T17?unit?ТГКАЛ">'[14]29'!$J$9:$J$16,'[14]29'!$M$9:$M$16,'[14]29'!$P$9:$P$16,'[14]29'!$M$35:$M$42,'[14]29'!$P$35:$P$42,'[14]29'!$G$44:$G$51,'[14]29'!$J$44:$J$51,'[14]29'!$M$44:$M$51,'[14]29'!$P$44:$P$51</definedName>
    <definedName name="P2_T17_Protection">'[14]29'!$F$19:$G$19,'[14]29'!$F$21:$G$25,'[14]29'!$F$27:$G$27,'[14]29'!$F$29:$G$33,'[14]29'!$F$36:$G$36,'[14]29'!$F$38:$G$42,'[14]29'!$F$45:$G$45,'[14]29'!$F$47:$G$51</definedName>
    <definedName name="P2_T21_Protection">'[14]21'!$E$20:$E$22,'[14]21'!$G$20:$K$22,'[14]21'!$M$20:$M$22,'[14]21'!$O$20:$S$22,'[14]21'!$E$26:$E$28,'[14]21'!$G$26:$K$28,'[14]21'!$M$26:$M$28,'[14]21'!$O$26:$S$28</definedName>
    <definedName name="P2_T25_protection">'[14]25'!$L$35:$O$37,'[14]25'!$L$41:$O$42,'[14]25'!$Q$8:$T$21,'[14]25'!$Q$24:$T$28,'[14]25'!$Q$30:$T$33,'[14]25'!$Q$35:$T$37,'[14]25'!$Q$41:$T$42,'[14]25'!$B$35:$B$37</definedName>
    <definedName name="P2_T26_Protection">'[14]26'!$F$34:$I$36,'[14]26'!$K$8:$N$8,'[14]26'!$K$10:$N$11,'[14]26'!$K$13:$N$15,'[14]26'!$K$18:$N$19,'[14]26'!$K$22:$N$24,'[14]26'!$K$26:$N$26,'[14]26'!$K$29:$N$32</definedName>
    <definedName name="P2_T27_Protection">'[14]27'!$F$34:$I$36,'[14]27'!$K$8:$N$8,'[14]27'!$K$10:$N$11,'[14]27'!$K$13:$N$15,'[14]27'!$K$18:$N$19,'[14]27'!$K$22:$N$24,'[14]27'!$K$26:$N$26,'[14]27'!$K$29:$N$32</definedName>
    <definedName name="P2_T28?axis?R?ПЭ">'[14]28'!$D$68:$I$70,'[14]28'!$D$74:$I$76,'[14]28'!$D$80:$I$82,'[14]28'!$D$89:$I$91,'[14]28'!$D$94:$I$96,'[14]28'!$D$100:$I$102,'[14]28'!$D$106:$I$108,'[14]28'!$D$115:$I$117</definedName>
    <definedName name="P2_T28?axis?R?ПЭ?">'[14]28'!$B$68:$B$70,'[14]28'!$B$74:$B$76,'[14]28'!$B$80:$B$82,'[14]28'!$B$89:$B$91,'[14]28'!$B$94:$B$96,'[14]28'!$B$100:$B$102,'[14]28'!$B$106:$B$108,'[14]28'!$B$115:$B$117</definedName>
    <definedName name="P2_T28_Protection">'[14]28'!$B$126:$B$128,'[14]28'!$B$132:$B$134,'[14]28'!$B$141:$B$143,'[14]28'!$B$146:$B$148,'[14]28'!$B$152:$B$154,'[14]28'!$B$158:$B$160,'[14]28'!$B$167:$B$169</definedName>
    <definedName name="P2_T4_Protect" localSheetId="0" hidden="1">'[25]4'!$Q$22:$T$22,'[25]4'!$Q$24:$T$28,'[25]4'!$V$24:$Y$28,'[25]4'!$V$22:$Y$22,'[25]4'!$V$20:$Y$20,'[25]4'!$V$11:$Y$17,'[25]4'!$AA$11:$AD$17,'[25]4'!$AA$20:$AD$20,'[25]4'!$AA$22:$AD$22</definedName>
    <definedName name="P2_T4_Protect" localSheetId="1" hidden="1">'[25]4'!$Q$22:$T$22,'[25]4'!$Q$24:$T$28,'[25]4'!$V$24:$Y$28,'[25]4'!$V$22:$Y$22,'[25]4'!$V$20:$Y$20,'[25]4'!$V$11:$Y$17,'[25]4'!$AA$11:$AD$17,'[25]4'!$AA$20:$AD$20,'[25]4'!$AA$22:$AD$22</definedName>
    <definedName name="P2_T4_Protect" hidden="1">'[26]4'!$Q$22:$T$22,'[26]4'!$Q$24:$T$28,'[26]4'!$V$24:$Y$28,'[26]4'!$V$22:$Y$22,'[26]4'!$V$20:$Y$20,'[26]4'!$V$11:$Y$17,'[26]4'!$AA$11:$AD$17,'[26]4'!$AA$20:$AD$20,'[26]4'!$AA$22:$AD$22</definedName>
    <definedName name="P3_SCOPE_F1_PRT" localSheetId="0" hidden="1">'[23]Ф-1 (для АО-энерго)'!$E$16:$E$17,'[23]Ф-1 (для АО-энерго)'!$C$4:$D$4,'[23]Ф-1 (для АО-энерго)'!$C$7:$E$10,'[23]Ф-1 (для АО-энерго)'!$A$11:$E$11</definedName>
    <definedName name="P3_SCOPE_F1_PRT" localSheetId="1" hidden="1">'[23]Ф-1 (для АО-энерго)'!$E$16:$E$17,'[23]Ф-1 (для АО-энерго)'!$C$4:$D$4,'[23]Ф-1 (для АО-энерго)'!$C$7:$E$10,'[23]Ф-1 (для АО-энерго)'!$A$11:$E$11</definedName>
    <definedName name="P3_SCOPE_F1_PRT" hidden="1">'[24]Ф-1 (для АО-энерго)'!$E$16:$E$17,'[24]Ф-1 (для АО-энерго)'!$C$4:$D$4,'[24]Ф-1 (для АО-энерго)'!$C$7:$E$10,'[24]Ф-1 (для АО-энерго)'!$A$11:$E$11</definedName>
    <definedName name="P3_SCOPE_PER_PRT" localSheetId="0" hidden="1">[23]перекрестка!$J$33:$K$37,[23]перекрестка!$N$33:$N$37,[23]перекрестка!$F$39:$H$43,[23]перекрестка!$J$39:$K$43,[23]перекрестка!$N$39:$N$43</definedName>
    <definedName name="P3_SCOPE_PER_PRT" localSheetId="1" hidden="1">[23]перекрестка!$J$33:$K$37,[23]перекрестка!$N$33:$N$37,[23]перекрестка!$F$39:$H$43,[23]перекрестка!$J$39:$K$43,[23]перекрестка!$N$39:$N$43</definedName>
    <definedName name="P3_SCOPE_PER_PRT" hidden="1">[24]перекрестка!$J$33:$K$37,[24]перекрестка!$N$33:$N$37,[24]перекрестка!$F$39:$H$43,[24]перекрестка!$J$39:$K$43,[24]перекрестка!$N$39:$N$43</definedName>
    <definedName name="P3_SCOPE_SV_PRT" localSheetId="0" hidden="1">[23]свод!$E$121:$I$121,[23]свод!$E$124:$H$127,[23]свод!$D$135:$G$135,[23]свод!$I$135:$I$140,[23]свод!$H$137:$H$140,[23]свод!$D$138:$G$140,[23]свод!$E$15:$I$16</definedName>
    <definedName name="P3_SCOPE_SV_PRT" localSheetId="1" hidden="1">[23]свод!$E$121:$I$121,[23]свод!$E$124:$H$127,[23]свод!$D$135:$G$135,[23]свод!$I$135:$I$140,[23]свод!$H$137:$H$140,[23]свод!$D$138:$G$140,[23]свод!$E$15:$I$16</definedName>
    <definedName name="P3_SCOPE_SV_PRT" hidden="1">[24]свод!$E$121:$I$121,[24]свод!$E$124:$H$127,[24]свод!$D$135:$G$135,[24]свод!$I$135:$I$140,[24]свод!$H$137:$H$140,[24]свод!$D$138:$G$140,[24]свод!$E$15:$I$16</definedName>
    <definedName name="P3_T1_Protect" localSheetId="0" hidden="1">[25]перекрестка!$J$96:$K$100,[25]перекрестка!$J$102:$K$106,[25]перекрестка!$J$108:$K$112,[25]перекрестка!$J$114:$K$118,[25]перекрестка!$J$120:$K$124</definedName>
    <definedName name="P3_T1_Protect" localSheetId="1" hidden="1">[25]перекрестка!$J$96:$K$100,[25]перекрестка!$J$102:$K$106,[25]перекрестка!$J$108:$K$112,[25]перекрестка!$J$114:$K$118,[25]перекрестка!$J$120:$K$124</definedName>
    <definedName name="P3_T1_Protect" hidden="1">[26]перекрестка!$J$96:$K$100,[26]перекрестка!$J$102:$K$106,[26]перекрестка!$J$108:$K$112,[26]перекрестка!$J$114:$K$118,[26]перекрестка!$J$120:$K$124</definedName>
    <definedName name="P3_T17_Protection">'[14]29'!$F$53:$G$53,'[14]29'!$F$55:$G$59,'[14]29'!$I$55:$J$59,'[14]29'!$I$53:$J$53,'[14]29'!$I$47:$J$51,'[14]29'!$I$45:$J$45,'[14]29'!$I$38:$J$42,'[14]29'!$I$36:$J$36</definedName>
    <definedName name="P3_T21_Protection" localSheetId="0">'[14]21'!$E$31:$E$33,'[14]21'!$G$31:$K$33,'[14]21'!$B$14:$B$16,'[14]21'!$B$20:$B$22,'[14]21'!$B$26:$B$28,'[14]21'!$B$31:$B$33,'[14]21'!$M$31:$M$33,P1_T21_Protection</definedName>
    <definedName name="P3_T21_Protection" localSheetId="1">'[14]21'!$E$31:$E$33,'[14]21'!$G$31:$K$33,'[14]21'!$B$14:$B$16,'[14]21'!$B$20:$B$22,'[14]21'!$B$26:$B$28,'[14]21'!$B$31:$B$33,'[14]21'!$M$31:$M$33,[0]!P1_T21_Protection</definedName>
    <definedName name="P3_T21_Protection">'[14]21'!$E$31:$E$33,'[14]21'!$G$31:$K$33,'[14]21'!$B$14:$B$16,'[14]21'!$B$20:$B$22,'[14]21'!$B$26:$B$28,'[14]21'!$B$31:$B$33,'[14]21'!$M$31:$M$33,P1_T21_Protection</definedName>
    <definedName name="P3_T27_Protection">'[14]27'!$K$34:$N$36,'[14]27'!$P$8:$S$8,'[14]27'!$P$10:$S$11,'[14]27'!$P$13:$S$15,'[14]27'!$P$18:$S$19,'[14]27'!$P$22:$S$24,'[14]27'!$P$26:$S$26,'[14]27'!$P$29:$S$32</definedName>
    <definedName name="P3_T28?axis?R?ПЭ">'[14]28'!$D$120:$I$122,'[14]28'!$D$126:$I$128,'[14]28'!$D$132:$I$134,'[14]28'!$D$141:$I$143,'[14]28'!$D$146:$I$148,'[14]28'!$D$152:$I$154,'[14]28'!$D$158:$I$160</definedName>
    <definedName name="P3_T28?axis?R?ПЭ?">'[14]28'!$B$120:$B$122,'[14]28'!$B$126:$B$128,'[14]28'!$B$132:$B$134,'[14]28'!$B$141:$B$143,'[14]28'!$B$146:$B$148,'[14]28'!$B$152:$B$154,'[14]28'!$B$158:$B$160</definedName>
    <definedName name="P3_T28_Protection">'[14]28'!$B$172:$B$174,'[14]28'!$B$178:$B$180,'[14]28'!$B$184:$B$186,'[14]28'!$B$193:$B$195,'[14]28'!$B$198:$B$200,'[14]28'!$B$204:$B$206,'[14]28'!$B$210:$B$212</definedName>
    <definedName name="P4_SCOPE_F1_PRT" localSheetId="0" hidden="1">'[23]Ф-1 (для АО-энерго)'!$C$13:$E$13,'[23]Ф-1 (для АО-энерго)'!$A$14:$E$14,'[23]Ф-1 (для АО-энерго)'!$C$23:$C$50,'[23]Ф-1 (для АО-энерго)'!$C$54:$C$95</definedName>
    <definedName name="P4_SCOPE_F1_PRT" localSheetId="1" hidden="1">'[23]Ф-1 (для АО-энерго)'!$C$13:$E$13,'[23]Ф-1 (для АО-энерго)'!$A$14:$E$14,'[23]Ф-1 (для АО-энерго)'!$C$23:$C$50,'[23]Ф-1 (для АО-энерго)'!$C$54:$C$95</definedName>
    <definedName name="P4_SCOPE_F1_PRT" hidden="1">'[24]Ф-1 (для АО-энерго)'!$C$13:$E$13,'[24]Ф-1 (для АО-энерго)'!$A$14:$E$14,'[24]Ф-1 (для АО-энерго)'!$C$23:$C$50,'[24]Ф-1 (для АО-энерго)'!$C$54:$C$95</definedName>
    <definedName name="P4_SCOPE_PER_PRT" localSheetId="0" hidden="1">[23]перекрестка!$F$45:$H$49,[23]перекрестка!$J$45:$K$49,[23]перекрестка!$N$45:$N$49,[23]перекрестка!$F$53:$G$64,[23]перекрестка!$H$54:$H$58</definedName>
    <definedName name="P4_SCOPE_PER_PRT" localSheetId="1" hidden="1">[23]перекрестка!$F$45:$H$49,[23]перекрестка!$J$45:$K$49,[23]перекрестка!$N$45:$N$49,[23]перекрестка!$F$53:$G$64,[23]перекрестка!$H$54:$H$58</definedName>
    <definedName name="P4_SCOPE_PER_PRT" hidden="1">[24]перекрестка!$F$45:$H$49,[24]перекрестка!$J$45:$K$49,[24]перекрестка!$N$45:$N$49,[24]перекрестка!$F$53:$G$64,[24]перекрестка!$H$54:$H$58</definedName>
    <definedName name="P4_T1_Protect" localSheetId="0" hidden="1">[25]перекрестка!$J$127,[25]перекрестка!$J$128:$K$132,[25]перекрестка!$J$133,[25]перекрестка!$J$134:$K$138,[25]перекрестка!$N$11:$N$22,[25]перекрестка!$N$24:$N$28</definedName>
    <definedName name="P4_T1_Protect" localSheetId="1" hidden="1">[25]перекрестка!$J$127,[25]перекрестка!$J$128:$K$132,[25]перекрестка!$J$133,[25]перекрестка!$J$134:$K$138,[25]перекрестка!$N$11:$N$22,[25]перекрестка!$N$24:$N$28</definedName>
    <definedName name="P4_T1_Protect" hidden="1">[26]перекрестка!$J$127,[26]перекрестка!$J$128:$K$132,[26]перекрестка!$J$133,[26]перекрестка!$J$134:$K$138,[26]перекрестка!$N$11:$N$22,[26]перекрестка!$N$24:$N$28</definedName>
    <definedName name="P4_T17_Protection">'[14]29'!$I$29:$J$33,'[14]29'!$I$27:$J$27,'[14]29'!$I$21:$J$25,'[14]29'!$I$19:$J$19,'[14]29'!$I$12:$J$16,'[14]29'!$I$10:$J$10,'[14]29'!$L$10:$M$10,'[14]29'!$L$12:$M$16</definedName>
    <definedName name="P4_T28?axis?R?ПЭ">'[14]28'!$D$167:$I$169,'[14]28'!$D$172:$I$174,'[14]28'!$D$178:$I$180,'[14]28'!$D$184:$I$186,'[14]28'!$D$193:$I$195,'[14]28'!$D$198:$I$200,'[14]28'!$D$204:$I$206</definedName>
    <definedName name="P4_T28?axis?R?ПЭ?">'[14]28'!$B$167:$B$169,'[14]28'!$B$172:$B$174,'[14]28'!$B$178:$B$180,'[14]28'!$B$184:$B$186,'[14]28'!$B$193:$B$195,'[14]28'!$B$198:$B$200,'[14]28'!$B$204:$B$206</definedName>
    <definedName name="P4_T28_Protection">'[14]28'!$B$219:$B$221,'[14]28'!$B$224:$B$226,'[14]28'!$B$230:$B$232,'[14]28'!$B$236:$B$238,'[14]28'!$B$245:$B$247,'[14]28'!$B$250:$B$252,'[14]28'!$B$256:$B$258</definedName>
    <definedName name="P5_SCOPE_PER_PRT" localSheetId="0" hidden="1">[23]перекрестка!$H$60:$H$64,[23]перекрестка!$J$53:$J$64,[23]перекрестка!$K$54:$K$58,[23]перекрестка!$K$60:$K$64,[23]перекрестка!$N$53:$N$64</definedName>
    <definedName name="P5_SCOPE_PER_PRT" localSheetId="1" hidden="1">[23]перекрестка!$H$60:$H$64,[23]перекрестка!$J$53:$J$64,[23]перекрестка!$K$54:$K$58,[23]перекрестка!$K$60:$K$64,[23]перекрестка!$N$53:$N$64</definedName>
    <definedName name="P5_SCOPE_PER_PRT" hidden="1">[24]перекрестка!$H$60:$H$64,[24]перекрестка!$J$53:$J$64,[24]перекрестка!$K$54:$K$58,[24]перекрестка!$K$60:$K$64,[24]перекрестка!$N$53:$N$64</definedName>
    <definedName name="P5_T1_Protect" localSheetId="0" hidden="1">[25]перекрестка!$N$30:$N$34,[25]перекрестка!$N$36:$N$40,[25]перекрестка!$N$42:$N$46,[25]перекрестка!$N$49:$N$60,[25]перекрестка!$N$62:$N$66</definedName>
    <definedName name="P5_T1_Protect" localSheetId="1" hidden="1">[25]перекрестка!$N$30:$N$34,[25]перекрестка!$N$36:$N$40,[25]перекрестка!$N$42:$N$46,[25]перекрестка!$N$49:$N$60,[25]перекрестка!$N$62:$N$66</definedName>
    <definedName name="P5_T1_Protect" hidden="1">[26]перекрестка!$N$30:$N$34,[26]перекрестка!$N$36:$N$40,[26]перекрестка!$N$42:$N$46,[26]перекрестка!$N$49:$N$60,[26]перекрестка!$N$62:$N$66</definedName>
    <definedName name="P5_T17_Protection">'[14]29'!$L$19:$M$19,'[14]29'!$L$21:$M$27,'[14]29'!$L$29:$M$33,'[14]29'!$L$36:$M$36,'[14]29'!$L$38:$M$42,'[14]29'!$L$45:$M$45,'[14]29'!$O$10:$P$10,'[14]29'!$O$12:$P$16</definedName>
    <definedName name="P5_T28?axis?R?ПЭ">'[14]28'!$D$210:$I$212,'[14]28'!$D$219:$I$221,'[14]28'!$D$224:$I$226,'[14]28'!$D$230:$I$232,'[14]28'!$D$236:$I$238,'[14]28'!$D$245:$I$247,'[14]28'!$D$250:$I$252</definedName>
    <definedName name="P5_T28?axis?R?ПЭ?">'[14]28'!$B$210:$B$212,'[14]28'!$B$219:$B$221,'[14]28'!$B$224:$B$226,'[14]28'!$B$230:$B$232,'[14]28'!$B$236:$B$238,'[14]28'!$B$245:$B$247,'[14]28'!$B$250:$B$252</definedName>
    <definedName name="P5_T28_Protection">'[14]28'!$B$262:$B$264,'[14]28'!$B$271:$B$273,'[14]28'!$B$276:$B$278,'[14]28'!$B$282:$B$284,'[14]28'!$B$288:$B$291,'[14]28'!$B$11:$B$13,'[14]28'!$B$16:$B$18,'[14]28'!$B$22:$B$24</definedName>
    <definedName name="P6_SCOPE_PER_PRT" localSheetId="0" hidden="1">[23]перекрестка!$F$66:$H$70,[23]перекрестка!$J$66:$K$70,[23]перекрестка!$N$66:$N$70,[23]перекрестка!$F$72:$H$76,[23]перекрестка!$J$72:$K$76</definedName>
    <definedName name="P6_SCOPE_PER_PRT" localSheetId="1" hidden="1">[23]перекрестка!$F$66:$H$70,[23]перекрестка!$J$66:$K$70,[23]перекрестка!$N$66:$N$70,[23]перекрестка!$F$72:$H$76,[23]перекрестка!$J$72:$K$76</definedName>
    <definedName name="P6_SCOPE_PER_PRT" hidden="1">[24]перекрестка!$F$66:$H$70,[24]перекрестка!$J$66:$K$70,[24]перекрестка!$N$66:$N$70,[24]перекрестка!$F$72:$H$76,[24]перекрестка!$J$72:$K$76</definedName>
    <definedName name="P6_T1_Protect" localSheetId="0" hidden="1">[25]перекрестка!$N$68:$N$72,[25]перекрестка!$N$74:$N$78,[25]перекрестка!$N$80:$N$84,[25]перекрестка!$N$89:$N$100,[25]перекрестка!$N$102:$N$106</definedName>
    <definedName name="P6_T1_Protect" localSheetId="1" hidden="1">[25]перекрестка!$N$68:$N$72,[25]перекрестка!$N$74:$N$78,[25]перекрестка!$N$80:$N$84,[25]перекрестка!$N$89:$N$100,[25]перекрестка!$N$102:$N$106</definedName>
    <definedName name="P6_T1_Protect" hidden="1">[26]перекрестка!$N$68:$N$72,[26]перекрестка!$N$74:$N$78,[26]перекрестка!$N$80:$N$84,[26]перекрестка!$N$89:$N$100,[26]перекрестка!$N$102:$N$106</definedName>
    <definedName name="P6_T17_Protection" localSheetId="0">'[14]29'!$O$19:$P$19,'[14]29'!$O$21:$P$25,'[14]29'!$O$27:$P$27,'[14]29'!$O$29:$P$33,'[14]29'!$O$36:$P$36,'[14]29'!$O$38:$P$42,'[14]29'!$O$45:$P$45,P1_T17_Protection</definedName>
    <definedName name="P6_T17_Protection" localSheetId="1">'[14]29'!$O$19:$P$19,'[14]29'!$O$21:$P$25,'[14]29'!$O$27:$P$27,'[14]29'!$O$29:$P$33,'[14]29'!$O$36:$P$36,'[14]29'!$O$38:$P$42,'[14]29'!$O$45:$P$45,[0]!P1_T17_Protection</definedName>
    <definedName name="P6_T17_Protection">'[14]29'!$O$19:$P$19,'[14]29'!$O$21:$P$25,'[14]29'!$O$27:$P$27,'[14]29'!$O$29:$P$33,'[14]29'!$O$36:$P$36,'[14]29'!$O$38:$P$42,'[14]29'!$O$45:$P$45,P1_T17_Protection</definedName>
    <definedName name="P6_T28?axis?R?ПЭ" localSheetId="0">'[14]28'!$D$256:$I$258,'[14]28'!$D$262:$I$264,'[14]28'!$D$271:$I$273,'[14]28'!$D$276:$I$278,'[14]28'!$D$282:$I$284,'[14]28'!$D$288:$I$291,'[14]28'!$D$11:$I$13,P1_T28?axis?R?ПЭ</definedName>
    <definedName name="P6_T28?axis?R?ПЭ" localSheetId="1">'[14]28'!$D$256:$I$258,'[14]28'!$D$262:$I$264,'[14]28'!$D$271:$I$273,'[14]28'!$D$276:$I$278,'[14]28'!$D$282:$I$284,'[14]28'!$D$288:$I$291,'[14]28'!$D$11:$I$13,[0]!P1_T28?axis?R?ПЭ</definedName>
    <definedName name="P6_T28?axis?R?ПЭ">'[14]28'!$D$256:$I$258,'[14]28'!$D$262:$I$264,'[14]28'!$D$271:$I$273,'[14]28'!$D$276:$I$278,'[14]28'!$D$282:$I$284,'[14]28'!$D$288:$I$291,'[14]28'!$D$11:$I$13,P1_T28?axis?R?ПЭ</definedName>
    <definedName name="P6_T28?axis?R?ПЭ?" localSheetId="0">'[14]28'!$B$256:$B$258,'[14]28'!$B$262:$B$264,'[14]28'!$B$271:$B$273,'[14]28'!$B$276:$B$278,'[14]28'!$B$282:$B$284,'[14]28'!$B$288:$B$291,'[14]28'!$B$11:$B$13,P1_T28?axis?R?ПЭ?</definedName>
    <definedName name="P6_T28?axis?R?ПЭ?" localSheetId="1">'[14]28'!$B$256:$B$258,'[14]28'!$B$262:$B$264,'[14]28'!$B$271:$B$273,'[14]28'!$B$276:$B$278,'[14]28'!$B$282:$B$284,'[14]28'!$B$288:$B$291,'[14]28'!$B$11:$B$13,[0]!P1_T28?axis?R?ПЭ?</definedName>
    <definedName name="P6_T28?axis?R?ПЭ?">'[14]28'!$B$256:$B$258,'[14]28'!$B$262:$B$264,'[14]28'!$B$271:$B$273,'[14]28'!$B$276:$B$278,'[14]28'!$B$282:$B$284,'[14]28'!$B$288:$B$291,'[14]28'!$B$11:$B$13,P1_T28?axis?R?ПЭ?</definedName>
    <definedName name="P6_T28_Protection">'[14]28'!$B$28:$B$30,'[14]28'!$B$37:$B$39,'[14]28'!$B$42:$B$44,'[14]28'!$B$48:$B$50,'[14]28'!$B$54:$B$56,'[14]28'!$B$63:$B$65,'[14]28'!$G$210:$H$212,'[14]28'!$D$11:$E$13</definedName>
    <definedName name="P7_SCOPE_PER_PRT" localSheetId="0" hidden="1">[23]перекрестка!$N$72:$N$76,[23]перекрестка!$F$78:$H$82,[23]перекрестка!$J$78:$K$82,[23]перекрестка!$N$78:$N$82,[23]перекрестка!$F$84:$H$88</definedName>
    <definedName name="P7_SCOPE_PER_PRT" localSheetId="1" hidden="1">[23]перекрестка!$N$72:$N$76,[23]перекрестка!$F$78:$H$82,[23]перекрестка!$J$78:$K$82,[23]перекрестка!$N$78:$N$82,[23]перекрестка!$F$84:$H$88</definedName>
    <definedName name="P7_SCOPE_PER_PRT" hidden="1">[24]перекрестка!$N$72:$N$76,[24]перекрестка!$F$78:$H$82,[24]перекрестка!$J$78:$K$82,[24]перекрестка!$N$78:$N$82,[24]перекрестка!$F$84:$H$88</definedName>
    <definedName name="P7_T1_Protect" localSheetId="0" hidden="1">[25]перекрестка!$N$108:$N$112,[25]перекрестка!$N$114:$N$118,[25]перекрестка!$N$120:$N$124,[25]перекрестка!$N$127:$N$138,[25]перекрестка!$N$140:$N$144</definedName>
    <definedName name="P7_T1_Protect" localSheetId="1" hidden="1">[25]перекрестка!$N$108:$N$112,[25]перекрестка!$N$114:$N$118,[25]перекрестка!$N$120:$N$124,[25]перекрестка!$N$127:$N$138,[25]перекрестка!$N$140:$N$144</definedName>
    <definedName name="P7_T1_Protect" hidden="1">[26]перекрестка!$N$108:$N$112,[26]перекрестка!$N$114:$N$118,[26]перекрестка!$N$120:$N$124,[26]перекрестка!$N$127:$N$138,[26]перекрестка!$N$140:$N$144</definedName>
    <definedName name="P7_T28_Protection">'[14]28'!$G$11:$H$13,'[14]28'!$D$16:$E$18,'[14]28'!$G$16:$H$18,'[14]28'!$D$22:$E$24,'[14]28'!$G$22:$H$24,'[14]28'!$D$28:$E$30,'[14]28'!$G$28:$H$30,'[14]28'!$D$37:$E$39</definedName>
    <definedName name="P8_SCOPE_PER_PRT" localSheetId="0" hidden="1">[23]перекрестка!$J$84:$K$88,[23]перекрестка!$N$84:$N$88,[23]перекрестка!$F$14:$G$25,'5'!P1_SCOPE_PER_PRT,'5'!P2_SCOPE_PER_PRT,'5'!P3_SCOPE_PER_PRT,'5'!P4_SCOPE_PER_PRT</definedName>
    <definedName name="P8_SCOPE_PER_PRT" localSheetId="1" hidden="1">[23]перекрестка!$J$84:$K$88,[23]перекрестка!$N$84:$N$88,[23]перекрестка!$F$14:$G$25,'6.2. '!P1_SCOPE_PER_PRT,'6.2. '!P2_SCOPE_PER_PRT,'6.2. '!P3_SCOPE_PER_PRT,'6.2. '!P4_SCOPE_PER_PRT</definedName>
    <definedName name="P8_SCOPE_PER_PRT" hidden="1">[24]перекрестка!$J$84:$K$88,[24]перекрестка!$N$84:$N$88,[24]перекрестка!$F$14:$G$25,P1_SCOPE_PER_PRT,P2_SCOPE_PER_PRT,P3_SCOPE_PER_PRT,P4_SCOPE_PER_PRT</definedName>
    <definedName name="P8_T1_Protect" localSheetId="0" hidden="1">[25]перекрестка!$N$146:$N$150,[25]перекрестка!$N$152:$N$156,[25]перекрестка!$N$158:$N$162,[25]перекрестка!$F$11:$G$11,[25]перекрестка!$F$12:$H$16</definedName>
    <definedName name="P8_T1_Protect" localSheetId="1" hidden="1">[25]перекрестка!$N$146:$N$150,[25]перекрестка!$N$152:$N$156,[25]перекрестка!$N$158:$N$162,[25]перекрестка!$F$11:$G$11,[25]перекрестка!$F$12:$H$16</definedName>
    <definedName name="P8_T1_Protect" hidden="1">[26]перекрестка!$N$146:$N$150,[26]перекрестка!$N$152:$N$156,[26]перекрестка!$N$158:$N$162,[26]перекрестка!$F$11:$G$11,[26]перекрестка!$F$12:$H$16</definedName>
    <definedName name="P8_T28_Protection">'[14]28'!$G$37:$H$39,'[14]28'!$D$42:$E$44,'[14]28'!$G$42:$H$44,'[14]28'!$D$48:$E$50,'[14]28'!$G$48:$H$50,'[14]28'!$D$54:$E$56,'[14]28'!$G$54:$H$56,'[14]28'!$D$89:$E$91</definedName>
    <definedName name="P9_T1_Protect" localSheetId="0" hidden="1">[25]перекрестка!$F$17:$G$17,[25]перекрестка!$F$18:$H$22,[25]перекрестка!$F$24:$H$28,[25]перекрестка!$F$30:$H$34,[25]перекрестка!$F$36:$H$40</definedName>
    <definedName name="P9_T1_Protect" localSheetId="1" hidden="1">[25]перекрестка!$F$17:$G$17,[25]перекрестка!$F$18:$H$22,[25]перекрестка!$F$24:$H$28,[25]перекрестка!$F$30:$H$34,[25]перекрестка!$F$36:$H$40</definedName>
    <definedName name="P9_T1_Protect" hidden="1">[26]перекрестка!$F$17:$G$17,[26]перекрестка!$F$18:$H$22,[26]перекрестка!$F$24:$H$28,[26]перекрестка!$F$30:$H$34,[26]перекрестка!$F$36:$H$40</definedName>
    <definedName name="P9_T28_Protection">'[14]28'!$G$89:$H$91,'[14]28'!$G$94:$H$96,'[14]28'!$D$94:$E$96,'[14]28'!$D$100:$E$102,'[14]28'!$G$100:$H$102,'[14]28'!$D$106:$E$108,'[14]28'!$G$106:$H$108,'[14]28'!$D$167:$E$169</definedName>
    <definedName name="PapExpas" localSheetId="0">#REF!</definedName>
    <definedName name="PapExpas" localSheetId="1">#REF!</definedName>
    <definedName name="PapExpas">#REF!</definedName>
    <definedName name="Pay_Date" localSheetId="0">#REF!</definedName>
    <definedName name="Pay_Date" localSheetId="1">#REF!</definedName>
    <definedName name="Pay_Date">#REF!</definedName>
    <definedName name="Pay_Num" localSheetId="0">#REF!</definedName>
    <definedName name="Pay_Num" localSheetId="1">#REF!</definedName>
    <definedName name="Pay_Num">#REF!</definedName>
    <definedName name="Payment_Date" localSheetId="0">DATE(YEAR('5'!Loan_Start),MONTH('5'!Loan_Start)+Payment_Number,DAY('5'!Loan_Start))</definedName>
    <definedName name="Payment_Date" localSheetId="1">DATE(YEAR('6.2. '!Loan_Start),MONTH('6.2. '!Loan_Start)+Payment_Number,DAY('6.2. '!Loan_Start))</definedName>
    <definedName name="Payment_Date">DATE(YEAR(Loan_Start),MONTH(Loan_Start)+Payment_Number,DAY(Loan_Start))</definedName>
    <definedName name="Pbud601" localSheetId="0">#REF!</definedName>
    <definedName name="Pbud601" localSheetId="1">#REF!</definedName>
    <definedName name="Pbud601">#REF!</definedName>
    <definedName name="Pbud655" localSheetId="0">#REF!</definedName>
    <definedName name="Pbud655" localSheetId="1">#REF!</definedName>
    <definedName name="Pbud655">#REF!</definedName>
    <definedName name="Pbud98" localSheetId="0">#REF!</definedName>
    <definedName name="Pbud98" localSheetId="1">#REF!</definedName>
    <definedName name="Pbud98">#REF!</definedName>
    <definedName name="Pcharg96" localSheetId="0">#REF!</definedName>
    <definedName name="Pcharg96" localSheetId="1">#REF!</definedName>
    <definedName name="Pcharg96">#REF!</definedName>
    <definedName name="Pcotisations" localSheetId="0">#REF!</definedName>
    <definedName name="Pcotisations" localSheetId="1">#REF!</definedName>
    <definedName name="Pcotisations">#REF!</definedName>
    <definedName name="Pcoubud" localSheetId="0">[18]Personnel!#REF!</definedName>
    <definedName name="Pcoubud" localSheetId="1">[18]Personnel!#REF!</definedName>
    <definedName name="Pcoubud">[19]Personnel!#REF!</definedName>
    <definedName name="PdgeccMO" localSheetId="0">#REF!</definedName>
    <definedName name="PdgeccMO" localSheetId="1">#REF!</definedName>
    <definedName name="PdgeccMO">#REF!</definedName>
    <definedName name="PeffecBud" localSheetId="0">#REF!</definedName>
    <definedName name="PeffecBud" localSheetId="1">#REF!</definedName>
    <definedName name="PeffecBud">#REF!</definedName>
    <definedName name="Peffectif" localSheetId="0">#REF!</definedName>
    <definedName name="Peffectif" localSheetId="1">#REF!</definedName>
    <definedName name="Peffectif">#REF!</definedName>
    <definedName name="PeffectifA" localSheetId="0">#REF!</definedName>
    <definedName name="PeffectifA" localSheetId="1">#REF!</definedName>
    <definedName name="PeffectifA">#REF!</definedName>
    <definedName name="Pfamo" localSheetId="0">#REF!</definedName>
    <definedName name="Pfamo" localSheetId="1">#REF!</definedName>
    <definedName name="Pfamo">#REF!</definedName>
    <definedName name="PFAMO612642" localSheetId="0">#REF!</definedName>
    <definedName name="PFAMO612642" localSheetId="1">#REF!</definedName>
    <definedName name="PFAMO612642">#REF!</definedName>
    <definedName name="Pgratif956" localSheetId="0">#REF!</definedName>
    <definedName name="Pgratif956" localSheetId="1">#REF!</definedName>
    <definedName name="Pgratif956">#REF!</definedName>
    <definedName name="Phsup" localSheetId="0">#REF!</definedName>
    <definedName name="Phsup" localSheetId="1">#REF!</definedName>
    <definedName name="Phsup">#REF!</definedName>
    <definedName name="Phsup98" localSheetId="0">#REF!</definedName>
    <definedName name="Phsup98" localSheetId="1">#REF!</definedName>
    <definedName name="Phsup98">#REF!</definedName>
    <definedName name="Phypoaugmentation" localSheetId="0">#REF!</definedName>
    <definedName name="Phypoaugmentation" localSheetId="1">#REF!</definedName>
    <definedName name="Phypoaugmentation">#REF!</definedName>
    <definedName name="Phypotheses" localSheetId="0">#REF!</definedName>
    <definedName name="Phypotheses" localSheetId="1">#REF!</definedName>
    <definedName name="Pmainoeuvre" localSheetId="0">#REF!</definedName>
    <definedName name="Pmainoeuvre" localSheetId="1">#REF!</definedName>
    <definedName name="Pmainoeuvre">#REF!</definedName>
    <definedName name="polta" localSheetId="0">'[27]2001'!#REF!</definedName>
    <definedName name="polta" localSheetId="1">'[27]2001'!#REF!</definedName>
    <definedName name="polta">'[28]2001'!#REF!</definedName>
    <definedName name="popamia" localSheetId="1">#REF!</definedName>
    <definedName name="popamia">#REF!</definedName>
    <definedName name="pp" localSheetId="1">#REF!</definedName>
    <definedName name="pp">#REF!</definedName>
    <definedName name="Princ" localSheetId="0">#REF!</definedName>
    <definedName name="Princ" localSheetId="1">#REF!</definedName>
    <definedName name="Princ">#REF!</definedName>
    <definedName name="Print_Area_Reset" localSheetId="0">OFFSET('5'!Full_Print,0,0,'5'!Last_Row)</definedName>
    <definedName name="Print_Area_Reset" localSheetId="1">OFFSET('6.2. '!Full_Print,0,0,'6.2. '!Last_Row)</definedName>
    <definedName name="Print_Area_Reset">OFFSET(Full_Print,0,0,Last_Row)</definedName>
    <definedName name="promd_Запрос_с_16_по_19" localSheetId="0">#REF!</definedName>
    <definedName name="promd_Запрос_с_16_по_19" localSheetId="1">#REF!</definedName>
    <definedName name="promd_Запрос_с_16_по_19">#REF!</definedName>
    <definedName name="qaz" localSheetId="0">'5'!qaz</definedName>
    <definedName name="qaz" localSheetId="1">'6.2. '!qaz</definedName>
    <definedName name="qaz">[10]!qaz</definedName>
    <definedName name="qq" localSheetId="0">'5'!USD/1.701</definedName>
    <definedName name="qq" localSheetId="1">'6.2. '!USD/1.701</definedName>
    <definedName name="qq">[10]!USD/1.701</definedName>
    <definedName name="QryRowStr_End_1.5" localSheetId="0">#N/A</definedName>
    <definedName name="QryRowStr_End_1.5" localSheetId="1">#N/A</definedName>
    <definedName name="QryRowStr_End_1.5">#N/A</definedName>
    <definedName name="QryRowStr_Start_1.5" localSheetId="0">#N/A</definedName>
    <definedName name="QryRowStr_Start_1.5" localSheetId="1">#N/A</definedName>
    <definedName name="QryRowStr_Start_1.5">#N/A</definedName>
    <definedName name="QryRowStrCount">2</definedName>
    <definedName name="R_r" localSheetId="1">#REF!</definedName>
    <definedName name="R_r">#REF!</definedName>
    <definedName name="raion">'[22]Анкета (2)'!$B$8</definedName>
    <definedName name="Receipts_and_Disbursements" localSheetId="1">#REF!</definedName>
    <definedName name="Receipts_and_Disbursements">#REF!</definedName>
    <definedName name="Rent_and_Taxes" localSheetId="0">#REF!</definedName>
    <definedName name="Rent_and_Taxes" localSheetId="1">#REF!</definedName>
    <definedName name="Rent_and_Taxes">#REF!</definedName>
    <definedName name="Rep_cur" localSheetId="0">'[29]Расчет потоков без учета и.с.'!#REF!</definedName>
    <definedName name="Rep_cur" localSheetId="1">'[29]Расчет потоков без учета и.с.'!#REF!</definedName>
    <definedName name="Rep_cur">'[29]Расчет потоков без учета и.с.'!#REF!</definedName>
    <definedName name="repay1" localSheetId="0">#REF!</definedName>
    <definedName name="repay1" localSheetId="1">#REF!</definedName>
    <definedName name="repay1">#REF!</definedName>
    <definedName name="Resnatur" localSheetId="0">#REF!</definedName>
    <definedName name="Resnatur" localSheetId="1">#REF!</definedName>
    <definedName name="Resnatur">#REF!</definedName>
    <definedName name="Resnatur2" localSheetId="0">#REF!</definedName>
    <definedName name="Resnatur2" localSheetId="1">#REF!</definedName>
    <definedName name="Resnatur2">#REF!</definedName>
    <definedName name="RGK" localSheetId="0">#REF!</definedName>
    <definedName name="RGK" localSheetId="1">#REF!</definedName>
    <definedName name="RGK">#REF!</definedName>
    <definedName name="S1_" localSheetId="1">#REF!</definedName>
    <definedName name="S1_">#REF!</definedName>
    <definedName name="S10_" localSheetId="1">#REF!</definedName>
    <definedName name="S10_">#REF!</definedName>
    <definedName name="S11_" localSheetId="1">#REF!</definedName>
    <definedName name="S11_">#REF!</definedName>
    <definedName name="S12_" localSheetId="1">#REF!</definedName>
    <definedName name="S12_">#REF!</definedName>
    <definedName name="S13_" localSheetId="1">#REF!</definedName>
    <definedName name="S13_">#REF!</definedName>
    <definedName name="S14_" localSheetId="1">#REF!</definedName>
    <definedName name="S14_">#REF!</definedName>
    <definedName name="S15_" localSheetId="1">#REF!</definedName>
    <definedName name="S15_">#REF!</definedName>
    <definedName name="S16_" localSheetId="1">#REF!</definedName>
    <definedName name="S16_">#REF!</definedName>
    <definedName name="S17_" localSheetId="1">#REF!</definedName>
    <definedName name="S17_">#REF!</definedName>
    <definedName name="S18_" localSheetId="1">#REF!</definedName>
    <definedName name="S18_">#REF!</definedName>
    <definedName name="S19_" localSheetId="1">#REF!</definedName>
    <definedName name="S19_">#REF!</definedName>
    <definedName name="S2_" localSheetId="1">#REF!</definedName>
    <definedName name="S2_">#REF!</definedName>
    <definedName name="S20_" localSheetId="1">#REF!</definedName>
    <definedName name="S20_">#REF!</definedName>
    <definedName name="S3_" localSheetId="1">#REF!</definedName>
    <definedName name="S3_">#REF!</definedName>
    <definedName name="S4_" localSheetId="1">#REF!</definedName>
    <definedName name="S4_">#REF!</definedName>
    <definedName name="S5_" localSheetId="1">#REF!</definedName>
    <definedName name="S5_">#REF!</definedName>
    <definedName name="S6_" localSheetId="1">#REF!</definedName>
    <definedName name="S6_">#REF!</definedName>
    <definedName name="S7_" localSheetId="1">#REF!</definedName>
    <definedName name="S7_">#REF!</definedName>
    <definedName name="S8_" localSheetId="1">#REF!</definedName>
    <definedName name="S8_">#REF!</definedName>
    <definedName name="S9_" localSheetId="1">#REF!</definedName>
    <definedName name="S9_">#REF!</definedName>
    <definedName name="Salaries_Paid_1" localSheetId="1">#REF!</definedName>
    <definedName name="Salaries_Paid_1">#REF!</definedName>
    <definedName name="Salaries_Paid_2" localSheetId="1">#REF!</definedName>
    <definedName name="Salaries_Paid_2">#REF!</definedName>
    <definedName name="sansnom" localSheetId="0">[10]!NotesHyp</definedName>
    <definedName name="sansnom" localSheetId="1">[10]!NotesHyp</definedName>
    <definedName name="sansnom">[10]!NotesHyp</definedName>
    <definedName name="Sched_Pay" localSheetId="0">#REF!</definedName>
    <definedName name="Sched_Pay" localSheetId="1">#REF!</definedName>
    <definedName name="Sched_Pay">#REF!</definedName>
    <definedName name="Scheduled_Extra_Payments" localSheetId="0">#REF!</definedName>
    <definedName name="Scheduled_Extra_Payments" localSheetId="1">#REF!</definedName>
    <definedName name="Scheduled_Extra_Payments">#REF!</definedName>
    <definedName name="Scheduled_Interest_Rate" localSheetId="0">#REF!</definedName>
    <definedName name="Scheduled_Interest_Rate" localSheetId="1">#REF!</definedName>
    <definedName name="Scheduled_Interest_Rate">#REF!</definedName>
    <definedName name="Scheduled_Monthly_Payment" localSheetId="0">#REF!</definedName>
    <definedName name="Scheduled_Monthly_Payment" localSheetId="1">#REF!</definedName>
    <definedName name="Scheduled_Monthly_Payment">#REF!</definedName>
    <definedName name="SCOPE_16_PRT" localSheetId="0">'5'!P1_SCOPE_16_PRT,'5'!P2_SCOPE_16_PRT</definedName>
    <definedName name="SCOPE_16_PRT" localSheetId="1">'6.2. '!P1_SCOPE_16_PRT,'6.2. '!P2_SCOPE_16_PRT</definedName>
    <definedName name="SCOPE_16_PRT">P1_SCOPE_16_PRT,P2_SCOPE_16_PRT</definedName>
    <definedName name="SCOPE_17.1_PRT" localSheetId="0">'[23]17.1'!$D$14:$F$17,'[23]17.1'!$D$19:$F$22,'[23]17.1'!$I$9:$I$12,'[23]17.1'!$I$14:$I$17,'[23]17.1'!$I$19:$I$22,'[23]17.1'!$D$9:$F$12</definedName>
    <definedName name="SCOPE_17.1_PRT" localSheetId="1">'[23]17.1'!$D$14:$F$17,'[23]17.1'!$D$19:$F$22,'[23]17.1'!$I$9:$I$12,'[23]17.1'!$I$14:$I$17,'[23]17.1'!$I$19:$I$22,'[23]17.1'!$D$9:$F$12</definedName>
    <definedName name="SCOPE_17.1_PRT">'[24]17.1'!$D$14:$F$17,'[24]17.1'!$D$19:$F$22,'[24]17.1'!$I$9:$I$12,'[24]17.1'!$I$14:$I$17,'[24]17.1'!$I$19:$I$22,'[24]17.1'!$D$9:$F$12</definedName>
    <definedName name="SCOPE_17_LD" localSheetId="0">#REF!</definedName>
    <definedName name="SCOPE_17_LD" localSheetId="1">#REF!</definedName>
    <definedName name="SCOPE_17_LD">#REF!</definedName>
    <definedName name="SCOPE_17_PRT" localSheetId="0">#REF!,#REF!,#REF!,#REF!,#REF!,#REF!,#REF!,'5'!P1_SCOPE_17_PRT</definedName>
    <definedName name="SCOPE_17_PRT" localSheetId="1">#REF!,#REF!,#REF!,#REF!,#REF!,#REF!,#REF!,'6.2. '!P1_SCOPE_17_PRT</definedName>
    <definedName name="SCOPE_17_PRT">#REF!,#REF!,#REF!,#REF!,#REF!,#REF!,#REF!,P1_SCOPE_17_PRT</definedName>
    <definedName name="SCOPE_24_LD" localSheetId="0">'[23]24'!$E$8:$J$47,'[23]24'!$E$49:$J$66</definedName>
    <definedName name="SCOPE_24_LD" localSheetId="1">'[23]24'!$E$8:$J$47,'[23]24'!$E$49:$J$66</definedName>
    <definedName name="SCOPE_24_LD">'[24]24'!$E$8:$J$47,'[24]24'!$E$49:$J$66</definedName>
    <definedName name="SCOPE_24_PRT" localSheetId="0">'[23]24'!$E$41:$I$41,'[23]24'!$E$34:$I$34,'[23]24'!$E$36:$I$36,'[23]24'!$E$43:$I$43</definedName>
    <definedName name="SCOPE_24_PRT" localSheetId="1">'[23]24'!$E$41:$I$41,'[23]24'!$E$34:$I$34,'[23]24'!$E$36:$I$36,'[23]24'!$E$43:$I$43</definedName>
    <definedName name="SCOPE_24_PRT">'[24]24'!$E$41:$I$41,'[24]24'!$E$34:$I$34,'[24]24'!$E$36:$I$36,'[24]24'!$E$43:$I$43</definedName>
    <definedName name="SCOPE_25_PRT" localSheetId="0">'[23]25'!$E$20:$I$20,'[23]25'!$E$34:$I$34,'[23]25'!$E$41:$I$41,'[23]25'!$E$8:$I$10</definedName>
    <definedName name="SCOPE_25_PRT" localSheetId="1">'[23]25'!$E$20:$I$20,'[23]25'!$E$34:$I$34,'[23]25'!$E$41:$I$41,'[23]25'!$E$8:$I$10</definedName>
    <definedName name="SCOPE_25_PRT">'[24]25'!$E$20:$I$20,'[24]25'!$E$34:$I$34,'[24]25'!$E$41:$I$41,'[24]25'!$E$8:$I$10</definedName>
    <definedName name="SCOPE_4_PRT" localSheetId="0">'[23]4'!$Z$27:$AC$31,'[23]4'!$F$14:$I$20,'5'!P1_SCOPE_4_PRT,'5'!P2_SCOPE_4_PRT</definedName>
    <definedName name="SCOPE_4_PRT" localSheetId="1">'[23]4'!$Z$27:$AC$31,'[23]4'!$F$14:$I$20,'6.2. '!P1_SCOPE_4_PRT,'6.2. '!P2_SCOPE_4_PRT</definedName>
    <definedName name="SCOPE_4_PRT">'[24]4'!$Z$27:$AC$31,'[24]4'!$F$14:$I$20,P1_SCOPE_4_PRT,P2_SCOPE_4_PRT</definedName>
    <definedName name="SCOPE_5_PRT" localSheetId="0">'[23]5'!$Z$27:$AC$31,'[23]5'!$F$14:$I$21,'5'!P1_SCOPE_5_PRT,'5'!P2_SCOPE_5_PRT</definedName>
    <definedName name="SCOPE_5_PRT" localSheetId="1">'[23]5'!$Z$27:$AC$31,'[23]5'!$F$14:$I$21,'6.2. '!P1_SCOPE_5_PRT,'6.2. '!P2_SCOPE_5_PRT</definedName>
    <definedName name="SCOPE_5_PRT">'[24]5'!$Z$27:$AC$31,'[24]5'!$F$14:$I$21,P1_SCOPE_5_PRT,P2_SCOPE_5_PRT</definedName>
    <definedName name="SCOPE_F1_PRT" localSheetId="0">'[23]Ф-1 (для АО-энерго)'!$D$86:$E$95,'5'!P1_SCOPE_F1_PRT,'5'!P2_SCOPE_F1_PRT,'5'!P3_SCOPE_F1_PRT,'5'!P4_SCOPE_F1_PRT</definedName>
    <definedName name="SCOPE_F1_PRT" localSheetId="1">'[23]Ф-1 (для АО-энерго)'!$D$86:$E$95,'6.2. '!P1_SCOPE_F1_PRT,'6.2. '!P2_SCOPE_F1_PRT,'6.2. '!P3_SCOPE_F1_PRT,'6.2. '!P4_SCOPE_F1_PRT</definedName>
    <definedName name="SCOPE_F1_PRT">'[24]Ф-1 (для АО-энерго)'!$D$86:$E$95,P1_SCOPE_F1_PRT,P2_SCOPE_F1_PRT,P3_SCOPE_F1_PRT,P4_SCOPE_F1_PRT</definedName>
    <definedName name="SCOPE_F2_PRT" localSheetId="0">'[23]Ф-2 (для АО-энерго)'!$C$5:$D$5,'[23]Ф-2 (для АО-энерго)'!$C$52:$C$57,'[23]Ф-2 (для АО-энерго)'!$D$57:$G$57,'5'!P1_SCOPE_F2_PRT,'5'!P2_SCOPE_F2_PRT</definedName>
    <definedName name="SCOPE_F2_PRT" localSheetId="1">'[23]Ф-2 (для АО-энерго)'!$C$5:$D$5,'[23]Ф-2 (для АО-энерго)'!$C$52:$C$57,'[23]Ф-2 (для АО-энерго)'!$D$57:$G$57,'6.2. '!P1_SCOPE_F2_PRT,'6.2. '!P2_SCOPE_F2_PRT</definedName>
    <definedName name="SCOPE_F2_PRT">'[24]Ф-2 (для АО-энерго)'!$C$5:$D$5,'[24]Ф-2 (для АО-энерго)'!$C$52:$C$57,'[24]Ф-2 (для АО-энерго)'!$D$57:$G$57,P1_SCOPE_F2_PRT,P2_SCOPE_F2_PRT</definedName>
    <definedName name="SCOPE_PER_PRT" localSheetId="0">'5'!P5_SCOPE_PER_PRT,'5'!P6_SCOPE_PER_PRT,'5'!P7_SCOPE_PER_PRT,'5'!P8_SCOPE_PER_PRT</definedName>
    <definedName name="SCOPE_PER_PRT" localSheetId="1">'6.2. '!P5_SCOPE_PER_PRT,'6.2. '!P6_SCOPE_PER_PRT,'6.2. '!P7_SCOPE_PER_PRT,'6.2. '!P8_SCOPE_PER_PRT</definedName>
    <definedName name="SCOPE_PER_PRT">P5_SCOPE_PER_PRT,P6_SCOPE_PER_PRT,P7_SCOPE_PER_PRT,P8_SCOPE_PER_PRT</definedName>
    <definedName name="SCOPE_SPR_PRT" localSheetId="0">[23]Справочники!$D$21:$J$22,[23]Справочники!$E$13:$I$14,[23]Справочники!$F$27:$H$28</definedName>
    <definedName name="SCOPE_SPR_PRT" localSheetId="1">[23]Справочники!$D$21:$J$22,[23]Справочники!$E$13:$I$14,[23]Справочники!$F$27:$H$28</definedName>
    <definedName name="SCOPE_SPR_PRT">[24]Справочники!$D$21:$J$22,[24]Справочники!$E$13:$I$14,[24]Справочники!$F$27:$H$28</definedName>
    <definedName name="SCOPE_SV_LD1" localSheetId="0">[23]свод!$E$104:$M$104,[23]свод!$E$106:$M$117,[23]свод!$E$120:$M$121,[23]свод!$E$123:$M$127,[23]свод!$E$10:$M$68,'5'!P1_SCOPE_SV_LD1</definedName>
    <definedName name="SCOPE_SV_LD1" localSheetId="1">[23]свод!$E$104:$M$104,[23]свод!$E$106:$M$117,[23]свод!$E$120:$M$121,[23]свод!$E$123:$M$127,[23]свод!$E$10:$M$68,'6.2. '!P1_SCOPE_SV_LD1</definedName>
    <definedName name="SCOPE_SV_LD1">[24]свод!$E$104:$M$104,[24]свод!$E$106:$M$117,[24]свод!$E$120:$M$121,[24]свод!$E$123:$M$127,[24]свод!$E$10:$M$68,P1_SCOPE_SV_LD1</definedName>
    <definedName name="SCOPE_SV_PRT" localSheetId="0">'5'!P1_SCOPE_SV_PRT,'5'!P2_SCOPE_SV_PRT,'5'!P3_SCOPE_SV_PRT</definedName>
    <definedName name="SCOPE_SV_PRT" localSheetId="1">'6.2. '!P1_SCOPE_SV_PRT,'6.2. '!P2_SCOPE_SV_PRT,'6.2. '!P3_SCOPE_SV_PRT</definedName>
    <definedName name="SCOPE_SV_PRT">P1_SCOPE_SV_PRT,P2_SCOPE_SV_PRT,P3_SCOPE_SV_PRT</definedName>
    <definedName name="sencount" hidden="1">1</definedName>
    <definedName name="SH1_1" localSheetId="0">#N/A</definedName>
    <definedName name="SH1_1" localSheetId="1">#N/A</definedName>
    <definedName name="SH1_1">#N/A</definedName>
    <definedName name="SH2_1" localSheetId="0">#N/A</definedName>
    <definedName name="SH2_1" localSheetId="1">#N/A</definedName>
    <definedName name="SH2_1">#N/A</definedName>
    <definedName name="SH3_1" localSheetId="0">#N/A</definedName>
    <definedName name="SH3_1" localSheetId="1">#N/A</definedName>
    <definedName name="SH3_1">#N/A</definedName>
    <definedName name="SH4_1" localSheetId="0">#N/A</definedName>
    <definedName name="SH4_1" localSheetId="1">#N/A</definedName>
    <definedName name="SH4_1">#N/A</definedName>
    <definedName name="SH5_1" localSheetId="0">#N/A</definedName>
    <definedName name="SH5_1" localSheetId="1">#N/A</definedName>
    <definedName name="SH5_1">#N/A</definedName>
    <definedName name="SH6_1" localSheetId="0">#N/A</definedName>
    <definedName name="SH6_1" localSheetId="1">#N/A</definedName>
    <definedName name="SH6_1">#N/A</definedName>
    <definedName name="Sheet2?prefix?">"H"</definedName>
    <definedName name="shit" localSheetId="0">'5'!shit</definedName>
    <definedName name="shit" localSheetId="1">'6.2. '!shit</definedName>
    <definedName name="shit">[10]!shit</definedName>
    <definedName name="SMappros" localSheetId="0">[18]SMetstrait!$B$6:$W$57,[18]SMetstrait!$B$59:$W$113</definedName>
    <definedName name="SMappros" localSheetId="1">[18]SMetstrait!$B$6:$W$57,[18]SMetstrait!$B$59:$W$113</definedName>
    <definedName name="SMappros">[19]SMetstrait!$B$6:$W$57,[19]SMetstrait!$B$59:$W$113</definedName>
    <definedName name="Soude" localSheetId="0">#REF!</definedName>
    <definedName name="Soude" localSheetId="1">#REF!</definedName>
    <definedName name="Soude">#REF!</definedName>
    <definedName name="SoudeP97" localSheetId="0">#REF!</definedName>
    <definedName name="SoudeP97" localSheetId="1">#REF!</definedName>
    <definedName name="SoudeP97">#REF!</definedName>
    <definedName name="Staffing_Plan_1" localSheetId="1">#REF!</definedName>
    <definedName name="Staffing_Plan_1">#REF!</definedName>
    <definedName name="Staffing_Plan_2" localSheetId="1">#REF!</definedName>
    <definedName name="Staffing_Plan_2">#REF!</definedName>
    <definedName name="Statement_of_Cash_Flows" localSheetId="1">#REF!</definedName>
    <definedName name="Statement_of_Cash_Flows">#REF!</definedName>
    <definedName name="station" localSheetId="0">#REF!</definedName>
    <definedName name="station" localSheetId="1">#REF!</definedName>
    <definedName name="station">#REF!</definedName>
    <definedName name="SUM_B" localSheetId="0">#N/A</definedName>
    <definedName name="SUM_B" localSheetId="1">#N/A</definedName>
    <definedName name="SUM_B">#N/A</definedName>
    <definedName name="SUM_C" localSheetId="0">#N/A</definedName>
    <definedName name="SUM_C" localSheetId="1">#N/A</definedName>
    <definedName name="SUM_C">#N/A</definedName>
    <definedName name="SUM_C_1" localSheetId="0">#N/A</definedName>
    <definedName name="SUM_C_1" localSheetId="1">#N/A</definedName>
    <definedName name="SUM_C_1">#N/A</definedName>
    <definedName name="SUM_C_ASSETS_1" localSheetId="0">#N/A</definedName>
    <definedName name="SUM_C_ASSETS_1" localSheetId="1">#N/A</definedName>
    <definedName name="SUM_C_ASSETS_1">#N/A</definedName>
    <definedName name="SUM_C_CAPITAL_1" localSheetId="0">#N/A</definedName>
    <definedName name="SUM_C_CAPITAL_1" localSheetId="1">#N/A</definedName>
    <definedName name="SUM_C_CAPITAL_1">#N/A</definedName>
    <definedName name="SUM_C_EXPENSES_1" localSheetId="0">#N/A</definedName>
    <definedName name="SUM_C_EXPENSES_1" localSheetId="1">#N/A</definedName>
    <definedName name="SUM_C_EXPENSES_1">#N/A</definedName>
    <definedName name="SUM_C_INCOME_1" localSheetId="0">#N/A</definedName>
    <definedName name="SUM_C_INCOME_1" localSheetId="1">#N/A</definedName>
    <definedName name="SUM_C_INCOME_1">#N/A</definedName>
    <definedName name="SUM_C_LIABILITIES_1" localSheetId="0">#N/A</definedName>
    <definedName name="SUM_C_LIABILITIES_1" localSheetId="1">#N/A</definedName>
    <definedName name="SUM_C_LIABILITIES_1">#N/A</definedName>
    <definedName name="SUM_C_SUSPENSE_1" localSheetId="0">#N/A</definedName>
    <definedName name="SUM_C_SUSPENSE_1" localSheetId="1">#N/A</definedName>
    <definedName name="SUM_C_SUSPENSE_1">#N/A</definedName>
    <definedName name="SUM_D_1" localSheetId="0">#N/A</definedName>
    <definedName name="SUM_D_1" localSheetId="1">#N/A</definedName>
    <definedName name="SUM_D_1">#N/A</definedName>
    <definedName name="SUM_D_ASSETS_1" localSheetId="0">#N/A</definedName>
    <definedName name="SUM_D_ASSETS_1" localSheetId="1">#N/A</definedName>
    <definedName name="SUM_D_ASSETS_1">#N/A</definedName>
    <definedName name="SUM_D_CAPITAL_1" localSheetId="0">#N/A</definedName>
    <definedName name="SUM_D_CAPITAL_1" localSheetId="1">#N/A</definedName>
    <definedName name="SUM_D_CAPITAL_1">#N/A</definedName>
    <definedName name="SUM_D_EXPENSES_1" localSheetId="0">#N/A</definedName>
    <definedName name="SUM_D_EXPENSES_1" localSheetId="1">#N/A</definedName>
    <definedName name="SUM_D_EXPENSES_1">#N/A</definedName>
    <definedName name="SUM_D_INCOME_1" localSheetId="0">#N/A</definedName>
    <definedName name="SUM_D_INCOME_1" localSheetId="1">#N/A</definedName>
    <definedName name="SUM_D_INCOME_1">#N/A</definedName>
    <definedName name="SUM_D_LIABILITIES_1" localSheetId="0">#N/A</definedName>
    <definedName name="SUM_D_LIABILITIES_1" localSheetId="1">#N/A</definedName>
    <definedName name="SUM_D_LIABILITIES_1">#N/A</definedName>
    <definedName name="SUM_D_SUSPENSE_1" localSheetId="0">#N/A</definedName>
    <definedName name="SUM_D_SUSPENSE_1" localSheetId="1">#N/A</definedName>
    <definedName name="SUM_D_SUSPENSE_1">#N/A</definedName>
    <definedName name="SUM_E" localSheetId="0">#N/A</definedName>
    <definedName name="SUM_E" localSheetId="1">#N/A</definedName>
    <definedName name="SUM_E">#N/A</definedName>
    <definedName name="SUM_E_1" localSheetId="0">#N/A</definedName>
    <definedName name="SUM_E_1" localSheetId="1">#N/A</definedName>
    <definedName name="SUM_E_1">#N/A</definedName>
    <definedName name="SUM_E_ASSETS_1" localSheetId="0">#N/A</definedName>
    <definedName name="SUM_E_ASSETS_1" localSheetId="1">#N/A</definedName>
    <definedName name="SUM_E_ASSETS_1">#N/A</definedName>
    <definedName name="SUM_E_CAPITAL_1" localSheetId="0">#N/A</definedName>
    <definedName name="SUM_E_CAPITAL_1" localSheetId="1">#N/A</definedName>
    <definedName name="SUM_E_CAPITAL_1">#N/A</definedName>
    <definedName name="SUM_E_EXPENSES_1" localSheetId="0">#N/A</definedName>
    <definedName name="SUM_E_EXPENSES_1" localSheetId="1">#N/A</definedName>
    <definedName name="SUM_E_EXPENSES_1">#N/A</definedName>
    <definedName name="SUM_E_INCOME_1" localSheetId="0">#N/A</definedName>
    <definedName name="SUM_E_INCOME_1" localSheetId="1">#N/A</definedName>
    <definedName name="SUM_E_INCOME_1">#N/A</definedName>
    <definedName name="SUM_E_LIABILITIES_1" localSheetId="0">#N/A</definedName>
    <definedName name="SUM_E_LIABILITIES_1" localSheetId="1">#N/A</definedName>
    <definedName name="SUM_E_LIABILITIES_1">#N/A</definedName>
    <definedName name="SUM_E_SUSPENSE_1" localSheetId="0">#N/A</definedName>
    <definedName name="SUM_E_SUSPENSE_1" localSheetId="1">#N/A</definedName>
    <definedName name="SUM_E_SUSPENSE_1">#N/A</definedName>
    <definedName name="SUM_F" localSheetId="0">#N/A</definedName>
    <definedName name="SUM_F" localSheetId="1">#N/A</definedName>
    <definedName name="SUM_F">#N/A</definedName>
    <definedName name="SUM_F_1" localSheetId="0">#N/A</definedName>
    <definedName name="SUM_F_1" localSheetId="1">#N/A</definedName>
    <definedName name="SUM_F_1">#N/A</definedName>
    <definedName name="SUM_F_ASSETS_1" localSheetId="0">#N/A</definedName>
    <definedName name="SUM_F_ASSETS_1" localSheetId="1">#N/A</definedName>
    <definedName name="SUM_F_ASSETS_1">#N/A</definedName>
    <definedName name="SUM_F_CAPITAL_1" localSheetId="0">#N/A</definedName>
    <definedName name="SUM_F_CAPITAL_1" localSheetId="1">#N/A</definedName>
    <definedName name="SUM_F_CAPITAL_1">#N/A</definedName>
    <definedName name="SUM_F_EXPENSES_1" localSheetId="0">#N/A</definedName>
    <definedName name="SUM_F_EXPENSES_1" localSheetId="1">#N/A</definedName>
    <definedName name="SUM_F_EXPENSES_1">#N/A</definedName>
    <definedName name="SUM_F_INCOME_1" localSheetId="0">#N/A</definedName>
    <definedName name="SUM_F_INCOME_1" localSheetId="1">#N/A</definedName>
    <definedName name="SUM_F_INCOME_1">#N/A</definedName>
    <definedName name="SUM_F_LIABILITIES_1" localSheetId="0">#N/A</definedName>
    <definedName name="SUM_F_LIABILITIES_1" localSheetId="1">#N/A</definedName>
    <definedName name="SUM_F_LIABILITIES_1">#N/A</definedName>
    <definedName name="SUM_F_SUSPENSE_1" localSheetId="0">#N/A</definedName>
    <definedName name="SUM_F_SUSPENSE_1" localSheetId="1">#N/A</definedName>
    <definedName name="SUM_F_SUSPENSE_1">#N/A</definedName>
    <definedName name="SUM_G" localSheetId="0">#N/A</definedName>
    <definedName name="SUM_G" localSheetId="1">#N/A</definedName>
    <definedName name="SUM_G">#N/A</definedName>
    <definedName name="SUM_G_1" localSheetId="0">#N/A</definedName>
    <definedName name="SUM_G_1" localSheetId="1">#N/A</definedName>
    <definedName name="SUM_G_1">#N/A</definedName>
    <definedName name="SUM_G_ASSETS_1" localSheetId="0">#N/A</definedName>
    <definedName name="SUM_G_ASSETS_1" localSheetId="1">#N/A</definedName>
    <definedName name="SUM_G_ASSETS_1">#N/A</definedName>
    <definedName name="SUM_G_CAPITAL_1" localSheetId="0">#N/A</definedName>
    <definedName name="SUM_G_CAPITAL_1" localSheetId="1">#N/A</definedName>
    <definedName name="SUM_G_CAPITAL_1">#N/A</definedName>
    <definedName name="SUM_G_EXPENSES_1" localSheetId="0">#N/A</definedName>
    <definedName name="SUM_G_EXPENSES_1" localSheetId="1">#N/A</definedName>
    <definedName name="SUM_G_EXPENSES_1">#N/A</definedName>
    <definedName name="SUM_G_INCOME_1" localSheetId="0">#N/A</definedName>
    <definedName name="SUM_G_INCOME_1" localSheetId="1">#N/A</definedName>
    <definedName name="SUM_G_INCOME_1">#N/A</definedName>
    <definedName name="SUM_G_LIABILITIES_1" localSheetId="0">#N/A</definedName>
    <definedName name="SUM_G_LIABILITIES_1" localSheetId="1">#N/A</definedName>
    <definedName name="SUM_G_LIABILITIES_1">#N/A</definedName>
    <definedName name="SUM_G_SUSPENSE_1" localSheetId="0">#N/A</definedName>
    <definedName name="SUM_G_SUSPENSE_1" localSheetId="1">#N/A</definedName>
    <definedName name="SUM_G_SUSPENSE_1">#N/A</definedName>
    <definedName name="SUM_H" localSheetId="0">#N/A</definedName>
    <definedName name="SUM_H" localSheetId="1">#N/A</definedName>
    <definedName name="SUM_H">#N/A</definedName>
    <definedName name="SUM_H___1703__1" localSheetId="0">#N/A</definedName>
    <definedName name="SUM_H___1703__1" localSheetId="1">#N/A</definedName>
    <definedName name="SUM_H___1703__1">#N/A</definedName>
    <definedName name="SUM_H___1707__1" localSheetId="0">#N/A</definedName>
    <definedName name="SUM_H___1707__1" localSheetId="1">#N/A</definedName>
    <definedName name="SUM_H___1707__1">#N/A</definedName>
    <definedName name="SUM_H__1" localSheetId="0">#N/A</definedName>
    <definedName name="SUM_H__1" localSheetId="1">#N/A</definedName>
    <definedName name="SUM_H__1">#N/A</definedName>
    <definedName name="SUM_H_1" localSheetId="0">#N/A</definedName>
    <definedName name="SUM_H_1" localSheetId="1">#N/A</definedName>
    <definedName name="SUM_H_1">#N/A</definedName>
    <definedName name="SUM_H_ASSETS_1" localSheetId="0">#N/A</definedName>
    <definedName name="SUM_H_ASSETS_1" localSheetId="1">#N/A</definedName>
    <definedName name="SUM_H_ASSETS_1">#N/A</definedName>
    <definedName name="SUM_H_CAPITAL_1" localSheetId="0">#N/A</definedName>
    <definedName name="SUM_H_CAPITAL_1" localSheetId="1">#N/A</definedName>
    <definedName name="SUM_H_CAPITAL_1">#N/A</definedName>
    <definedName name="SUM_H_CRN__2035___3__1" localSheetId="0">#N/A</definedName>
    <definedName name="SUM_H_CRN__2035___3__1" localSheetId="1">#N/A</definedName>
    <definedName name="SUM_H_CRN__2035___3__1">#N/A</definedName>
    <definedName name="SUM_H_CRN__2035__1" localSheetId="0">#N/A</definedName>
    <definedName name="SUM_H_CRN__2035__1" localSheetId="1">#N/A</definedName>
    <definedName name="SUM_H_CRN__2035__1">#N/A</definedName>
    <definedName name="SUM_H_CRN__2072___3__1" localSheetId="0">#N/A</definedName>
    <definedName name="SUM_H_CRN__2072___3__1" localSheetId="1">#N/A</definedName>
    <definedName name="SUM_H_CRN__2072___3__1">#N/A</definedName>
    <definedName name="SUM_H_CRN__2072__1" localSheetId="0">#N/A</definedName>
    <definedName name="SUM_H_CRN__2072__1" localSheetId="1">#N/A</definedName>
    <definedName name="SUM_H_CRN__2072__1">#N/A</definedName>
    <definedName name="SUM_H_CRN__2073___3__1" localSheetId="0">#N/A</definedName>
    <definedName name="SUM_H_CRN__2073___3__1" localSheetId="1">#N/A</definedName>
    <definedName name="SUM_H_CRN__2073___3__1">#N/A</definedName>
    <definedName name="SUM_H_CRN__2073__1" localSheetId="0">#N/A</definedName>
    <definedName name="SUM_H_CRN__2073__1" localSheetId="1">#N/A</definedName>
    <definedName name="SUM_H_CRN__2073__1">#N/A</definedName>
    <definedName name="SUM_H_CRN__2074___3__1" localSheetId="0">#N/A</definedName>
    <definedName name="SUM_H_CRN__2074___3__1" localSheetId="1">#N/A</definedName>
    <definedName name="SUM_H_CRN__2074___3__1">#N/A</definedName>
    <definedName name="SUM_H_CRN__2074__1" localSheetId="0">#N/A</definedName>
    <definedName name="SUM_H_CRN__2074__1" localSheetId="1">#N/A</definedName>
    <definedName name="SUM_H_CRN__2074__1">#N/A</definedName>
    <definedName name="SUM_H_CRN__2075___3__1" localSheetId="0">#N/A</definedName>
    <definedName name="SUM_H_CRN__2075___3__1" localSheetId="1">#N/A</definedName>
    <definedName name="SUM_H_CRN__2075___3__1">#N/A</definedName>
    <definedName name="SUM_H_CRN__2075__1" localSheetId="0">#N/A</definedName>
    <definedName name="SUM_H_CRN__2075__1" localSheetId="1">#N/A</definedName>
    <definedName name="SUM_H_CRN__2075__1">#N/A</definedName>
    <definedName name="SUM_H_CRN__2202___3__1" localSheetId="0">#N/A</definedName>
    <definedName name="SUM_H_CRN__2202___3__1" localSheetId="1">#N/A</definedName>
    <definedName name="SUM_H_CRN__2202___3__1">#N/A</definedName>
    <definedName name="SUM_H_CRN__2202__1" localSheetId="0">#N/A</definedName>
    <definedName name="SUM_H_CRN__2202__1" localSheetId="1">#N/A</definedName>
    <definedName name="SUM_H_CRN__2202__1">#N/A</definedName>
    <definedName name="SUM_H_CRN__2212___3__1" localSheetId="0">#N/A</definedName>
    <definedName name="SUM_H_CRN__2212___3__1" localSheetId="1">#N/A</definedName>
    <definedName name="SUM_H_CRN__2212___3__1">#N/A</definedName>
    <definedName name="SUM_H_CRN__2212__1" localSheetId="0">#N/A</definedName>
    <definedName name="SUM_H_CRN__2212__1" localSheetId="1">#N/A</definedName>
    <definedName name="SUM_H_CRN__2212__1">#N/A</definedName>
    <definedName name="SUM_H_CRN__2213___3__1" localSheetId="0">#N/A</definedName>
    <definedName name="SUM_H_CRN__2213___3__1" localSheetId="1">#N/A</definedName>
    <definedName name="SUM_H_CRN__2213___3__1">#N/A</definedName>
    <definedName name="SUM_H_CRN__2213__1" localSheetId="0">#N/A</definedName>
    <definedName name="SUM_H_CRN__2213__1" localSheetId="1">#N/A</definedName>
    <definedName name="SUM_H_CRN__2213__1">#N/A</definedName>
    <definedName name="SUM_H_CRN__2214___3__1" localSheetId="0">#N/A</definedName>
    <definedName name="SUM_H_CRN__2214___3__1" localSheetId="1">#N/A</definedName>
    <definedName name="SUM_H_CRN__2214___3__1">#N/A</definedName>
    <definedName name="SUM_H_CRN__2214__1" localSheetId="0">#N/A</definedName>
    <definedName name="SUM_H_CRN__2214__1" localSheetId="1">#N/A</definedName>
    <definedName name="SUM_H_CRN__2214__1">#N/A</definedName>
    <definedName name="SUM_H_CRN__2215___3__1" localSheetId="0">#N/A</definedName>
    <definedName name="SUM_H_CRN__2215___3__1" localSheetId="1">#N/A</definedName>
    <definedName name="SUM_H_CRN__2215___3__1">#N/A</definedName>
    <definedName name="SUM_H_CRN__2215__1" localSheetId="0">#N/A</definedName>
    <definedName name="SUM_H_CRN__2215__1" localSheetId="1">#N/A</definedName>
    <definedName name="SUM_H_CRN__2215__1">#N/A</definedName>
    <definedName name="SUM_H_CRN__2318___3__1" localSheetId="0">#N/A</definedName>
    <definedName name="SUM_H_CRN__2318___3__1" localSheetId="1">#N/A</definedName>
    <definedName name="SUM_H_CRN__2318___3__1">#N/A</definedName>
    <definedName name="SUM_H_CRN__2318__1" localSheetId="0">#N/A</definedName>
    <definedName name="SUM_H_CRN__2318__1" localSheetId="1">#N/A</definedName>
    <definedName name="SUM_H_CRN__2318__1">#N/A</definedName>
    <definedName name="SUM_H_CRN__2321___3__1" localSheetId="0">#N/A</definedName>
    <definedName name="SUM_H_CRN__2321___3__1" localSheetId="1">#N/A</definedName>
    <definedName name="SUM_H_CRN__2321___3__1">#N/A</definedName>
    <definedName name="SUM_H_CRN__2321__1" localSheetId="0">#N/A</definedName>
    <definedName name="SUM_H_CRN__2321__1" localSheetId="1">#N/A</definedName>
    <definedName name="SUM_H_CRN__2321__1">#N/A</definedName>
    <definedName name="SUM_H_CRN__2323___3__1" localSheetId="0">#N/A</definedName>
    <definedName name="SUM_H_CRN__2323___3__1" localSheetId="1">#N/A</definedName>
    <definedName name="SUM_H_CRN__2323___3__1">#N/A</definedName>
    <definedName name="SUM_H_CRN__2323__1" localSheetId="0">#N/A</definedName>
    <definedName name="SUM_H_CRN__2323__1" localSheetId="1">#N/A</definedName>
    <definedName name="SUM_H_CRN__2323__1">#N/A</definedName>
    <definedName name="SUM_H_CRN__2356___3__1" localSheetId="0">#N/A</definedName>
    <definedName name="SUM_H_CRN__2356___3__1" localSheetId="1">#N/A</definedName>
    <definedName name="SUM_H_CRN__2356___3__1">#N/A</definedName>
    <definedName name="SUM_H_CRN__2356__1" localSheetId="0">#N/A</definedName>
    <definedName name="SUM_H_CRN__2356__1" localSheetId="1">#N/A</definedName>
    <definedName name="SUM_H_CRN__2356__1">#N/A</definedName>
    <definedName name="SUM_H_CRN__2370___3__1" localSheetId="0">#N/A</definedName>
    <definedName name="SUM_H_CRN__2370___3__1" localSheetId="1">#N/A</definedName>
    <definedName name="SUM_H_CRN__2370___3__1">#N/A</definedName>
    <definedName name="SUM_H_CRN__2370__1" localSheetId="0">#N/A</definedName>
    <definedName name="SUM_H_CRN__2370__1" localSheetId="1">#N/A</definedName>
    <definedName name="SUM_H_CRN__2370__1">#N/A</definedName>
    <definedName name="SUM_H_CRN__4377___3__1" localSheetId="0">#N/A</definedName>
    <definedName name="SUM_H_CRN__4377___3__1" localSheetId="1">#N/A</definedName>
    <definedName name="SUM_H_CRN__4377___3__1">#N/A</definedName>
    <definedName name="SUM_H_CRN__4377__1" localSheetId="0">#N/A</definedName>
    <definedName name="SUM_H_CRN__4377__1" localSheetId="1">#N/A</definedName>
    <definedName name="SUM_H_CRN__4377__1">#N/A</definedName>
    <definedName name="SUM_H_CRN__4378___3__1" localSheetId="0">#N/A</definedName>
    <definedName name="SUM_H_CRN__4378___3__1" localSheetId="1">#N/A</definedName>
    <definedName name="SUM_H_CRN__4378___3__1">#N/A</definedName>
    <definedName name="SUM_H_CRN__4378__1" localSheetId="0">#N/A</definedName>
    <definedName name="SUM_H_CRN__4378__1" localSheetId="1">#N/A</definedName>
    <definedName name="SUM_H_CRN__4378__1">#N/A</definedName>
    <definedName name="SUM_H_CRN__5521___3__1" localSheetId="0">#N/A</definedName>
    <definedName name="SUM_H_CRN__5521___3__1" localSheetId="1">#N/A</definedName>
    <definedName name="SUM_H_CRN__5521___3__1">#N/A</definedName>
    <definedName name="SUM_H_CRN__5521__1" localSheetId="0">#N/A</definedName>
    <definedName name="SUM_H_CRN__5521__1" localSheetId="1">#N/A</definedName>
    <definedName name="SUM_H_CRN__5521__1">#N/A</definedName>
    <definedName name="SUM_H_CRN__5522___3__1" localSheetId="0">#N/A</definedName>
    <definedName name="SUM_H_CRN__5522___3__1" localSheetId="1">#N/A</definedName>
    <definedName name="SUM_H_CRN__5522___3__1">#N/A</definedName>
    <definedName name="SUM_H_CRN__5522__1" localSheetId="0">#N/A</definedName>
    <definedName name="SUM_H_CRN__5522__1" localSheetId="1">#N/A</definedName>
    <definedName name="SUM_H_CRN__5522__1">#N/A</definedName>
    <definedName name="SUM_H_CRN__5523___3__1" localSheetId="0">#N/A</definedName>
    <definedName name="SUM_H_CRN__5523___3__1" localSheetId="1">#N/A</definedName>
    <definedName name="SUM_H_CRN__5523___3__1">#N/A</definedName>
    <definedName name="SUM_H_CRN__5523__1" localSheetId="0">#N/A</definedName>
    <definedName name="SUM_H_CRN__5523__1" localSheetId="1">#N/A</definedName>
    <definedName name="SUM_H_CRN__5523__1">#N/A</definedName>
    <definedName name="SUM_H_CRN__5524___3__1" localSheetId="0">#N/A</definedName>
    <definedName name="SUM_H_CRN__5524___3__1" localSheetId="1">#N/A</definedName>
    <definedName name="SUM_H_CRN__5524___3__1">#N/A</definedName>
    <definedName name="SUM_H_CRN__5524__1" localSheetId="0">#N/A</definedName>
    <definedName name="SUM_H_CRN__5524__1" localSheetId="1">#N/A</definedName>
    <definedName name="SUM_H_CRN__5524__1">#N/A</definedName>
    <definedName name="SUM_H_CRN__6020___3__1" localSheetId="0">#N/A</definedName>
    <definedName name="SUM_H_CRN__6020___3__1" localSheetId="1">#N/A</definedName>
    <definedName name="SUM_H_CRN__6020___3__1">#N/A</definedName>
    <definedName name="SUM_H_CRN__6020__1" localSheetId="0">#N/A</definedName>
    <definedName name="SUM_H_CRN__6020__1" localSheetId="1">#N/A</definedName>
    <definedName name="SUM_H_CRN__6020__1">#N/A</definedName>
    <definedName name="SUM_H_CRN__6055___3__1" localSheetId="0">#N/A</definedName>
    <definedName name="SUM_H_CRN__6055___3__1" localSheetId="1">#N/A</definedName>
    <definedName name="SUM_H_CRN__6055___3__1">#N/A</definedName>
    <definedName name="SUM_H_CRN__6055__1" localSheetId="0">#N/A</definedName>
    <definedName name="SUM_H_CRN__6055__1" localSheetId="1">#N/A</definedName>
    <definedName name="SUM_H_CRN__6055__1">#N/A</definedName>
    <definedName name="SUM_H_CRN__6063___3__1" localSheetId="0">#N/A</definedName>
    <definedName name="SUM_H_CRN__6063___3__1" localSheetId="1">#N/A</definedName>
    <definedName name="SUM_H_CRN__6063___3__1">#N/A</definedName>
    <definedName name="SUM_H_CRN__6063__1" localSheetId="0">#N/A</definedName>
    <definedName name="SUM_H_CRN__6063__1" localSheetId="1">#N/A</definedName>
    <definedName name="SUM_H_CRN__6063__1">#N/A</definedName>
    <definedName name="SUM_H_CRN__6478___3__1" localSheetId="0">#N/A</definedName>
    <definedName name="SUM_H_CRN__6478___3__1" localSheetId="1">#N/A</definedName>
    <definedName name="SUM_H_CRN__6478___3__1">#N/A</definedName>
    <definedName name="SUM_H_CRN__6478__1" localSheetId="0">#N/A</definedName>
    <definedName name="SUM_H_CRN__6478__1" localSheetId="1">#N/A</definedName>
    <definedName name="SUM_H_CRN__6478__1">#N/A</definedName>
    <definedName name="SUM_H_CRN__6505___3__1" localSheetId="0">#N/A</definedName>
    <definedName name="SUM_H_CRN__6505___3__1" localSheetId="1">#N/A</definedName>
    <definedName name="SUM_H_CRN__6505___3__1">#N/A</definedName>
    <definedName name="SUM_H_CRN__6505__1" localSheetId="0">#N/A</definedName>
    <definedName name="SUM_H_CRN__6505__1" localSheetId="1">#N/A</definedName>
    <definedName name="SUM_H_CRN__6505__1">#N/A</definedName>
    <definedName name="SUM_H_CRN__6507___3__1" localSheetId="0">#N/A</definedName>
    <definedName name="SUM_H_CRN__6507___3__1" localSheetId="1">#N/A</definedName>
    <definedName name="SUM_H_CRN__6507___3__1">#N/A</definedName>
    <definedName name="SUM_H_CRN__6507__1" localSheetId="0">#N/A</definedName>
    <definedName name="SUM_H_CRN__6507__1" localSheetId="1">#N/A</definedName>
    <definedName name="SUM_H_CRN__6507__1">#N/A</definedName>
    <definedName name="SUM_H_CRN__6543___3__1" localSheetId="0">#N/A</definedName>
    <definedName name="SUM_H_CRN__6543___3__1" localSheetId="1">#N/A</definedName>
    <definedName name="SUM_H_CRN__6543___3__1">#N/A</definedName>
    <definedName name="SUM_H_CRN__6543__1" localSheetId="0">#N/A</definedName>
    <definedName name="SUM_H_CRN__6543__1" localSheetId="1">#N/A</definedName>
    <definedName name="SUM_H_CRN__6543__1">#N/A</definedName>
    <definedName name="SUM_H_CRN_1" localSheetId="0">#N/A</definedName>
    <definedName name="SUM_H_CRN_1" localSheetId="1">#N/A</definedName>
    <definedName name="SUM_H_CRN_1">#N/A</definedName>
    <definedName name="SUM_H_EXPENSES_1" localSheetId="0">#N/A</definedName>
    <definedName name="SUM_H_EXPENSES_1" localSheetId="1">#N/A</definedName>
    <definedName name="SUM_H_EXPENSES_1">#N/A</definedName>
    <definedName name="SUM_H_INCOME_1" localSheetId="0">#N/A</definedName>
    <definedName name="SUM_H_INCOME_1" localSheetId="1">#N/A</definedName>
    <definedName name="SUM_H_INCOME_1">#N/A</definedName>
    <definedName name="SUM_H_LIABILITIES_1" localSheetId="0">#N/A</definedName>
    <definedName name="SUM_H_LIABILITIES_1" localSheetId="1">#N/A</definedName>
    <definedName name="SUM_H_LIABILITIES_1">#N/A</definedName>
    <definedName name="SUM_H_SUSPENSE_1" localSheetId="0">#N/A</definedName>
    <definedName name="SUM_H_SUSPENSE_1" localSheetId="1">#N/A</definedName>
    <definedName name="SUM_H_SUSPENSE_1">#N/A</definedName>
    <definedName name="SUM_I" localSheetId="0">#N/A</definedName>
    <definedName name="SUM_I" localSheetId="1">#N/A</definedName>
    <definedName name="SUM_I">#N/A</definedName>
    <definedName name="SUM_I_1" localSheetId="0">#N/A</definedName>
    <definedName name="SUM_I_1" localSheetId="1">#N/A</definedName>
    <definedName name="SUM_I_1">#N/A</definedName>
    <definedName name="SUM_I_ASSETS_1" localSheetId="0">#N/A</definedName>
    <definedName name="SUM_I_ASSETS_1" localSheetId="1">#N/A</definedName>
    <definedName name="SUM_I_ASSETS_1">#N/A</definedName>
    <definedName name="SUM_I_CAPITAL_1" localSheetId="0">#N/A</definedName>
    <definedName name="SUM_I_CAPITAL_1" localSheetId="1">#N/A</definedName>
    <definedName name="SUM_I_CAPITAL_1">#N/A</definedName>
    <definedName name="SUM_I_CNC_1" localSheetId="0">#N/A</definedName>
    <definedName name="SUM_I_CNC_1" localSheetId="1">#N/A</definedName>
    <definedName name="SUM_I_CNC_1">#N/A</definedName>
    <definedName name="SUM_I_CNC_STOCK_1" localSheetId="0">#N/A</definedName>
    <definedName name="SUM_I_CNC_STOCK_1" localSheetId="1">#N/A</definedName>
    <definedName name="SUM_I_CNC_STOCK_1">#N/A</definedName>
    <definedName name="SUM_I_CNI1__1" localSheetId="0">#N/A</definedName>
    <definedName name="SUM_I_CNI1__1" localSheetId="1">#N/A</definedName>
    <definedName name="SUM_I_CNI1__1">#N/A</definedName>
    <definedName name="SUM_I_CNI1__STOCK_1" localSheetId="0">#N/A</definedName>
    <definedName name="SUM_I_CNI1__STOCK_1" localSheetId="1">#N/A</definedName>
    <definedName name="SUM_I_CNI1__STOCK_1">#N/A</definedName>
    <definedName name="SUM_I_CNI2__1" localSheetId="0">#N/A</definedName>
    <definedName name="SUM_I_CNI2__1" localSheetId="1">#N/A</definedName>
    <definedName name="SUM_I_CNI2__1">#N/A</definedName>
    <definedName name="SUM_I_CNI2__STOCK_1" localSheetId="0">#N/A</definedName>
    <definedName name="SUM_I_CNI2__STOCK_1" localSheetId="1">#N/A</definedName>
    <definedName name="SUM_I_CNI2__STOCK_1">#N/A</definedName>
    <definedName name="SUM_I_CNIIV_1" localSheetId="0">#N/A</definedName>
    <definedName name="SUM_I_CNIIV_1" localSheetId="1">#N/A</definedName>
    <definedName name="SUM_I_CNIIV_1">#N/A</definedName>
    <definedName name="SUM_I_CNIIV_STOCK_1" localSheetId="0">#N/A</definedName>
    <definedName name="SUM_I_CNIIV_STOCK_1" localSheetId="1">#N/A</definedName>
    <definedName name="SUM_I_CNIIV_STOCK_1">#N/A</definedName>
    <definedName name="SUM_I_EXPENSES_1" localSheetId="0">#N/A</definedName>
    <definedName name="SUM_I_EXPENSES_1" localSheetId="1">#N/A</definedName>
    <definedName name="SUM_I_EXPENSES_1">#N/A</definedName>
    <definedName name="SUM_I_INCOME_1" localSheetId="0">#N/A</definedName>
    <definedName name="SUM_I_INCOME_1" localSheetId="1">#N/A</definedName>
    <definedName name="SUM_I_INCOME_1">#N/A</definedName>
    <definedName name="SUM_I_LIABILITIES_1" localSheetId="0">#N/A</definedName>
    <definedName name="SUM_I_LIABILITIES_1" localSheetId="1">#N/A</definedName>
    <definedName name="SUM_I_LIABILITIES_1">#N/A</definedName>
    <definedName name="SUM_I_SUSPENSE_1" localSheetId="0">#N/A</definedName>
    <definedName name="SUM_I_SUSPENSE_1" localSheetId="1">#N/A</definedName>
    <definedName name="SUM_I_SUSPENSE_1">#N/A</definedName>
    <definedName name="SUM_J" localSheetId="0">#N/A</definedName>
    <definedName name="SUM_J" localSheetId="1">#N/A</definedName>
    <definedName name="SUM_J">#N/A</definedName>
    <definedName name="SUM_J_1" localSheetId="0">#N/A</definedName>
    <definedName name="SUM_J_1" localSheetId="1">#N/A</definedName>
    <definedName name="SUM_J_1">#N/A</definedName>
    <definedName name="SUM_J_ASSETS_1" localSheetId="0">#N/A</definedName>
    <definedName name="SUM_J_ASSETS_1" localSheetId="1">#N/A</definedName>
    <definedName name="SUM_J_ASSETS_1">#N/A</definedName>
    <definedName name="SUM_J_CAPITAL_1" localSheetId="0">#N/A</definedName>
    <definedName name="SUM_J_CAPITAL_1" localSheetId="1">#N/A</definedName>
    <definedName name="SUM_J_CAPITAL_1">#N/A</definedName>
    <definedName name="SUM_J_EXPENSES_1" localSheetId="0">#N/A</definedName>
    <definedName name="SUM_J_EXPENSES_1" localSheetId="1">#N/A</definedName>
    <definedName name="SUM_J_EXPENSES_1">#N/A</definedName>
    <definedName name="SUM_J_INCOME_1" localSheetId="0">#N/A</definedName>
    <definedName name="SUM_J_INCOME_1" localSheetId="1">#N/A</definedName>
    <definedName name="SUM_J_INCOME_1">#N/A</definedName>
    <definedName name="SUM_J_LIABILITIES_1" localSheetId="0">#N/A</definedName>
    <definedName name="SUM_J_LIABILITIES_1" localSheetId="1">#N/A</definedName>
    <definedName name="SUM_J_LIABILITIES_1">#N/A</definedName>
    <definedName name="SUM_J_SUSPENSE_1" localSheetId="0">#N/A</definedName>
    <definedName name="SUM_J_SUSPENSE_1" localSheetId="1">#N/A</definedName>
    <definedName name="SUM_J_SUSPENSE_1">#N/A</definedName>
    <definedName name="SUM_K_1" localSheetId="0">#N/A</definedName>
    <definedName name="SUM_K_1" localSheetId="1">#N/A</definedName>
    <definedName name="SUM_K_1">#N/A</definedName>
    <definedName name="SUM_K_ASSETS_1" localSheetId="0">#N/A</definedName>
    <definedName name="SUM_K_ASSETS_1" localSheetId="1">#N/A</definedName>
    <definedName name="SUM_K_ASSETS_1">#N/A</definedName>
    <definedName name="SUM_K_CAPITAL_1" localSheetId="0">#N/A</definedName>
    <definedName name="SUM_K_CAPITAL_1" localSheetId="1">#N/A</definedName>
    <definedName name="SUM_K_CAPITAL_1">#N/A</definedName>
    <definedName name="SUM_K_EXPENSES_1" localSheetId="0">#N/A</definedName>
    <definedName name="SUM_K_EXPENSES_1" localSheetId="1">#N/A</definedName>
    <definedName name="SUM_K_EXPENSES_1">#N/A</definedName>
    <definedName name="SUM_K_INCOME_1" localSheetId="0">#N/A</definedName>
    <definedName name="SUM_K_INCOME_1" localSheetId="1">#N/A</definedName>
    <definedName name="SUM_K_INCOME_1">#N/A</definedName>
    <definedName name="SUM_K_LIABILITIES_1" localSheetId="0">#N/A</definedName>
    <definedName name="SUM_K_LIABILITIES_1" localSheetId="1">#N/A</definedName>
    <definedName name="SUM_K_LIABILITIES_1">#N/A</definedName>
    <definedName name="SUM_K_SUSPENSE_1" localSheetId="0">#N/A</definedName>
    <definedName name="SUM_K_SUSPENSE_1" localSheetId="1">#N/A</definedName>
    <definedName name="SUM_K_SUSPENSE_1">#N/A</definedName>
    <definedName name="SUM_L_1" localSheetId="0">#N/A</definedName>
    <definedName name="SUM_L_1" localSheetId="1">#N/A</definedName>
    <definedName name="SUM_L_1">#N/A</definedName>
    <definedName name="SUM_L_ASSETS_1" localSheetId="0">#N/A</definedName>
    <definedName name="SUM_L_ASSETS_1" localSheetId="1">#N/A</definedName>
    <definedName name="SUM_L_ASSETS_1">#N/A</definedName>
    <definedName name="SUM_L_CAPITAL_1" localSheetId="0">#N/A</definedName>
    <definedName name="SUM_L_CAPITAL_1" localSheetId="1">#N/A</definedName>
    <definedName name="SUM_L_CAPITAL_1">#N/A</definedName>
    <definedName name="SUM_L_EXPENSES_1" localSheetId="0">#N/A</definedName>
    <definedName name="SUM_L_EXPENSES_1" localSheetId="1">#N/A</definedName>
    <definedName name="SUM_L_EXPENSES_1">#N/A</definedName>
    <definedName name="SUM_L_INCOME_1" localSheetId="0">#N/A</definedName>
    <definedName name="SUM_L_INCOME_1" localSheetId="1">#N/A</definedName>
    <definedName name="SUM_L_INCOME_1">#N/A</definedName>
    <definedName name="SUM_L_LIABILITIES_1" localSheetId="0">#N/A</definedName>
    <definedName name="SUM_L_LIABILITIES_1" localSheetId="1">#N/A</definedName>
    <definedName name="SUM_L_LIABILITIES_1">#N/A</definedName>
    <definedName name="SUM_L_SUSPENSE_1" localSheetId="0">#N/A</definedName>
    <definedName name="SUM_L_SUSPENSE_1" localSheetId="1">#N/A</definedName>
    <definedName name="SUM_L_SUSPENSE_1">#N/A</definedName>
    <definedName name="SUM_M_1" localSheetId="0">#N/A</definedName>
    <definedName name="SUM_M_1" localSheetId="1">#N/A</definedName>
    <definedName name="SUM_M_1">#N/A</definedName>
    <definedName name="SUM_M_ASSETS_1" localSheetId="0">#N/A</definedName>
    <definedName name="SUM_M_ASSETS_1" localSheetId="1">#N/A</definedName>
    <definedName name="SUM_M_ASSETS_1">#N/A</definedName>
    <definedName name="SUM_M_CAPITAL_1" localSheetId="0">#N/A</definedName>
    <definedName name="SUM_M_CAPITAL_1" localSheetId="1">#N/A</definedName>
    <definedName name="SUM_M_CAPITAL_1">#N/A</definedName>
    <definedName name="SUM_M_EXPENSES_1" localSheetId="0">#N/A</definedName>
    <definedName name="SUM_M_EXPENSES_1" localSheetId="1">#N/A</definedName>
    <definedName name="SUM_M_EXPENSES_1">#N/A</definedName>
    <definedName name="SUM_M_INCOME_1" localSheetId="0">#N/A</definedName>
    <definedName name="SUM_M_INCOME_1" localSheetId="1">#N/A</definedName>
    <definedName name="SUM_M_INCOME_1">#N/A</definedName>
    <definedName name="SUM_M_LIABILITIES_1" localSheetId="0">#N/A</definedName>
    <definedName name="SUM_M_LIABILITIES_1" localSheetId="1">#N/A</definedName>
    <definedName name="SUM_M_LIABILITIES_1">#N/A</definedName>
    <definedName name="SUM_M_SUSPENSE_1" localSheetId="0">#N/A</definedName>
    <definedName name="SUM_M_SUSPENSE_1" localSheetId="1">#N/A</definedName>
    <definedName name="SUM_M_SUSPENSE_1">#N/A</definedName>
    <definedName name="SUM_N_1" localSheetId="0">#N/A</definedName>
    <definedName name="SUM_N_1" localSheetId="1">#N/A</definedName>
    <definedName name="SUM_N_1">#N/A</definedName>
    <definedName name="SUM_N_ASSETS_1" localSheetId="0">#N/A</definedName>
    <definedName name="SUM_N_ASSETS_1" localSheetId="1">#N/A</definedName>
    <definedName name="SUM_N_ASSETS_1">#N/A</definedName>
    <definedName name="SUM_N_CAPITAL_1" localSheetId="0">#N/A</definedName>
    <definedName name="SUM_N_CAPITAL_1" localSheetId="1">#N/A</definedName>
    <definedName name="SUM_N_CAPITAL_1">#N/A</definedName>
    <definedName name="SUM_N_CNC_1" localSheetId="0">#N/A</definedName>
    <definedName name="SUM_N_CNC_1" localSheetId="1">#N/A</definedName>
    <definedName name="SUM_N_CNC_1">#N/A</definedName>
    <definedName name="SUM_N_CNC_STOCK_1" localSheetId="0">#N/A</definedName>
    <definedName name="SUM_N_CNC_STOCK_1" localSheetId="1">#N/A</definedName>
    <definedName name="SUM_N_CNC_STOCK_1">#N/A</definedName>
    <definedName name="SUM_N_CNI1__1" localSheetId="0">#N/A</definedName>
    <definedName name="SUM_N_CNI1__1" localSheetId="1">#N/A</definedName>
    <definedName name="SUM_N_CNI1__1">#N/A</definedName>
    <definedName name="SUM_N_CNI1__STOCK_1" localSheetId="0">#N/A</definedName>
    <definedName name="SUM_N_CNI1__STOCK_1" localSheetId="1">#N/A</definedName>
    <definedName name="SUM_N_CNI1__STOCK_1">#N/A</definedName>
    <definedName name="SUM_N_CNI2__1" localSheetId="0">#N/A</definedName>
    <definedName name="SUM_N_CNI2__1" localSheetId="1">#N/A</definedName>
    <definedName name="SUM_N_CNI2__1">#N/A</definedName>
    <definedName name="SUM_N_CNI2__STOCK_1" localSheetId="0">#N/A</definedName>
    <definedName name="SUM_N_CNI2__STOCK_1" localSheetId="1">#N/A</definedName>
    <definedName name="SUM_N_CNI2__STOCK_1">#N/A</definedName>
    <definedName name="SUM_N_CNIIV_1" localSheetId="0">#N/A</definedName>
    <definedName name="SUM_N_CNIIV_1" localSheetId="1">#N/A</definedName>
    <definedName name="SUM_N_CNIIV_1">#N/A</definedName>
    <definedName name="SUM_N_CNIIV_STOCK_1" localSheetId="0">#N/A</definedName>
    <definedName name="SUM_N_CNIIV_STOCK_1" localSheetId="1">#N/A</definedName>
    <definedName name="SUM_N_CNIIV_STOCK_1">#N/A</definedName>
    <definedName name="SUM_N_EXPENSES_1" localSheetId="0">#N/A</definedName>
    <definedName name="SUM_N_EXPENSES_1" localSheetId="1">#N/A</definedName>
    <definedName name="SUM_N_EXPENSES_1">#N/A</definedName>
    <definedName name="SUM_N_INCOME_1" localSheetId="0">#N/A</definedName>
    <definedName name="SUM_N_INCOME_1" localSheetId="1">#N/A</definedName>
    <definedName name="SUM_N_INCOME_1">#N/A</definedName>
    <definedName name="SUM_N_LIABILITIES_1" localSheetId="0">#N/A</definedName>
    <definedName name="SUM_N_LIABILITIES_1" localSheetId="1">#N/A</definedName>
    <definedName name="SUM_N_LIABILITIES_1">#N/A</definedName>
    <definedName name="SUM_N_SUSPENSE_1" localSheetId="0">#N/A</definedName>
    <definedName name="SUM_N_SUSPENSE_1" localSheetId="1">#N/A</definedName>
    <definedName name="SUM_N_SUSPENSE_1">#N/A</definedName>
    <definedName name="SUM_O_1" localSheetId="0">#N/A</definedName>
    <definedName name="SUM_O_1" localSheetId="1">#N/A</definedName>
    <definedName name="SUM_O_1">#N/A</definedName>
    <definedName name="SUM_O_CNC_1" localSheetId="0">#N/A</definedName>
    <definedName name="SUM_O_CNC_1" localSheetId="1">#N/A</definedName>
    <definedName name="SUM_O_CNC_1">#N/A</definedName>
    <definedName name="SUM_O_CNC_STOCK_1" localSheetId="0">#N/A</definedName>
    <definedName name="SUM_O_CNC_STOCK_1" localSheetId="1">#N/A</definedName>
    <definedName name="SUM_O_CNC_STOCK_1">#N/A</definedName>
    <definedName name="SUM_O_CNI1__1" localSheetId="0">#N/A</definedName>
    <definedName name="SUM_O_CNI1__1" localSheetId="1">#N/A</definedName>
    <definedName name="SUM_O_CNI1__1">#N/A</definedName>
    <definedName name="SUM_O_CNI1__STOCK_1" localSheetId="0">#N/A</definedName>
    <definedName name="SUM_O_CNI1__STOCK_1" localSheetId="1">#N/A</definedName>
    <definedName name="SUM_O_CNI1__STOCK_1">#N/A</definedName>
    <definedName name="SUM_O_CNI2__1" localSheetId="0">#N/A</definedName>
    <definedName name="SUM_O_CNI2__1" localSheetId="1">#N/A</definedName>
    <definedName name="SUM_O_CNI2__1">#N/A</definedName>
    <definedName name="SUM_O_CNI2__STOCK_1" localSheetId="0">#N/A</definedName>
    <definedName name="SUM_O_CNI2__STOCK_1" localSheetId="1">#N/A</definedName>
    <definedName name="SUM_O_CNI2__STOCK_1">#N/A</definedName>
    <definedName name="SUM_O_CNIIV_1" localSheetId="0">#N/A</definedName>
    <definedName name="SUM_O_CNIIV_1" localSheetId="1">#N/A</definedName>
    <definedName name="SUM_O_CNIIV_1">#N/A</definedName>
    <definedName name="SUM_O_CNIIV_STOCK_1" localSheetId="0">#N/A</definedName>
    <definedName name="SUM_O_CNIIV_STOCK_1" localSheetId="1">#N/A</definedName>
    <definedName name="SUM_O_CNIIV_STOCK_1">#N/A</definedName>
    <definedName name="SUM_P_1" localSheetId="0">#N/A</definedName>
    <definedName name="SUM_P_1" localSheetId="1">#N/A</definedName>
    <definedName name="SUM_P_1">#N/A</definedName>
    <definedName name="SUM_P_CNC_1" localSheetId="0">#N/A</definedName>
    <definedName name="SUM_P_CNC_1" localSheetId="1">#N/A</definedName>
    <definedName name="SUM_P_CNC_1">#N/A</definedName>
    <definedName name="SUM_P_CNC_STOCK_1" localSheetId="0">#N/A</definedName>
    <definedName name="SUM_P_CNC_STOCK_1" localSheetId="1">#N/A</definedName>
    <definedName name="SUM_P_CNC_STOCK_1">#N/A</definedName>
    <definedName name="SUM_P_CNI1__1" localSheetId="0">#N/A</definedName>
    <definedName name="SUM_P_CNI1__1" localSheetId="1">#N/A</definedName>
    <definedName name="SUM_P_CNI1__1">#N/A</definedName>
    <definedName name="SUM_P_CNI1__STOCK_1" localSheetId="0">#N/A</definedName>
    <definedName name="SUM_P_CNI1__STOCK_1" localSheetId="1">#N/A</definedName>
    <definedName name="SUM_P_CNI1__STOCK_1">#N/A</definedName>
    <definedName name="SUM_P_CNI2__1" localSheetId="0">#N/A</definedName>
    <definedName name="SUM_P_CNI2__1" localSheetId="1">#N/A</definedName>
    <definedName name="SUM_P_CNI2__1">#N/A</definedName>
    <definedName name="SUM_P_CNI2__STOCK_1" localSheetId="0">#N/A</definedName>
    <definedName name="SUM_P_CNI2__STOCK_1" localSheetId="1">#N/A</definedName>
    <definedName name="SUM_P_CNI2__STOCK_1">#N/A</definedName>
    <definedName name="SUM_P_CNIIV_1" localSheetId="0">#N/A</definedName>
    <definedName name="SUM_P_CNIIV_1" localSheetId="1">#N/A</definedName>
    <definedName name="SUM_P_CNIIV_1">#N/A</definedName>
    <definedName name="SUM_P_CNIIV_STOCK_1" localSheetId="0">#N/A</definedName>
    <definedName name="SUM_P_CNIIV_STOCK_1" localSheetId="1">#N/A</definedName>
    <definedName name="SUM_P_CNIIV_STOCK_1">#N/A</definedName>
    <definedName name="SUM_R_1" localSheetId="0">#N/A</definedName>
    <definedName name="SUM_R_1" localSheetId="1">#N/A</definedName>
    <definedName name="SUM_R_1">#N/A</definedName>
    <definedName name="SUM_R_CNC_1" localSheetId="0">#N/A</definedName>
    <definedName name="SUM_R_CNC_1" localSheetId="1">#N/A</definedName>
    <definedName name="SUM_R_CNC_1">#N/A</definedName>
    <definedName name="SUM_R_CNC_STOCK_1" localSheetId="0">#N/A</definedName>
    <definedName name="SUM_R_CNC_STOCK_1" localSheetId="1">#N/A</definedName>
    <definedName name="SUM_R_CNC_STOCK_1">#N/A</definedName>
    <definedName name="SUM_R_CNI1__1" localSheetId="0">#N/A</definedName>
    <definedName name="SUM_R_CNI1__1" localSheetId="1">#N/A</definedName>
    <definedName name="SUM_R_CNI1__1">#N/A</definedName>
    <definedName name="SUM_R_CNI1__STOCK_1" localSheetId="0">#N/A</definedName>
    <definedName name="SUM_R_CNI1__STOCK_1" localSheetId="1">#N/A</definedName>
    <definedName name="SUM_R_CNI1__STOCK_1">#N/A</definedName>
    <definedName name="SUM_R_CNI2__1" localSheetId="0">#N/A</definedName>
    <definedName name="SUM_R_CNI2__1" localSheetId="1">#N/A</definedName>
    <definedName name="SUM_R_CNI2__1">#N/A</definedName>
    <definedName name="SUM_R_CNI2__STOCK_1" localSheetId="0">#N/A</definedName>
    <definedName name="SUM_R_CNI2__STOCK_1" localSheetId="1">#N/A</definedName>
    <definedName name="SUM_R_CNI2__STOCK_1">#N/A</definedName>
    <definedName name="SUM_R_CNIIV_1" localSheetId="0">#N/A</definedName>
    <definedName name="SUM_R_CNIIV_1" localSheetId="1">#N/A</definedName>
    <definedName name="SUM_R_CNIIV_1">#N/A</definedName>
    <definedName name="SUM_R_CNIIV_STOCK_1" localSheetId="0">#N/A</definedName>
    <definedName name="SUM_R_CNIIV_STOCK_1" localSheetId="1">#N/A</definedName>
    <definedName name="SUM_R_CNIIV_STOCK_1">#N/A</definedName>
    <definedName name="SUM_S_1" localSheetId="0">#N/A</definedName>
    <definedName name="SUM_S_1" localSheetId="1">#N/A</definedName>
    <definedName name="SUM_S_1">#N/A</definedName>
    <definedName name="SUM_S_CNC_1" localSheetId="0">#N/A</definedName>
    <definedName name="SUM_S_CNC_1" localSheetId="1">#N/A</definedName>
    <definedName name="SUM_S_CNC_1">#N/A</definedName>
    <definedName name="SUM_S_CNC_STOCK_1" localSheetId="0">#N/A</definedName>
    <definedName name="SUM_S_CNC_STOCK_1" localSheetId="1">#N/A</definedName>
    <definedName name="SUM_S_CNC_STOCK_1">#N/A</definedName>
    <definedName name="SUM_S_CNI1__1" localSheetId="0">#N/A</definedName>
    <definedName name="SUM_S_CNI1__1" localSheetId="1">#N/A</definedName>
    <definedName name="SUM_S_CNI1__1">#N/A</definedName>
    <definedName name="SUM_S_CNI1__STOCK_1" localSheetId="0">#N/A</definedName>
    <definedName name="SUM_S_CNI1__STOCK_1" localSheetId="1">#N/A</definedName>
    <definedName name="SUM_S_CNI1__STOCK_1">#N/A</definedName>
    <definedName name="SUM_S_CNI2__1" localSheetId="0">#N/A</definedName>
    <definedName name="SUM_S_CNI2__1" localSheetId="1">#N/A</definedName>
    <definedName name="SUM_S_CNI2__1">#N/A</definedName>
    <definedName name="SUM_S_CNI2__STOCK_1" localSheetId="0">#N/A</definedName>
    <definedName name="SUM_S_CNI2__STOCK_1" localSheetId="1">#N/A</definedName>
    <definedName name="SUM_S_CNI2__STOCK_1">#N/A</definedName>
    <definedName name="SUM_S_CNIIV_1" localSheetId="0">#N/A</definedName>
    <definedName name="SUM_S_CNIIV_1" localSheetId="1">#N/A</definedName>
    <definedName name="SUM_S_CNIIV_1">#N/A</definedName>
    <definedName name="SUM_S_CNIIV_STOCK_1" localSheetId="0">#N/A</definedName>
    <definedName name="SUM_S_CNIIV_STOCK_1" localSheetId="1">#N/A</definedName>
    <definedName name="SUM_S_CNIIV_STOCK_1">#N/A</definedName>
    <definedName name="SUM_T_1" localSheetId="0">#N/A</definedName>
    <definedName name="SUM_T_1" localSheetId="1">#N/A</definedName>
    <definedName name="SUM_T_1">#N/A</definedName>
    <definedName name="SUM_T_CNC_1" localSheetId="0">#N/A</definedName>
    <definedName name="SUM_T_CNC_1" localSheetId="1">#N/A</definedName>
    <definedName name="SUM_T_CNC_1">#N/A</definedName>
    <definedName name="SUM_T_CNC_STOCK_1" localSheetId="0">#N/A</definedName>
    <definedName name="SUM_T_CNC_STOCK_1" localSheetId="1">#N/A</definedName>
    <definedName name="SUM_T_CNC_STOCK_1">#N/A</definedName>
    <definedName name="SUM_T_CNI1__1" localSheetId="0">#N/A</definedName>
    <definedName name="SUM_T_CNI1__1" localSheetId="1">#N/A</definedName>
    <definedName name="SUM_T_CNI1__1">#N/A</definedName>
    <definedName name="SUM_T_CNI1__STOCK_1" localSheetId="0">#N/A</definedName>
    <definedName name="SUM_T_CNI1__STOCK_1" localSheetId="1">#N/A</definedName>
    <definedName name="SUM_T_CNI1__STOCK_1">#N/A</definedName>
    <definedName name="SUM_T_CNI2__1" localSheetId="0">#N/A</definedName>
    <definedName name="SUM_T_CNI2__1" localSheetId="1">#N/A</definedName>
    <definedName name="SUM_T_CNI2__1">#N/A</definedName>
    <definedName name="SUM_T_CNI2__STOCK_1" localSheetId="0">#N/A</definedName>
    <definedName name="SUM_T_CNI2__STOCK_1" localSheetId="1">#N/A</definedName>
    <definedName name="SUM_T_CNI2__STOCK_1">#N/A</definedName>
    <definedName name="SUM_T_CNIIV_1" localSheetId="0">#N/A</definedName>
    <definedName name="SUM_T_CNIIV_1" localSheetId="1">#N/A</definedName>
    <definedName name="SUM_T_CNIIV_1">#N/A</definedName>
    <definedName name="SUM_T_CNIIV_STOCK_1" localSheetId="0">#N/A</definedName>
    <definedName name="SUM_T_CNIIV_STOCK_1" localSheetId="1">#N/A</definedName>
    <definedName name="SUM_T_CNIIV_STOCK_1">#N/A</definedName>
    <definedName name="t_year" localSheetId="1">#REF!</definedName>
    <definedName name="t_year">#REF!</definedName>
    <definedName name="T1_Protect" localSheetId="0">'5'!P15_T1_Protect,'5'!P16_T1_Protect,'5'!P17_T1_Protect,'5'!P18_T1_Protect,'5'!P19_T1_Protect</definedName>
    <definedName name="T1_Protect" localSheetId="1">'6.2. '!P15_T1_Protect,'6.2. '!P16_T1_Protect,'6.2. '!P17_T1_Protect,'6.2. '!P18_T1_Protect,'6.2. '!P19_T1_Protect</definedName>
    <definedName name="T1_Protect">P15_T1_Protect,P16_T1_Protect,P17_T1_Protect,P18_T1_Protect,P19_T1_Protect</definedName>
    <definedName name="T11?Data">#N/A</definedName>
    <definedName name="T15_Protect" localSheetId="0">'[25]15'!$E$25:$I$29,'[25]15'!$E$31:$I$34,'[25]15'!$E$36:$I$38,'[25]15'!$E$42:$I$43,'[25]15'!$E$9:$I$17,'[25]15'!$B$36:$B$38,'[25]15'!$E$19:$I$21</definedName>
    <definedName name="T15_Protect" localSheetId="1">'[25]15'!$E$25:$I$29,'[25]15'!$E$31:$I$34,'[25]15'!$E$36:$I$38,'[25]15'!$E$42:$I$43,'[25]15'!$E$9:$I$17,'[25]15'!$B$36:$B$38,'[25]15'!$E$19:$I$21</definedName>
    <definedName name="T15_Protect">'[26]15'!$E$25:$I$29,'[26]15'!$E$31:$I$34,'[26]15'!$E$36:$I$38,'[26]15'!$E$42:$I$43,'[26]15'!$E$9:$I$17,'[26]15'!$B$36:$B$38,'[26]15'!$E$19:$I$21</definedName>
    <definedName name="T16_Protect" localSheetId="0">'[25]16'!$G$44:$K$44,'[25]16'!$G$7:$K$8,'5'!P1_T16_Protect</definedName>
    <definedName name="T16_Protect" localSheetId="1">'[25]16'!$G$44:$K$44,'[25]16'!$G$7:$K$8,'6.2. '!P1_T16_Protect</definedName>
    <definedName name="T16_Protect">'[26]16'!$G$44:$K$44,'[26]16'!$G$7:$K$8,P1_T16_Protect</definedName>
    <definedName name="T17.1_Protect" localSheetId="0">'[25]17.1'!$D$14:$F$17,'[25]17.1'!$D$19:$F$22,'[25]17.1'!$I$9:$I$12,'[25]17.1'!$I$14:$I$17,'[25]17.1'!$I$19:$I$22,'[25]17.1'!$D$9:$F$12</definedName>
    <definedName name="T17.1_Protect" localSheetId="1">'[25]17.1'!$D$14:$F$17,'[25]17.1'!$D$19:$F$22,'[25]17.1'!$I$9:$I$12,'[25]17.1'!$I$14:$I$17,'[25]17.1'!$I$19:$I$22,'[25]17.1'!$D$9:$F$12</definedName>
    <definedName name="T17.1_Protect">'[26]17.1'!$D$14:$F$17,'[26]17.1'!$D$19:$F$22,'[26]17.1'!$I$9:$I$12,'[26]17.1'!$I$14:$I$17,'[26]17.1'!$I$19:$I$22,'[26]17.1'!$D$9:$F$12</definedName>
    <definedName name="T17?L7">'[14]29'!$L$60,'[14]29'!$O$60,'[14]29'!$F$60,'[14]29'!$I$60</definedName>
    <definedName name="T17?unit?ГКАЛЧ">'[14]29'!$M$26:$M$33,'[14]29'!$P$26:$P$33,'[14]29'!$G$52:$G$59,'[14]29'!$J$52:$J$59,'[14]29'!$M$52:$M$59,'[14]29'!$P$52:$P$59,'[14]29'!$G$26:$G$33,'[14]29'!$J$26:$J$33</definedName>
    <definedName name="T17?unit?РУБ.ГКАЛ" localSheetId="0">'[14]29'!$O$18:$O$25,P1_T17?unit?РУБ.ГКАЛ,P2_T17?unit?РУБ.ГКАЛ</definedName>
    <definedName name="T17?unit?РУБ.ГКАЛ" localSheetId="1">'[14]29'!$O$18:$O$25,[0]!P1_T17?unit?РУБ.ГКАЛ,[0]!P2_T17?unit?РУБ.ГКАЛ</definedName>
    <definedName name="T17?unit?РУБ.ГКАЛ">'[14]29'!$O$18:$O$25,P1_T17?unit?РУБ.ГКАЛ,P2_T17?unit?РУБ.ГКАЛ</definedName>
    <definedName name="T17?unit?ТГКАЛ" localSheetId="0">'[14]29'!$P$18:$P$25,P1_T17?unit?ТГКАЛ,P2_T17?unit?ТГКАЛ</definedName>
    <definedName name="T17?unit?ТГКАЛ" localSheetId="1">'[14]29'!$P$18:$P$25,[0]!P1_T17?unit?ТГКАЛ,[0]!P2_T17?unit?ТГКАЛ</definedName>
    <definedName name="T17?unit?ТГКАЛ">'[14]29'!$P$18:$P$25,P1_T17?unit?ТГКАЛ,P2_T17?unit?ТГКАЛ</definedName>
    <definedName name="T17?unit?ТРУБ.ГКАЛЧ.МЕС">'[14]29'!$L$26:$L$33,'[14]29'!$O$26:$O$33,'[14]29'!$F$52:$F$59,'[14]29'!$I$52:$I$59,'[14]29'!$L$52:$L$59,'[14]29'!$O$52:$O$59,'[14]29'!$F$26:$F$33,'[14]29'!$I$26:$I$33</definedName>
    <definedName name="T17_Protect" localSheetId="0">'[25]21.3'!$E$54:$I$57,'[25]21.3'!$E$10:$I$10,P1_T17_Protect</definedName>
    <definedName name="T17_Protect" localSheetId="1">'[25]21.3'!$E$54:$I$57,'[25]21.3'!$E$10:$I$10,P1_T17_Protect</definedName>
    <definedName name="T17_Protect">'[26]21.3'!$E$54:$I$57,'[26]21.3'!$E$10:$I$10,P1_T17_Protect</definedName>
    <definedName name="T17_Protection" localSheetId="0">P2_T17_Protection,P3_T17_Protection,P4_T17_Protection,P5_T17_Protection,'5'!P6_T17_Protection</definedName>
    <definedName name="T17_Protection" localSheetId="1">[0]!P2_T17_Protection,[0]!P3_T17_Protection,[0]!P4_T17_Protection,[0]!P5_T17_Protection,'6.2. '!P6_T17_Protection</definedName>
    <definedName name="T17_Protection">P2_T17_Protection,P3_T17_Protection,P4_T17_Protection,P5_T17_Protection,P6_T17_Protection</definedName>
    <definedName name="T18.1?Data" localSheetId="0">P1_T18.1?Data,P2_T18.1?Data</definedName>
    <definedName name="T18.1?Data" localSheetId="1">P1_T18.1?Data,P2_T18.1?Data</definedName>
    <definedName name="T18.1?Data">P1_T18.1?Data,P2_T18.1?Data</definedName>
    <definedName name="T18.2?item_ext?СБЫТ" localSheetId="0">'[25]18.2'!#REF!,'[25]18.2'!#REF!</definedName>
    <definedName name="T18.2?item_ext?СБЫТ" localSheetId="1">'[25]18.2'!#REF!,'[25]18.2'!#REF!</definedName>
    <definedName name="T18.2?item_ext?СБЫТ">'[26]18.2'!#REF!,'[26]18.2'!#REF!</definedName>
    <definedName name="T18.2?ВРАС" localSheetId="0">'[25]18.2'!$B$34:$B$36,'[25]18.2'!$B$28:$B$30</definedName>
    <definedName name="T18.2?ВРАС" localSheetId="1">'[25]18.2'!$B$34:$B$36,'[25]18.2'!$B$28:$B$30</definedName>
    <definedName name="T18.2?ВРАС">'[26]18.2'!$B$34:$B$36,'[26]18.2'!$B$28:$B$30</definedName>
    <definedName name="T18.2_Protect" localSheetId="0">'[25]18.2'!$F$56:$J$57,'[25]18.2'!$F$60:$J$60,'[25]18.2'!$F$62:$J$65,'[25]18.2'!$F$6:$J$8,'5'!P1_T18.2_Protect</definedName>
    <definedName name="T18.2_Protect" localSheetId="1">'[25]18.2'!$F$56:$J$57,'[25]18.2'!$F$60:$J$60,'[25]18.2'!$F$62:$J$65,'[25]18.2'!$F$6:$J$8,'6.2. '!P1_T18.2_Protect</definedName>
    <definedName name="T18.2_Protect">'[26]18.2'!$F$56:$J$57,'[26]18.2'!$F$60:$J$60,'[26]18.2'!$F$62:$J$65,'[26]18.2'!$F$6:$J$8,P1_T18.2_Protect</definedName>
    <definedName name="T19.1.1?Data" localSheetId="0">P1_T19.1.1?Data,P2_T19.1.1?Data</definedName>
    <definedName name="T19.1.1?Data" localSheetId="1">P1_T19.1.1?Data,P2_T19.1.1?Data</definedName>
    <definedName name="T19.1.1?Data">P1_T19.1.1?Data,P2_T19.1.1?Data</definedName>
    <definedName name="T19.1.2?Data" localSheetId="0">P1_T19.1.2?Data,P2_T19.1.2?Data</definedName>
    <definedName name="T19.1.2?Data" localSheetId="1">P1_T19.1.2?Data,P2_T19.1.2?Data</definedName>
    <definedName name="T19.1.2?Data">P1_T19.1.2?Data,P2_T19.1.2?Data</definedName>
    <definedName name="T19.2?Data" localSheetId="0">P1_T19.2?Data,P2_T19.2?Data</definedName>
    <definedName name="T19.2?Data" localSheetId="1">P1_T19.2?Data,P2_T19.2?Data</definedName>
    <definedName name="T19.2?Data">P1_T19.2?Data,P2_T19.2?Data</definedName>
    <definedName name="T19?Data">'[14]19'!$J$8:$M$16,'[14]19'!$C$8:$H$16</definedName>
    <definedName name="T19_Protection">'[14]19'!$E$13:$H$13,'[14]19'!$E$15:$H$15,'[14]19'!$J$8:$M$11,'[14]19'!$J$13:$M$13,'[14]19'!$J$15:$M$15,'[14]19'!$E$4:$H$4,'[14]19'!$J$4:$M$4,'[14]19'!$E$8:$H$11</definedName>
    <definedName name="T2.1?Data">#N/A</definedName>
    <definedName name="T2.3_Protect" localSheetId="0">'[25]2.3'!$F$30:$G$34,'[25]2.3'!$H$24:$K$28</definedName>
    <definedName name="T2.3_Protect" localSheetId="1">'[25]2.3'!$F$30:$G$34,'[25]2.3'!$H$24:$K$28</definedName>
    <definedName name="T2.3_Protect">'[26]2.3'!$F$30:$G$34,'[26]2.3'!$H$24:$K$28</definedName>
    <definedName name="T20.1?Columns" localSheetId="0">#REF!</definedName>
    <definedName name="T20.1?Columns" localSheetId="1">#REF!</definedName>
    <definedName name="T20.1?Columns">#REF!</definedName>
    <definedName name="T20.1?Investments" localSheetId="0">#REF!</definedName>
    <definedName name="T20.1?Investments" localSheetId="1">#REF!</definedName>
    <definedName name="T20.1?Investments">#REF!</definedName>
    <definedName name="T20.1?Scope" localSheetId="0">#REF!</definedName>
    <definedName name="T20.1?Scope" localSheetId="1">#REF!</definedName>
    <definedName name="T20.1?Scope">#REF!</definedName>
    <definedName name="T20.1_Protect" localSheetId="0">#REF!</definedName>
    <definedName name="T20.1_Protect" localSheetId="1">#REF!</definedName>
    <definedName name="T20.1_Protect">#REF!</definedName>
    <definedName name="T20?Columns" localSheetId="0">#REF!</definedName>
    <definedName name="T20?Columns" localSheetId="1">#REF!</definedName>
    <definedName name="T20?Columns">#REF!</definedName>
    <definedName name="T20?ItemComments" localSheetId="0">#REF!</definedName>
    <definedName name="T20?ItemComments" localSheetId="1">#REF!</definedName>
    <definedName name="T20?ItemComments">#REF!</definedName>
    <definedName name="T20?Items" localSheetId="0">#REF!</definedName>
    <definedName name="T20?Items" localSheetId="1">#REF!</definedName>
    <definedName name="T20?Items">#REF!</definedName>
    <definedName name="T20?Scope" localSheetId="0">#REF!</definedName>
    <definedName name="T20?Scope" localSheetId="1">#REF!</definedName>
    <definedName name="T20?Scope">#REF!</definedName>
    <definedName name="T20?unit?МКВТЧ">'[14]20'!$C$13:$M$13,'[14]20'!$C$15:$M$19,'[14]20'!$C$8:$M$11</definedName>
    <definedName name="T20_Protect" localSheetId="0">#REF!,#REF!</definedName>
    <definedName name="T20_Protect" localSheetId="1">#REF!,#REF!</definedName>
    <definedName name="T20_Protect">#REF!,#REF!</definedName>
    <definedName name="T20_Protection" localSheetId="0">'[14]20'!$E$8:$H$11,P1_T20_Protection</definedName>
    <definedName name="T20_Protection" localSheetId="1">'[14]20'!$E$8:$H$11,[0]!P1_T20_Protection</definedName>
    <definedName name="T20_Protection">'[14]20'!$E$8:$H$11,P1_T20_Protection</definedName>
    <definedName name="T21.2.1?Data" localSheetId="0">P1_T21.2.1?Data,P2_T21.2.1?Data</definedName>
    <definedName name="T21.2.1?Data" localSheetId="1">P1_T21.2.1?Data,P2_T21.2.1?Data</definedName>
    <definedName name="T21.2.1?Data">P1_T21.2.1?Data,P2_T21.2.1?Data</definedName>
    <definedName name="T21.2.2?Data" localSheetId="0">P1_T21.2.2?Data,P2_T21.2.2?Data</definedName>
    <definedName name="T21.2.2?Data" localSheetId="1">P1_T21.2.2?Data,P2_T21.2.2?Data</definedName>
    <definedName name="T21.2.2?Data">P1_T21.2.2?Data,P2_T21.2.2?Data</definedName>
    <definedName name="T21.3?item_ext?СБЫТ" localSheetId="0">'[25]21.3'!#REF!,'[25]21.3'!#REF!</definedName>
    <definedName name="T21.3?item_ext?СБЫТ" localSheetId="1">'[25]21.3'!#REF!,'[25]21.3'!#REF!</definedName>
    <definedName name="T21.3?item_ext?СБЫТ">'[26]21.3'!#REF!,'[26]21.3'!#REF!</definedName>
    <definedName name="T21.3?ВРАС" localSheetId="0">'[25]21.3'!$B$28:$B$30,'[25]21.3'!$B$48:$B$50</definedName>
    <definedName name="T21.3?ВРАС" localSheetId="1">'[25]21.3'!$B$28:$B$30,'[25]21.3'!$B$48:$B$50</definedName>
    <definedName name="T21.3?ВРАС">'[26]21.3'!$B$28:$B$30,'[26]21.3'!$B$48:$B$50</definedName>
    <definedName name="T21.3_Protect" localSheetId="0">'[25]21.3'!$E$19:$I$22,'[25]21.3'!$E$24:$I$25,'[25]21.3'!$B$28:$I$30,'[25]21.3'!$E$32:$I$32,'[25]21.3'!$E$35:$I$45,'[25]21.3'!$B$48:$I$50,'[25]21.3'!$E$13:$I$17</definedName>
    <definedName name="T21.3_Protect" localSheetId="1">'[25]21.3'!$E$19:$I$22,'[25]21.3'!$E$24:$I$25,'[25]21.3'!$B$28:$I$30,'[25]21.3'!$E$32:$I$32,'[25]21.3'!$E$35:$I$45,'[25]21.3'!$B$48:$I$50,'[25]21.3'!$E$13:$I$17</definedName>
    <definedName name="T21.3_Protect">'[26]21.3'!$E$19:$I$22,'[26]21.3'!$E$24:$I$25,'[26]21.3'!$B$28:$I$30,'[26]21.3'!$E$32:$I$32,'[26]21.3'!$E$35:$I$45,'[26]21.3'!$B$48:$I$50,'[26]21.3'!$E$13:$I$17</definedName>
    <definedName name="T21.4?Data" localSheetId="0">P1_T21.4?Data,P2_T21.4?Data</definedName>
    <definedName name="T21.4?Data" localSheetId="1">P1_T21.4?Data,P2_T21.4?Data</definedName>
    <definedName name="T21.4?Data">P1_T21.4?Data,P2_T21.4?Data</definedName>
    <definedName name="T21?axis?R?ПЭ">'[14]21'!$D$14:$S$16,'[14]21'!$D$26:$S$28,'[14]21'!$D$20:$S$22</definedName>
    <definedName name="T21?axis?R?ПЭ?">'[14]21'!$B$14:$B$16,'[14]21'!$B$26:$B$28,'[14]21'!$B$20:$B$22</definedName>
    <definedName name="T21?Data">'[14]21'!$D$14:$S$16,'[14]21'!$D$18:$S$18,'[14]21'!$D$20:$S$22,'[14]21'!$D$24:$S$24,'[14]21'!$D$26:$S$28,'[14]21'!$D$31:$S$33,'[14]21'!$D$11:$S$12</definedName>
    <definedName name="T21?L1">'[14]21'!$D$11:$S$12,'[14]21'!$D$14:$S$16,'[14]21'!$D$18:$S$18,'[14]21'!$D$20:$S$22,'[14]21'!$D$26:$S$28,'[14]21'!$D$24:$S$24</definedName>
    <definedName name="T21_Protection" localSheetId="0">P2_T21_Protection,'5'!P3_T21_Protection</definedName>
    <definedName name="T21_Protection" localSheetId="1">[0]!P2_T21_Protection,'6.2. '!P3_T21_Protection</definedName>
    <definedName name="T21_Protection">P2_T21_Protection,P3_T21_Protection</definedName>
    <definedName name="T22?item_ext?ВСЕГО">'[14]22'!$E$8:$F$31,'[14]22'!$I$8:$J$31</definedName>
    <definedName name="T22?item_ext?ЭС">'[14]22'!$K$8:$L$31,'[14]22'!$G$8:$H$31</definedName>
    <definedName name="T22?L1">'[14]22'!$G$8:$G$31,'[14]22'!$I$8:$I$31,'[14]22'!$K$8:$K$31,'[14]22'!$E$8:$E$31</definedName>
    <definedName name="T22?L2">'[14]22'!$H$8:$H$31,'[14]22'!$J$8:$J$31,'[14]22'!$L$8:$L$31,'[14]22'!$F$8:$F$31</definedName>
    <definedName name="T22?unit?ГКАЛ.Ч">'[14]22'!$G$8:$G$31,'[14]22'!$I$8:$I$31,'[14]22'!$K$8:$K$31,'[14]22'!$E$8:$E$31</definedName>
    <definedName name="T22?unit?ТГКАЛ">'[14]22'!$H$8:$H$31,'[14]22'!$J$8:$J$31,'[14]22'!$L$8:$L$31,'[14]22'!$F$8:$F$31</definedName>
    <definedName name="T22_Protection">'[14]22'!$E$19:$L$23,'[14]22'!$E$25:$L$25,'[14]22'!$E$27:$L$31,'[14]22'!$E$17:$L$17</definedName>
    <definedName name="T23?axis?R?ВТОП">'[14]23'!$E$8:$P$30,'[14]23'!$E$36:$P$58</definedName>
    <definedName name="T23?axis?R?ВТОП?">'[14]23'!$C$8:$C$30,'[14]23'!$C$36:$C$58</definedName>
    <definedName name="T23?axis?R?ПЭ">'[14]23'!$E$8:$P$30,'[14]23'!$E$36:$P$58</definedName>
    <definedName name="T23?axis?R?ПЭ?">'[14]23'!$B$8:$B$30,'[14]23'!$B$36:$B$58</definedName>
    <definedName name="T23?axis?R?СЦТ">'[14]23'!$E$32:$P$34,'[14]23'!$E$60:$P$62</definedName>
    <definedName name="T23?axis?R?СЦТ?">'[14]23'!$A$60:$A$62,'[14]23'!$A$32:$A$34</definedName>
    <definedName name="T23?Data">'[14]23'!$E$37:$P$63,'[14]23'!$E$9:$P$35</definedName>
    <definedName name="T23?item_ext?ВСЕГО">'[14]23'!$A$55:$P$58,'[14]23'!$A$27:$P$30</definedName>
    <definedName name="T23?item_ext?ИТОГО">'[14]23'!$A$59:$P$59,'[14]23'!$A$31:$P$31</definedName>
    <definedName name="T23?item_ext?СЦТ">'[14]23'!$A$60:$P$62,'[14]23'!$A$32:$P$34</definedName>
    <definedName name="T23_Protection" localSheetId="0">'[14]23'!$A$60:$A$62,'[14]23'!$F$60:$J$62,'[14]23'!$O$60:$P$62,'[14]23'!$A$9:$A$25,P1_T23_Protection</definedName>
    <definedName name="T23_Protection" localSheetId="1">'[14]23'!$A$60:$A$62,'[14]23'!$F$60:$J$62,'[14]23'!$O$60:$P$62,'[14]23'!$A$9:$A$25,[0]!P1_T23_Protection</definedName>
    <definedName name="T23_Protection">'[14]23'!$A$60:$A$62,'[14]23'!$F$60:$J$62,'[14]23'!$O$60:$P$62,'[14]23'!$A$9:$A$25,P1_T23_Protection</definedName>
    <definedName name="T24_Protection">'[14]24'!$E$24:$H$37,'[14]24'!$B$35:$B$37,'[14]24'!$E$41:$H$42,'[14]24'!$J$8:$M$21,'[14]24'!$J$24:$M$37,'[14]24'!$J$41:$M$42,'[14]24'!$E$8:$H$21</definedName>
    <definedName name="T25_protection" localSheetId="0">P1_T25_protection,P2_T25_protection</definedName>
    <definedName name="T25_protection" localSheetId="1">[0]!P1_T25_protection,[0]!P2_T25_protection</definedName>
    <definedName name="T25_protection">P1_T25_protection,P2_T25_protection</definedName>
    <definedName name="T26?axis?R?ВРАС">'[14]26'!$C$34:$N$36,'[14]26'!$C$22:$N$24</definedName>
    <definedName name="T26?axis?R?ВРАС?">'[14]26'!$B$34:$B$36,'[14]26'!$B$22:$B$24</definedName>
    <definedName name="T26?L1">'[14]26'!$F$8:$N$8,'[14]26'!$C$8:$D$8</definedName>
    <definedName name="T26?L1.1">'[14]26'!$F$10:$N$10,'[14]26'!$C$10:$D$10</definedName>
    <definedName name="T26?L2">'[14]26'!$F$11:$N$11,'[14]26'!$C$11:$D$11</definedName>
    <definedName name="T26?L2.1">'[14]26'!$F$13:$N$13,'[14]26'!$C$13:$D$13</definedName>
    <definedName name="T26?L3">'[14]26'!$F$14:$N$14,'[14]26'!$C$14:$D$14</definedName>
    <definedName name="T26?L4">'[14]26'!$F$15:$N$15,'[14]26'!$C$15:$D$15</definedName>
    <definedName name="T26?L5">'[14]26'!$F$16:$N$16,'[14]26'!$C$16:$D$16</definedName>
    <definedName name="T26?L5.1">'[14]26'!$F$18:$N$18,'[14]26'!$C$18:$D$18</definedName>
    <definedName name="T26?L5.2">'[14]26'!$F$19:$N$19,'[14]26'!$C$19:$D$19</definedName>
    <definedName name="T26?L5.3">'[14]26'!$F$20:$N$20,'[14]26'!$C$20:$D$20</definedName>
    <definedName name="T26?L5.3.x">'[14]26'!$F$22:$N$24,'[14]26'!$C$22:$D$24</definedName>
    <definedName name="T26?L6">'[14]26'!$F$26:$N$26,'[14]26'!$C$26:$D$26</definedName>
    <definedName name="T26?L7">'[14]26'!$F$27:$N$27,'[14]26'!$C$27:$D$27</definedName>
    <definedName name="T26?L7.1">'[14]26'!$F$29:$N$29,'[14]26'!$C$29:$D$29</definedName>
    <definedName name="T26?L7.2">'[14]26'!$F$30:$N$30,'[14]26'!$C$30:$D$30</definedName>
    <definedName name="T26?L7.3">'[14]26'!$F$31:$N$31,'[14]26'!$C$31:$D$31</definedName>
    <definedName name="T26?L7.4">'[14]26'!$F$32:$N$32,'[14]26'!$C$32:$D$32</definedName>
    <definedName name="T26?L7.4.x">'[14]26'!$F$34:$N$36,'[14]26'!$C$34:$D$36</definedName>
    <definedName name="T26?L8">'[14]26'!$F$38:$N$38,'[14]26'!$C$38:$D$38</definedName>
    <definedName name="T26_Protection" localSheetId="0">'[14]26'!$K$34:$N$36,'[14]26'!$B$22:$B$24,P1_T26_Protection,P2_T26_Protection</definedName>
    <definedName name="T26_Protection" localSheetId="1">'[14]26'!$K$34:$N$36,'[14]26'!$B$22:$B$24,[0]!P1_T26_Protection,[0]!P2_T26_Protection</definedName>
    <definedName name="T26_Protection">'[14]26'!$K$34:$N$36,'[14]26'!$B$22:$B$24,P1_T26_Protection,P2_T26_Protection</definedName>
    <definedName name="T27?axis?R?ВРАС">'[14]27'!$C$34:$S$36,'[14]27'!$C$22:$S$24</definedName>
    <definedName name="T27?axis?R?ВРАС?">'[14]27'!$B$34:$B$36,'[14]27'!$B$22:$B$24</definedName>
    <definedName name="T27?L1.1">'[14]27'!$F$10:$S$10,'[14]27'!$C$10:$D$10</definedName>
    <definedName name="T27?L2.1">'[14]27'!$F$13:$S$13,'[14]27'!$C$13:$D$13</definedName>
    <definedName name="T27?L5.3">'[14]27'!$F$20:$S$20,'[14]27'!$C$20:$D$20</definedName>
    <definedName name="T27?L5.3.x">'[14]27'!$F$22:$S$24,'[14]27'!$C$22:$D$24</definedName>
    <definedName name="T27?L7">'[14]27'!$F$27:$S$27,'[14]27'!$C$27:$D$27</definedName>
    <definedName name="T27?L7.1">'[14]27'!$F$29:$S$29,'[14]27'!$C$29:$D$29</definedName>
    <definedName name="T27?L7.2">'[14]27'!$F$30:$S$30,'[14]27'!$C$30:$D$30</definedName>
    <definedName name="T27?L7.3">'[14]27'!$F$31:$S$31,'[14]27'!$C$31:$D$31</definedName>
    <definedName name="T27?L7.4">'[14]27'!$F$32:$S$32,'[14]27'!$C$32:$D$32</definedName>
    <definedName name="T27?L7.4.x">'[14]27'!$F$34:$S$36,'[14]27'!$C$34:$D$36</definedName>
    <definedName name="T27?L8">'[14]27'!$F$38:$S$38,'[14]27'!$C$38:$D$38</definedName>
    <definedName name="T27_Protect" localSheetId="0">'[25]27'!$E$12:$E$13,'[25]27'!$K$4:$AH$4,'[25]27'!$AK$12:$AK$13</definedName>
    <definedName name="T27_Protect" localSheetId="1">'[25]27'!$E$12:$E$13,'[25]27'!$K$4:$AH$4,'[25]27'!$AK$12:$AK$13</definedName>
    <definedName name="T27_Protect">'[26]27'!$E$12:$E$13,'[26]27'!$K$4:$AH$4,'[26]27'!$AK$12:$AK$13</definedName>
    <definedName name="T27_Protection" localSheetId="0">'[14]27'!$P$34:$S$36,'[14]27'!$B$22:$B$24,P1_T27_Protection,P2_T27_Protection,P3_T27_Protection</definedName>
    <definedName name="T27_Protection" localSheetId="1">'[14]27'!$P$34:$S$36,'[14]27'!$B$22:$B$24,[0]!P1_T27_Protection,[0]!P2_T27_Protection,[0]!P3_T27_Protection</definedName>
    <definedName name="T27_Protection">'[14]27'!$P$34:$S$36,'[14]27'!$B$22:$B$24,P1_T27_Protection,P2_T27_Protection,P3_T27_Protection</definedName>
    <definedName name="T28.3?unit?РУБ.ГКАЛ" localSheetId="0">P1_T28.3?unit?РУБ.ГКАЛ,P2_T28.3?unit?РУБ.ГКАЛ</definedName>
    <definedName name="T28.3?unit?РУБ.ГКАЛ" localSheetId="1">P1_T28.3?unit?РУБ.ГКАЛ,P2_T28.3?unit?РУБ.ГКАЛ</definedName>
    <definedName name="T28.3?unit?РУБ.ГКАЛ">P1_T28.3?unit?РУБ.ГКАЛ,P2_T28.3?unit?РУБ.ГКАЛ</definedName>
    <definedName name="T28?axis?R?ПЭ" localSheetId="0">P2_T28?axis?R?ПЭ,P3_T28?axis?R?ПЭ,P4_T28?axis?R?ПЭ,P5_T28?axis?R?ПЭ,'5'!P6_T28?axis?R?ПЭ</definedName>
    <definedName name="T28?axis?R?ПЭ" localSheetId="1">[0]!P2_T28?axis?R?ПЭ,[0]!P3_T28?axis?R?ПЭ,[0]!P4_T28?axis?R?ПЭ,[0]!P5_T28?axis?R?ПЭ,'6.2. '!P6_T28?axis?R?ПЭ</definedName>
    <definedName name="T28?axis?R?ПЭ">P2_T28?axis?R?ПЭ,P3_T28?axis?R?ПЭ,P4_T28?axis?R?ПЭ,P5_T28?axis?R?ПЭ,P6_T28?axis?R?ПЭ</definedName>
    <definedName name="T28?axis?R?ПЭ?" localSheetId="0">P2_T28?axis?R?ПЭ?,P3_T28?axis?R?ПЭ?,P4_T28?axis?R?ПЭ?,P5_T28?axis?R?ПЭ?,'5'!P6_T28?axis?R?ПЭ?</definedName>
    <definedName name="T28?axis?R?ПЭ?" localSheetId="1">[0]!P2_T28?axis?R?ПЭ?,[0]!P3_T28?axis?R?ПЭ?,[0]!P4_T28?axis?R?ПЭ?,[0]!P5_T28?axis?R?ПЭ?,'6.2. '!P6_T28?axis?R?ПЭ?</definedName>
    <definedName name="T28?axis?R?ПЭ?">P2_T28?axis?R?ПЭ?,P3_T28?axis?R?ПЭ?,P4_T28?axis?R?ПЭ?,P5_T28?axis?R?ПЭ?,P6_T28?axis?R?ПЭ?</definedName>
    <definedName name="T28?Data" localSheetId="0">'[14]28'!$D$190:$E$213,'[14]28'!$G$164:$H$187,'[14]28'!$D$164:$E$187,'[14]28'!$D$138:$I$161,'[14]28'!$D$8:$I$109,'[14]28'!$D$112:$I$135,P1_T28?Data</definedName>
    <definedName name="T28?Data" localSheetId="1">'[14]28'!$D$190:$E$213,'[14]28'!$G$164:$H$187,'[14]28'!$D$164:$E$187,'[14]28'!$D$138:$I$161,'[14]28'!$D$8:$I$109,'[14]28'!$D$112:$I$135,[0]!P1_T28?Data</definedName>
    <definedName name="T28?Data">'[14]28'!$D$190:$E$213,'[14]28'!$G$164:$H$187,'[14]28'!$D$164:$E$187,'[14]28'!$D$138:$I$161,'[14]28'!$D$8:$I$109,'[14]28'!$D$112:$I$135,P1_T28?Data</definedName>
    <definedName name="T28?item_ext?ВСЕГО">'[14]28'!$I$8:$I$292,'[14]28'!$F$8:$F$292</definedName>
    <definedName name="T28?item_ext?ТЭ">'[14]28'!$E$8:$E$292,'[14]28'!$H$8:$H$292</definedName>
    <definedName name="T28?item_ext?ЭЭ">'[14]28'!$D$8:$D$292,'[14]28'!$G$8:$G$292</definedName>
    <definedName name="T28?L1.1.x">'[14]28'!$D$16:$I$18,'[14]28'!$D$11:$I$13</definedName>
    <definedName name="T28?L10.1.x">'[14]28'!$D$250:$I$252,'[14]28'!$D$245:$I$247</definedName>
    <definedName name="T28?L11.1.x">'[14]28'!$D$276:$I$278,'[14]28'!$D$271:$I$273</definedName>
    <definedName name="T28?L2.1.x">'[14]28'!$D$42:$I$44,'[14]28'!$D$37:$I$39</definedName>
    <definedName name="T28?L3.1.x">'[14]28'!$D$68:$I$70,'[14]28'!$D$63:$I$65</definedName>
    <definedName name="T28?L4.1.x">'[14]28'!$D$94:$I$96,'[14]28'!$D$89:$I$91</definedName>
    <definedName name="T28?L5.1.x">'[14]28'!$D$120:$I$122,'[14]28'!$D$115:$I$117</definedName>
    <definedName name="T28?L6.1.x">'[14]28'!$D$146:$I$148,'[14]28'!$D$141:$I$143</definedName>
    <definedName name="T28?L7.1.x">'[14]28'!$D$172:$I$174,'[14]28'!$D$167:$I$169</definedName>
    <definedName name="T28?L8.1.x">'[14]28'!$D$198:$I$200,'[14]28'!$D$193:$I$195</definedName>
    <definedName name="T28?L9.1.x">'[14]28'!$D$224:$I$226,'[14]28'!$D$219:$I$221</definedName>
    <definedName name="T28?unit?ГКАЛЧ">'[14]28'!$H$164:$H$187,'[14]28'!$E$164:$E$187</definedName>
    <definedName name="T28?unit?МКВТЧ">'[14]28'!$G$190:$G$213,'[14]28'!$D$190:$D$213</definedName>
    <definedName name="T28?unit?РУБ.ГКАЛ">'[14]28'!$E$216:$E$239,'[14]28'!$E$268:$E$292,'[14]28'!$H$268:$H$292,'[14]28'!$H$216:$H$239</definedName>
    <definedName name="T28?unit?РУБ.ГКАЛЧ.МЕС">'[14]28'!$H$242:$H$265,'[14]28'!$E$242:$E$265</definedName>
    <definedName name="T28?unit?РУБ.ТКВТ.МЕС">'[14]28'!$G$242:$G$265,'[14]28'!$D$242:$D$265</definedName>
    <definedName name="T28?unit?РУБ.ТКВТЧ">'[14]28'!$G$216:$G$239,'[14]28'!$D$268:$D$292,'[14]28'!$G$268:$G$292,'[14]28'!$D$216:$D$239</definedName>
    <definedName name="T28?unit?ТГКАЛ">'[14]28'!$H$190:$H$213,'[14]28'!$E$190:$E$213</definedName>
    <definedName name="T28?unit?ТКВТ">'[14]28'!$G$164:$G$187,'[14]28'!$D$164:$D$187</definedName>
    <definedName name="T28?unit?ТРУБ">'[14]28'!$D$138:$I$161,'[14]28'!$D$8:$I$109</definedName>
    <definedName name="T28_Protection" localSheetId="0">P9_T28_Protection,P10_T28_Protection,P11_T28_Protection,'5'!P12_T28_Protection</definedName>
    <definedName name="T28_Protection" localSheetId="1">[0]!P9_T28_Protection,[0]!P10_T28_Protection,[0]!P11_T28_Protection,'6.2. '!P12_T28_Protection</definedName>
    <definedName name="T28_Protection">P9_T28_Protection,P10_T28_Protection,P11_T28_Protection,P12_T28_Protection</definedName>
    <definedName name="T29?item_ext?1СТ" localSheetId="0">P1_T29?item_ext?1СТ</definedName>
    <definedName name="T29?item_ext?1СТ" localSheetId="1">P1_T29?item_ext?1СТ</definedName>
    <definedName name="T29?item_ext?1СТ">P1_T29?item_ext?1СТ</definedName>
    <definedName name="T29?item_ext?2СТ.М" localSheetId="0">P1_T29?item_ext?2СТ.М</definedName>
    <definedName name="T29?item_ext?2СТ.М" localSheetId="1">P1_T29?item_ext?2СТ.М</definedName>
    <definedName name="T29?item_ext?2СТ.М">P1_T29?item_ext?2СТ.М</definedName>
    <definedName name="T29?item_ext?2СТ.Э" localSheetId="0">P1_T29?item_ext?2СТ.Э</definedName>
    <definedName name="T29?item_ext?2СТ.Э" localSheetId="1">P1_T29?item_ext?2СТ.Э</definedName>
    <definedName name="T29?item_ext?2СТ.Э">P1_T29?item_ext?2СТ.Э</definedName>
    <definedName name="T29?L10" localSheetId="0">P1_T29?L10</definedName>
    <definedName name="T29?L10" localSheetId="1">P1_T29?L10</definedName>
    <definedName name="T29?L10">P1_T29?L10</definedName>
    <definedName name="T4_Protect" localSheetId="0">'[25]4'!$AA$24:$AD$28,'[25]4'!$G$11:$J$17,'5'!P1_T4_Protect,'5'!P2_T4_Protect</definedName>
    <definedName name="T4_Protect" localSheetId="1">'[25]4'!$AA$24:$AD$28,'[25]4'!$G$11:$J$17,'6.2. '!P1_T4_Protect,'6.2. '!P2_T4_Protect</definedName>
    <definedName name="T4_Protect">'[26]4'!$AA$24:$AD$28,'[26]4'!$G$11:$J$17,P1_T4_Protect,P2_T4_Protect</definedName>
    <definedName name="T6_Protect" localSheetId="0">'[25]6'!$B$28:$B$37,'[25]6'!$D$28:$H$37,'[25]6'!$J$28:$N$37,'[25]6'!$D$39:$H$41,'[25]6'!$J$39:$N$41,'[25]6'!$B$46:$B$55,'5'!P1_T6_Protect</definedName>
    <definedName name="T6_Protect" localSheetId="1">'[25]6'!$B$28:$B$37,'[25]6'!$D$28:$H$37,'[25]6'!$J$28:$N$37,'[25]6'!$D$39:$H$41,'[25]6'!$J$39:$N$41,'[25]6'!$B$46:$B$55,'6.2. '!P1_T6_Protect</definedName>
    <definedName name="T6_Protect">'[26]6'!$B$28:$B$37,'[26]6'!$D$28:$H$37,'[26]6'!$J$28:$N$37,'[26]6'!$D$39:$H$41,'[26]6'!$J$39:$N$41,'[26]6'!$B$46:$B$55,P1_T6_Protect</definedName>
    <definedName name="T7?Data">#N/A</definedName>
    <definedName name="temp" localSheetId="0">#N/A</definedName>
    <definedName name="temp" localSheetId="1">#N/A</definedName>
    <definedName name="temp">#N/A</definedName>
    <definedName name="term1" localSheetId="0">#REF!</definedName>
    <definedName name="term1" localSheetId="1">#REF!</definedName>
    <definedName name="term1">#REF!</definedName>
    <definedName name="test" localSheetId="0">#N/A</definedName>
    <definedName name="test" localSheetId="1">#N/A</definedName>
    <definedName name="test">#N/A</definedName>
    <definedName name="test2" localSheetId="0">#N/A</definedName>
    <definedName name="test2" localSheetId="1">#N/A</definedName>
    <definedName name="test2">#N/A</definedName>
    <definedName name="Total_Interest" localSheetId="0">#REF!</definedName>
    <definedName name="Total_Interest" localSheetId="1">#REF!</definedName>
    <definedName name="Total_Interest">#REF!</definedName>
    <definedName name="Total_Pay" localSheetId="0">#REF!</definedName>
    <definedName name="Total_Pay" localSheetId="1">#REF!</definedName>
    <definedName name="Total_Pay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TP2.1_Protect" localSheetId="0">[25]P2.1!$F$28:$G$37,[25]P2.1!$F$40:$G$43,[25]P2.1!$F$7:$G$26</definedName>
    <definedName name="TP2.1_Protect" localSheetId="1">[25]P2.1!$F$28:$G$37,[25]P2.1!$F$40:$G$43,[25]P2.1!$F$7:$G$26</definedName>
    <definedName name="TP2.1_Protect">[26]P2.1!$F$28:$G$37,[26]P2.1!$F$40:$G$43,[26]P2.1!$F$7:$G$26</definedName>
    <definedName name="TRAILER_TOP">26</definedName>
    <definedName name="TRAILER_TOP_1" localSheetId="0">#N/A</definedName>
    <definedName name="TRAILER_TOP_1" localSheetId="1">#N/A</definedName>
    <definedName name="TRAILER_TOP_1">#N/A</definedName>
    <definedName name="us" localSheetId="1">#REF!</definedName>
    <definedName name="us">#REF!</definedName>
    <definedName name="USD" localSheetId="0">[30]коэфф!$B$2</definedName>
    <definedName name="USD" localSheetId="1">[30]коэфф!$B$2</definedName>
    <definedName name="USD">[31]коэфф!$B$2</definedName>
    <definedName name="USDDM">[32]оборудование!$D$2</definedName>
    <definedName name="USDRUB">[32]оборудование!$D$1</definedName>
    <definedName name="USDRUS" localSheetId="1">#REF!</definedName>
    <definedName name="USDRUS">#REF!</definedName>
    <definedName name="uu" localSheetId="1">#REF!</definedName>
    <definedName name="uu">#REF!</definedName>
    <definedName name="Values_Entered" localSheetId="0">IF('5'!Loan_Amount*'5'!Interest_Rate*'5'!Loan_Years*'5'!Loan_Start&gt;0,1,0)</definedName>
    <definedName name="Values_Entered" localSheetId="1">IF('6.2. '!Loan_Amount*'6.2. '!Interest_Rate*'6.2. '!Loan_Years*'6.2. '!Loan_Start&gt;0,1,0)</definedName>
    <definedName name="Values_Entered">IF(Loan_Amount*Interest_Rate*Loan_Years*Loan_Start&gt;0,1,0)</definedName>
    <definedName name="vasea" localSheetId="1">#REF!</definedName>
    <definedName name="vasea">#REF!</definedName>
    <definedName name="vs">'[33]списки ФП'!$B$3:$B$7</definedName>
    <definedName name="w" localSheetId="0">#REF!</definedName>
    <definedName name="w" localSheetId="1">#REF!</definedName>
    <definedName name="w">#REF!</definedName>
    <definedName name="wrn.1." localSheetId="0" hidden="1">{"konoplin - Личное представление",#N/A,TRUE,"ФинПлан_1кв";"konoplin - Личное представление",#N/A,TRUE,"ФинПлан_2кв"}</definedName>
    <definedName name="wrn.1." localSheetId="1" hidden="1">{"konoplin - Личное представление",#N/A,TRUE,"ФинПлан_1кв";"konoplin - Личное представление",#N/A,TRUE,"ФинПлан_2кв"}</definedName>
    <definedName name="wrn.1." hidden="1">{"konoplin - Личное представление",#N/A,TRUE,"ФинПлан_1кв";"konoplin - Личное представление",#N/A,TRUE,"ФинПлан_2кв"}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ww" localSheetId="0">'5'!www</definedName>
    <definedName name="www" localSheetId="1">'6.2. '!www</definedName>
    <definedName name="www">[10]!www</definedName>
    <definedName name="x" localSheetId="0">#REF!</definedName>
    <definedName name="x" localSheetId="1">#REF!</definedName>
    <definedName name="x">#REF!</definedName>
    <definedName name="z" localSheetId="0">#REF!</definedName>
    <definedName name="z" localSheetId="1">#REF!</definedName>
    <definedName name="z">#REF!</definedName>
    <definedName name="Z_06546D06_E059_4CD4_971B_C5F1425B9860_.wvu.PrintArea" localSheetId="0" hidden="1">'5'!$A$6:$F$115</definedName>
    <definedName name="Z_06546D06_E059_4CD4_971B_C5F1425B9860_.wvu.PrintArea" localSheetId="1" hidden="1">'6.2. '!$A$5:$E$94</definedName>
    <definedName name="Z_06546D06_E059_4CD4_971B_C5F1425B9860_.wvu.PrintTitles" localSheetId="0" hidden="1">'5'!$17:$19</definedName>
    <definedName name="Z_06546D06_E059_4CD4_971B_C5F1425B9860_.wvu.Rows" localSheetId="0" hidden="1">'5'!$44:$47,'5'!$69:$70</definedName>
    <definedName name="Z_30FEE15E_D26F_11D4_A6F7_00508B6A7686_.wvu.FilterData" localSheetId="0" hidden="1">#REF!</definedName>
    <definedName name="Z_30FEE15E_D26F_11D4_A6F7_00508B6A7686_.wvu.FilterData" localSheetId="1" hidden="1">#REF!</definedName>
    <definedName name="Z_30FEE15E_D26F_11D4_A6F7_00508B6A7686_.wvu.FilterData" hidden="1">#REF!</definedName>
    <definedName name="Z_30FEE15E_D26F_11D4_A6F7_00508B6A7686_.wvu.PrintArea" localSheetId="0" hidden="1">#REF!</definedName>
    <definedName name="Z_30FEE15E_D26F_11D4_A6F7_00508B6A7686_.wvu.PrintArea" localSheetId="1" hidden="1">#REF!</definedName>
    <definedName name="Z_30FEE15E_D26F_11D4_A6F7_00508B6A7686_.wvu.PrintArea" hidden="1">#REF!</definedName>
    <definedName name="Z_30FEE15E_D26F_11D4_A6F7_00508B6A7686_.wvu.PrintTitles" localSheetId="0" hidden="1">#REF!</definedName>
    <definedName name="Z_30FEE15E_D26F_11D4_A6F7_00508B6A7686_.wvu.PrintTitles" localSheetId="1" hidden="1">#REF!</definedName>
    <definedName name="Z_30FEE15E_D26F_11D4_A6F7_00508B6A7686_.wvu.PrintTitles" hidden="1">#REF!</definedName>
    <definedName name="Z_30FEE15E_D26F_11D4_A6F7_00508B6A7686_.wvu.Rows" localSheetId="0" hidden="1">#REF!</definedName>
    <definedName name="Z_30FEE15E_D26F_11D4_A6F7_00508B6A7686_.wvu.Rows" localSheetId="1" hidden="1">#REF!</definedName>
    <definedName name="Z_30FEE15E_D26F_11D4_A6F7_00508B6A7686_.wvu.Rows" hidden="1">#REF!</definedName>
    <definedName name="Z_60F4CF14_5D1F_4776_AE72_6F06B3AB8759_.wvu.PrintArea" localSheetId="1" hidden="1">'6.2. '!$A$1:$E$55</definedName>
    <definedName name="Z_60F4CF14_5D1F_4776_AE72_6F06B3AB8759_.wvu.Rows" localSheetId="0" hidden="1">'5'!$38:$39,'5'!$44:$47,'5'!#REF!</definedName>
    <definedName name="Z_A35B722B_0D74_48F8_9238_905B7BB3F2B6_.wvu.Cols" localSheetId="0" hidden="1">'5'!#REF!</definedName>
    <definedName name="Z_A35B722B_0D74_48F8_9238_905B7BB3F2B6_.wvu.Cols" localSheetId="1" hidden="1">'6.2. '!#REF!</definedName>
    <definedName name="Z_A35B722B_0D74_48F8_9238_905B7BB3F2B6_.wvu.PrintArea" localSheetId="0" hidden="1">'5'!$A$1:$D$115</definedName>
    <definedName name="Z_A35B722B_0D74_48F8_9238_905B7BB3F2B6_.wvu.PrintArea" localSheetId="1" hidden="1">'6.2. '!$A$1:$E$56</definedName>
    <definedName name="Z_A35B722B_0D74_48F8_9238_905B7BB3F2B6_.wvu.PrintTitles" localSheetId="0" hidden="1">'5'!$17:$19</definedName>
    <definedName name="Z_A35B722B_0D74_48F8_9238_905B7BB3F2B6_.wvu.Rows" localSheetId="0" hidden="1">'5'!$27:$29,'5'!$38:$39,'5'!$69:$70,'5'!$87:$87</definedName>
    <definedName name="Z_A35B722B_0D74_48F8_9238_905B7BB3F2B6_.wvu.Rows" localSheetId="1" hidden="1">'6.2. '!$1:$1,'6.2. '!$14:$15</definedName>
    <definedName name="Z_A552F4DB_F900_4A53_9360_003D36C7D493_.wvu.Cols" localSheetId="0" hidden="1">'5'!$C:$D</definedName>
    <definedName name="Z_A5B3C1B7_35CB_47AF_BEBF_D41AA4D51D57_.wvu.PrintArea" localSheetId="0" hidden="1">'5'!$A$6:$F$119</definedName>
    <definedName name="Z_A5B3C1B7_35CB_47AF_BEBF_D41AA4D51D57_.wvu.PrintArea" localSheetId="1" hidden="1">'6.2. '!$A$5:$E$58</definedName>
    <definedName name="Z_A5B3C1B7_35CB_47AF_BEBF_D41AA4D51D57_.wvu.PrintTitles" localSheetId="0" hidden="1">'5'!$17:$19</definedName>
    <definedName name="Z_A5B3C1B7_35CB_47AF_BEBF_D41AA4D51D57_.wvu.Rows" localSheetId="0" hidden="1">'5'!$38:$39,'5'!$41:$42,'5'!$44:$47,'5'!$69:$70</definedName>
    <definedName name="Z_AB46DB8C_5F83_4B78_A087_817B22857A74_.wvu.PrintArea" localSheetId="1" hidden="1">'6.2. '!$A$1:$E$55</definedName>
    <definedName name="Z_B0DCE77A_8A0B_487A_92B3_8E15F421D079_.wvu.PrintArea" localSheetId="0" hidden="1">'5'!$A$6:$F$115</definedName>
    <definedName name="Z_B0DCE77A_8A0B_487A_92B3_8E15F421D079_.wvu.PrintArea" localSheetId="1" hidden="1">'6.2. '!$A$5:$E$56</definedName>
    <definedName name="Z_B0DCE77A_8A0B_487A_92B3_8E15F421D079_.wvu.PrintTitles" localSheetId="0" hidden="1">'5'!$17:$19</definedName>
    <definedName name="Z_B0DCE77A_8A0B_487A_92B3_8E15F421D079_.wvu.Rows" localSheetId="0" hidden="1">'5'!$38:$39,'5'!$44:$47,'5'!$69:$70</definedName>
    <definedName name="Z_C6A55138_D668_4383_8599_6483529110FE_.wvu.PrintArea" localSheetId="1" hidden="1">'6.2. '!$A$1:$E$55</definedName>
    <definedName name="Z_C6A55138_D668_4383_8599_6483529110FE_.wvu.Rows" localSheetId="0" hidden="1">'5'!$38:$39,'5'!$44:$47,'5'!#REF!</definedName>
    <definedName name="Z_CB1025B1_EF41_40A0_BC43_98A7C08EA68D_.wvu.Cols" localSheetId="0" hidden="1">'5'!#REF!</definedName>
    <definedName name="Z_CB1025B1_EF41_40A0_BC43_98A7C08EA68D_.wvu.Cols" localSheetId="1" hidden="1">'6.2. '!#REF!</definedName>
    <definedName name="Z_CB1025B1_EF41_40A0_BC43_98A7C08EA68D_.wvu.PrintArea" localSheetId="0" hidden="1">'5'!$A$1:$D$115</definedName>
    <definedName name="Z_CB1025B1_EF41_40A0_BC43_98A7C08EA68D_.wvu.PrintArea" localSheetId="1" hidden="1">'6.2. '!$A$1:$E$56</definedName>
    <definedName name="Z_CB1025B1_EF41_40A0_BC43_98A7C08EA68D_.wvu.PrintTitles" localSheetId="0" hidden="1">'5'!$17:$19</definedName>
    <definedName name="Z_CB1025B1_EF41_40A0_BC43_98A7C08EA68D_.wvu.Rows" localSheetId="0" hidden="1">'5'!$27:$29,'5'!$38:$39,'5'!$69:$70,'5'!$87:$87</definedName>
    <definedName name="Z_CB1025B1_EF41_40A0_BC43_98A7C08EA68D_.wvu.Rows" localSheetId="1" hidden="1">'6.2. '!$1:$1,'6.2. '!$14:$15</definedName>
    <definedName name="Z_DA1428B3_BD44_4F66_8A8E_A4F70AA11A4F_.wvu.Cols" localSheetId="0" hidden="1">'5'!#REF!</definedName>
    <definedName name="Z_DA1428B3_BD44_4F66_8A8E_A4F70AA11A4F_.wvu.PrintArea" localSheetId="1" hidden="1">'6.2. '!$A$1:$E$55</definedName>
    <definedName name="Z_DA1428B3_BD44_4F66_8A8E_A4F70AA11A4F_.wvu.Rows" localSheetId="0" hidden="1">'5'!$38:$39,'5'!$44:$47,'5'!#REF!</definedName>
    <definedName name="Z_EEF1CE70_ED5D_45E9_A4F4_03CD0EB90C5D_.wvu.Cols" localSheetId="0" hidden="1">'5'!#REF!</definedName>
    <definedName name="Z_EEF1CE70_ED5D_45E9_A4F4_03CD0EB90C5D_.wvu.PrintArea" localSheetId="0" hidden="1">'5'!$A$6:$F$119</definedName>
    <definedName name="Z_EEF1CE70_ED5D_45E9_A4F4_03CD0EB90C5D_.wvu.PrintArea" localSheetId="1" hidden="1">'6.2. '!$A$5:$E$58</definedName>
    <definedName name="Z_EEF1CE70_ED5D_45E9_A4F4_03CD0EB90C5D_.wvu.PrintTitles" localSheetId="0" hidden="1">'5'!$17:$19</definedName>
    <definedName name="Z_FE04AD94_3597_4890_BD13_0BEFF947420D_.wvu.PrintArea" localSheetId="0" hidden="1">'5'!$A$6:$F$119</definedName>
    <definedName name="Z_FE04AD94_3597_4890_BD13_0BEFF947420D_.wvu.PrintArea" localSheetId="1" hidden="1">'6.2. '!$A$5:$E$58</definedName>
    <definedName name="Z_FE04AD94_3597_4890_BD13_0BEFF947420D_.wvu.PrintTitles" localSheetId="0" hidden="1">'5'!$17:$19</definedName>
    <definedName name="Z_FE04AD94_3597_4890_BD13_0BEFF947420D_.wvu.Rows" localSheetId="0" hidden="1">'5'!$38:$39,'5'!$44:$47,'5'!$87:$87</definedName>
    <definedName name="а" localSheetId="0">#REF!</definedName>
    <definedName name="а" localSheetId="1">#REF!</definedName>
    <definedName name="а1" localSheetId="0">#REF!</definedName>
    <definedName name="а1" localSheetId="1">#REF!</definedName>
    <definedName name="а1">#REF!</definedName>
    <definedName name="а30" localSheetId="0">#REF!</definedName>
    <definedName name="а30" localSheetId="1">#REF!</definedName>
    <definedName name="а30">#REF!</definedName>
    <definedName name="аа" localSheetId="0">'5'!аа</definedName>
    <definedName name="аа" localSheetId="1">'6.2. '!аа</definedName>
    <definedName name="аа">[10]!аа</definedName>
    <definedName name="АААААААА" localSheetId="0">'5'!АААААААА</definedName>
    <definedName name="АААААААА" localSheetId="1">'6.2. '!АААААААА</definedName>
    <definedName name="АААААААА">[10]!АААААААА</definedName>
    <definedName name="АВГ_РУБ" localSheetId="0">[34]Калькуляции!#REF!</definedName>
    <definedName name="АВГ_РУБ" localSheetId="1">[34]Калькуляции!#REF!</definedName>
    <definedName name="АВГ_РУБ">[34]Калькуляции!#REF!</definedName>
    <definedName name="АВГ_ТОН" localSheetId="0">[34]Калькуляции!#REF!</definedName>
    <definedName name="АВГ_ТОН" localSheetId="1">[34]Калькуляции!#REF!</definedName>
    <definedName name="АВГ_ТОН">[34]Калькуляции!#REF!</definedName>
    <definedName name="август" localSheetId="0">#REF!</definedName>
    <definedName name="август" localSheetId="1">#REF!</definedName>
    <definedName name="август">#REF!</definedName>
    <definedName name="АВЧ_ВН" localSheetId="0">#REF!</definedName>
    <definedName name="АВЧ_ВН" localSheetId="1">#REF!</definedName>
    <definedName name="АВЧ_ВН">#REF!</definedName>
    <definedName name="АВЧ_ДП" localSheetId="0">[34]Калькуляции!#REF!</definedName>
    <definedName name="АВЧ_ДП" localSheetId="1">[34]Калькуляции!#REF!</definedName>
    <definedName name="АВЧ_ДП">[34]Калькуляции!#REF!</definedName>
    <definedName name="АВЧ_ЛОК" localSheetId="0">[34]Калькуляции!#REF!</definedName>
    <definedName name="АВЧ_ЛОК" localSheetId="1">[34]Калькуляции!#REF!</definedName>
    <definedName name="АВЧ_ЛОК">[34]Калькуляции!#REF!</definedName>
    <definedName name="АВЧ_С" localSheetId="0">#REF!</definedName>
    <definedName name="АВЧ_С" localSheetId="1">#REF!</definedName>
    <definedName name="АВЧ_С">#REF!</definedName>
    <definedName name="АВЧ_ТОЛ" localSheetId="0">#REF!</definedName>
    <definedName name="АВЧ_ТОЛ" localSheetId="1">#REF!</definedName>
    <definedName name="АВЧ_ТОЛ">#REF!</definedName>
    <definedName name="АВЧНЗ_АЛФ" localSheetId="0">#REF!</definedName>
    <definedName name="АВЧНЗ_АЛФ" localSheetId="1">#REF!</definedName>
    <definedName name="АВЧНЗ_АЛФ">#REF!</definedName>
    <definedName name="АВЧНЗ_МЕД" localSheetId="0">#REF!</definedName>
    <definedName name="АВЧНЗ_МЕД" localSheetId="1">#REF!</definedName>
    <definedName name="АВЧНЗ_МЕД">#REF!</definedName>
    <definedName name="АВЧНЗ_ХЛБ" localSheetId="0">#REF!</definedName>
    <definedName name="АВЧНЗ_ХЛБ" localSheetId="1">#REF!</definedName>
    <definedName name="АВЧНЗ_ХЛБ">#REF!</definedName>
    <definedName name="АВЧНЗ_ЭЛ" localSheetId="0">#REF!</definedName>
    <definedName name="АВЧНЗ_ЭЛ" localSheetId="1">#REF!</definedName>
    <definedName name="АВЧНЗ_ЭЛ">#REF!</definedName>
    <definedName name="АК12" localSheetId="0">[34]Калькуляции!#REF!</definedName>
    <definedName name="АК12" localSheetId="1">[34]Калькуляции!#REF!</definedName>
    <definedName name="АК12">[34]Калькуляции!#REF!</definedName>
    <definedName name="АК12ОЧ" localSheetId="0">[34]Калькуляции!#REF!</definedName>
    <definedName name="АК12ОЧ" localSheetId="1">[34]Калькуляции!#REF!</definedName>
    <definedName name="АК12ОЧ">[34]Калькуляции!#REF!</definedName>
    <definedName name="АК5М2" localSheetId="0">[34]Калькуляции!#REF!</definedName>
    <definedName name="АК5М2" localSheetId="1">[34]Калькуляции!#REF!</definedName>
    <definedName name="АК5М2">[34]Калькуляции!#REF!</definedName>
    <definedName name="АК9ПЧ" localSheetId="0">[34]Калькуляции!#REF!</definedName>
    <definedName name="АК9ПЧ" localSheetId="1">[34]Калькуляции!#REF!</definedName>
    <definedName name="АК9ПЧ">[34]Калькуляции!#REF!</definedName>
    <definedName name="АЛ_АВЧ" localSheetId="0">#REF!</definedName>
    <definedName name="АЛ_АВЧ" localSheetId="1">#REF!</definedName>
    <definedName name="АЛ_АВЧ">#REF!</definedName>
    <definedName name="АЛ_АТЧ" localSheetId="0">#REF!</definedName>
    <definedName name="АЛ_АТЧ" localSheetId="1">#REF!</definedName>
    <definedName name="АЛ_АТЧ">#REF!</definedName>
    <definedName name="АЛ_Ф" localSheetId="0">#REF!</definedName>
    <definedName name="АЛ_Ф" localSheetId="1">#REF!</definedName>
    <definedName name="АЛ_Ф">#REF!</definedName>
    <definedName name="АЛ_Ф_" localSheetId="0">#REF!</definedName>
    <definedName name="АЛ_Ф_" localSheetId="1">#REF!</definedName>
    <definedName name="АЛ_Ф_">#REF!</definedName>
    <definedName name="АЛ_Ф_ЗФА" localSheetId="0">#REF!</definedName>
    <definedName name="АЛ_Ф_ЗФА" localSheetId="1">#REF!</definedName>
    <definedName name="АЛ_Ф_ЗФА">#REF!</definedName>
    <definedName name="АЛ_Ф_Т" localSheetId="0">#REF!</definedName>
    <definedName name="АЛ_Ф_Т" localSheetId="1">#REF!</definedName>
    <definedName name="АЛ_Ф_Т">#REF!</definedName>
    <definedName name="Алмаз2">[35]Дебиторка!$J$7</definedName>
    <definedName name="АЛЮМ_АВЧ" localSheetId="0">#REF!</definedName>
    <definedName name="АЛЮМ_АВЧ" localSheetId="1">#REF!</definedName>
    <definedName name="АЛЮМ_АВЧ">#REF!</definedName>
    <definedName name="АЛЮМ_АТЧ" localSheetId="0">#REF!</definedName>
    <definedName name="АЛЮМ_АТЧ" localSheetId="1">#REF!</definedName>
    <definedName name="АЛЮМ_АТЧ">#REF!</definedName>
    <definedName name="АН_Б" localSheetId="0">#REF!</definedName>
    <definedName name="АН_Б" localSheetId="1">#REF!</definedName>
    <definedName name="АН_Б">#REF!</definedName>
    <definedName name="АН_Б_ТОЛ" localSheetId="0">[34]Калькуляции!#REF!</definedName>
    <definedName name="АН_Б_ТОЛ" localSheetId="1">[34]Калькуляции!#REF!</definedName>
    <definedName name="АН_Б_ТОЛ">[34]Калькуляции!#REF!</definedName>
    <definedName name="АН_М" localSheetId="0">#REF!</definedName>
    <definedName name="АН_М" localSheetId="1">#REF!</definedName>
    <definedName name="АН_М">#REF!</definedName>
    <definedName name="АН_М_" localSheetId="0">#REF!</definedName>
    <definedName name="АН_М_" localSheetId="1">#REF!</definedName>
    <definedName name="АН_М_">#REF!</definedName>
    <definedName name="АН_М_К" localSheetId="0">[34]Калькуляции!#REF!</definedName>
    <definedName name="АН_М_К" localSheetId="1">[34]Калькуляции!#REF!</definedName>
    <definedName name="АН_М_К">[34]Калькуляции!#REF!</definedName>
    <definedName name="АН_М_П" localSheetId="0">[34]Калькуляции!#REF!</definedName>
    <definedName name="АН_М_П" localSheetId="1">[34]Калькуляции!#REF!</definedName>
    <definedName name="АН_М_П">[34]Калькуляции!#REF!</definedName>
    <definedName name="АН_М_ПК" localSheetId="0">[34]Калькуляции!#REF!</definedName>
    <definedName name="АН_М_ПК" localSheetId="1">[34]Калькуляции!#REF!</definedName>
    <definedName name="АН_М_ПК">[34]Калькуляции!#REF!</definedName>
    <definedName name="АН_М_ПРОСТ" localSheetId="0">[34]Калькуляции!#REF!</definedName>
    <definedName name="АН_М_ПРОСТ" localSheetId="1">[34]Калькуляции!#REF!</definedName>
    <definedName name="АН_М_ПРОСТ">[34]Калькуляции!#REF!</definedName>
    <definedName name="АН_С" localSheetId="0">#REF!</definedName>
    <definedName name="АН_С" localSheetId="1">#REF!</definedName>
    <definedName name="АН_С">#REF!</definedName>
    <definedName name="АПР_РУБ" localSheetId="0">#REF!</definedName>
    <definedName name="АПР_РУБ" localSheetId="1">#REF!</definedName>
    <definedName name="АПР_РУБ">#REF!</definedName>
    <definedName name="АПР_ТОН" localSheetId="0">#REF!</definedName>
    <definedName name="АПР_ТОН" localSheetId="1">#REF!</definedName>
    <definedName name="АПР_ТОН">#REF!</definedName>
    <definedName name="апрель" localSheetId="0">#REF!</definedName>
    <definedName name="апрель" localSheetId="1">#REF!</definedName>
    <definedName name="апрель">#REF!</definedName>
    <definedName name="аренда_ваг">'[36]цены цехов'!$D$30</definedName>
    <definedName name="АТЧ_ЦЕХА" localSheetId="0">[34]Калькуляции!#REF!</definedName>
    <definedName name="АТЧ_ЦЕХА" localSheetId="1">[34]Калькуляции!#REF!</definedName>
    <definedName name="АТЧ_ЦЕХА">[34]Калькуляции!#REF!</definedName>
    <definedName name="АТЧНЗ_АМ" localSheetId="0">#REF!</definedName>
    <definedName name="АТЧНЗ_АМ" localSheetId="1">#REF!</definedName>
    <definedName name="АТЧНЗ_АМ">#REF!</definedName>
    <definedName name="АТЧНЗ_ГЛ" localSheetId="0">#REF!</definedName>
    <definedName name="АТЧНЗ_ГЛ" localSheetId="1">#REF!</definedName>
    <definedName name="АТЧНЗ_ГЛ">#REF!</definedName>
    <definedName name="АТЧНЗ_КР" localSheetId="0">#REF!</definedName>
    <definedName name="АТЧНЗ_КР" localSheetId="1">#REF!</definedName>
    <definedName name="АТЧНЗ_КР">#REF!</definedName>
    <definedName name="АТЧНЗ_ЭЛ" localSheetId="0">#REF!</definedName>
    <definedName name="АТЧНЗ_ЭЛ" localSheetId="1">#REF!</definedName>
    <definedName name="АТЧНЗ_ЭЛ">#REF!</definedName>
    <definedName name="б" localSheetId="0">'5'!б</definedName>
    <definedName name="б" localSheetId="1">'6.2. '!б</definedName>
    <definedName name="б">[10]!б</definedName>
    <definedName name="б1" localSheetId="0">#REF!</definedName>
    <definedName name="б1" localSheetId="1">#REF!</definedName>
    <definedName name="б1">#REF!</definedName>
    <definedName name="_xlnm.Database" localSheetId="0">#REF!</definedName>
    <definedName name="_xlnm.Database" localSheetId="1">#REF!</definedName>
    <definedName name="_xlnm.Database">#REF!</definedName>
    <definedName name="БазовыйПериод">[37]Заголовок!$B$4</definedName>
    <definedName name="БАР" localSheetId="0">#REF!</definedName>
    <definedName name="БАР" localSheetId="1">#REF!</definedName>
    <definedName name="БАР">#REF!</definedName>
    <definedName name="БАР_" localSheetId="0">#REF!</definedName>
    <definedName name="БАР_" localSheetId="1">#REF!</definedName>
    <definedName name="БАР_">#REF!</definedName>
    <definedName name="бб" localSheetId="0">'5'!бб</definedName>
    <definedName name="бб" localSheetId="1">'6.2. '!бб</definedName>
    <definedName name="бб">[10]!бб</definedName>
    <definedName name="ббббб" localSheetId="0">'5'!ббббб</definedName>
    <definedName name="ббббб" localSheetId="1">'6.2. '!ббббб</definedName>
    <definedName name="ббббб">[10]!ббббб</definedName>
    <definedName name="бл" localSheetId="1">#REF!</definedName>
    <definedName name="бл">#REF!</definedName>
    <definedName name="Блок" localSheetId="0">#REF!</definedName>
    <definedName name="Блок" localSheetId="1">#REF!</definedName>
    <definedName name="Блок">#REF!</definedName>
    <definedName name="Бородино2">[35]Дебиторка!$J$9</definedName>
    <definedName name="Браво2">[35]Дебиторка!$J$10</definedName>
    <definedName name="в" localSheetId="0">'5'!в</definedName>
    <definedName name="в" localSheetId="1">'6.2. '!в</definedName>
    <definedName name="в">[10]!в</definedName>
    <definedName name="В_В" localSheetId="0">#REF!</definedName>
    <definedName name="В_В" localSheetId="1">#REF!</definedName>
    <definedName name="В_В">#REF!</definedName>
    <definedName name="В_ДП" localSheetId="0">[34]Калькуляции!#REF!</definedName>
    <definedName name="В_ДП" localSheetId="1">[34]Калькуляции!#REF!</definedName>
    <definedName name="В_ДП">[34]Калькуляции!#REF!</definedName>
    <definedName name="В_Т" localSheetId="0">#REF!</definedName>
    <definedName name="В_Т" localSheetId="1">#REF!</definedName>
    <definedName name="В_Т">#REF!</definedName>
    <definedName name="В_Т_А" localSheetId="0">[34]Калькуляции!#REF!</definedName>
    <definedName name="В_Т_А" localSheetId="1">[34]Калькуляции!#REF!</definedName>
    <definedName name="В_Т_А">[34]Калькуляции!#REF!</definedName>
    <definedName name="В_Т_ВС" localSheetId="0">[34]Калькуляции!#REF!</definedName>
    <definedName name="В_Т_ВС" localSheetId="1">[34]Калькуляции!#REF!</definedName>
    <definedName name="В_Т_ВС">[34]Калькуляции!#REF!</definedName>
    <definedName name="В_Т_К" localSheetId="0">[34]Калькуляции!#REF!</definedName>
    <definedName name="В_Т_К" localSheetId="1">[34]Калькуляции!#REF!</definedName>
    <definedName name="В_Т_К">[34]Калькуляции!#REF!</definedName>
    <definedName name="В_Т_П" localSheetId="0">[34]Калькуляции!#REF!</definedName>
    <definedName name="В_Т_П" localSheetId="1">[34]Калькуляции!#REF!</definedName>
    <definedName name="В_Т_П">[34]Калькуляции!#REF!</definedName>
    <definedName name="В_Т_ПК" localSheetId="0">[34]Калькуляции!#REF!</definedName>
    <definedName name="В_Т_ПК" localSheetId="1">[34]Калькуляции!#REF!</definedName>
    <definedName name="В_Т_ПК">[34]Калькуляции!#REF!</definedName>
    <definedName name="В_Э" localSheetId="0">#REF!</definedName>
    <definedName name="В_Э" localSheetId="1">#REF!</definedName>
    <definedName name="В_Э">#REF!</definedName>
    <definedName name="в23ё" localSheetId="0">'5'!в23ё</definedName>
    <definedName name="в23ё" localSheetId="1">'6.2. '!в23ё</definedName>
    <definedName name="в23ё">[10]!в23ё</definedName>
    <definedName name="В5" localSheetId="0">[38]БДДС_нов!$C$1:$H$501</definedName>
    <definedName name="В5" localSheetId="1">[38]БДДС_нов!$C$1:$H$501</definedName>
    <definedName name="В5">[39]БДДС_нов!$C$1:$H$501</definedName>
    <definedName name="ВАЛОВЫЙ" localSheetId="0">#REF!</definedName>
    <definedName name="ВАЛОВЫЙ" localSheetId="1">#REF!</definedName>
    <definedName name="ВАЛОВЫЙ">#REF!</definedName>
    <definedName name="вариант">'[40]ПФВ-0.6'!$D$71:$E$71</definedName>
    <definedName name="вв" localSheetId="0">'5'!вв</definedName>
    <definedName name="вв" localSheetId="1">'6.2. '!вв</definedName>
    <definedName name="вв">[10]!вв</definedName>
    <definedName name="ВВВВ" localSheetId="0">#REF!</definedName>
    <definedName name="ВВВВ" localSheetId="1">#REF!</definedName>
    <definedName name="ВВВВ">#REF!</definedName>
    <definedName name="Вена2">[35]Дебиторка!$J$11</definedName>
    <definedName name="вид" localSheetId="0">[41]Лист1!#REF!</definedName>
    <definedName name="вид" localSheetId="1">[41]Лист1!#REF!</definedName>
    <definedName name="вид">[42]Лист1!#REF!</definedName>
    <definedName name="ВН" localSheetId="0">#REF!</definedName>
    <definedName name="ВН" localSheetId="1">#REF!</definedName>
    <definedName name="ВН">#REF!</definedName>
    <definedName name="ВН_3003_ДП" localSheetId="0">#REF!</definedName>
    <definedName name="ВН_3003_ДП" localSheetId="1">#REF!</definedName>
    <definedName name="ВН_3003_ДП">#REF!</definedName>
    <definedName name="ВН_3103_ЭКС" localSheetId="0">[34]Калькуляции!#REF!</definedName>
    <definedName name="ВН_3103_ЭКС" localSheetId="1">[34]Калькуляции!#REF!</definedName>
    <definedName name="ВН_3103_ЭКС">[34]Калькуляции!#REF!</definedName>
    <definedName name="ВН_6063_ЭКС" localSheetId="0">[34]Калькуляции!#REF!</definedName>
    <definedName name="ВН_6063_ЭКС" localSheetId="1">[34]Калькуляции!#REF!</definedName>
    <definedName name="ВН_6063_ЭКС">[34]Калькуляции!#REF!</definedName>
    <definedName name="ВН_АВЧ_ВН" localSheetId="0">#REF!</definedName>
    <definedName name="ВН_АВЧ_ВН" localSheetId="1">#REF!</definedName>
    <definedName name="ВН_АВЧ_ВН">#REF!</definedName>
    <definedName name="ВН_АВЧ_ДП" localSheetId="0">[34]Калькуляции!#REF!</definedName>
    <definedName name="ВН_АВЧ_ДП" localSheetId="1">[34]Калькуляции!#REF!</definedName>
    <definedName name="ВН_АВЧ_ДП">[34]Калькуляции!#REF!</definedName>
    <definedName name="ВН_АВЧ_ТОЛ" localSheetId="0">#REF!</definedName>
    <definedName name="ВН_АВЧ_ТОЛ" localSheetId="1">#REF!</definedName>
    <definedName name="ВН_АВЧ_ТОЛ">#REF!</definedName>
    <definedName name="ВН_АВЧ_ЭКС" localSheetId="0">#REF!</definedName>
    <definedName name="ВН_АВЧ_ЭКС" localSheetId="1">#REF!</definedName>
    <definedName name="ВН_АВЧ_ЭКС">#REF!</definedName>
    <definedName name="ВН_АТЧ_ВН" localSheetId="0">#REF!</definedName>
    <definedName name="ВН_АТЧ_ВН" localSheetId="1">#REF!</definedName>
    <definedName name="ВН_АТЧ_ВН">#REF!</definedName>
    <definedName name="ВН_АТЧ_ДП" localSheetId="0">[34]Калькуляции!#REF!</definedName>
    <definedName name="ВН_АТЧ_ДП" localSheetId="1">[34]Калькуляции!#REF!</definedName>
    <definedName name="ВН_АТЧ_ДП">[34]Калькуляции!#REF!</definedName>
    <definedName name="ВН_АТЧ_ТОЛ" localSheetId="0">#REF!</definedName>
    <definedName name="ВН_АТЧ_ТОЛ" localSheetId="1">#REF!</definedName>
    <definedName name="ВН_АТЧ_ТОЛ">#REF!</definedName>
    <definedName name="ВН_АТЧ_ТОЛ_А" localSheetId="0">[34]Калькуляции!#REF!</definedName>
    <definedName name="ВН_АТЧ_ТОЛ_А" localSheetId="1">[34]Калькуляции!#REF!</definedName>
    <definedName name="ВН_АТЧ_ТОЛ_А">[34]Калькуляции!#REF!</definedName>
    <definedName name="ВН_АТЧ_ТОЛ_П" localSheetId="0">[34]Калькуляции!#REF!</definedName>
    <definedName name="ВН_АТЧ_ТОЛ_П" localSheetId="1">[34]Калькуляции!#REF!</definedName>
    <definedName name="ВН_АТЧ_ТОЛ_П">[34]Калькуляции!#REF!</definedName>
    <definedName name="ВН_АТЧ_ТОЛ_ПК" localSheetId="0">[34]Калькуляции!#REF!</definedName>
    <definedName name="ВН_АТЧ_ТОЛ_ПК" localSheetId="1">[34]Калькуляции!#REF!</definedName>
    <definedName name="ВН_АТЧ_ТОЛ_ПК">[34]Калькуляции!#REF!</definedName>
    <definedName name="ВН_АТЧ_ЭКС" localSheetId="0">#REF!</definedName>
    <definedName name="ВН_АТЧ_ЭКС" localSheetId="1">#REF!</definedName>
    <definedName name="ВН_АТЧ_ЭКС">#REF!</definedName>
    <definedName name="ВН_Р" localSheetId="0">#REF!</definedName>
    <definedName name="ВН_Р" localSheetId="1">#REF!</definedName>
    <definedName name="ВН_Р">#REF!</definedName>
    <definedName name="ВН_С_ВН" localSheetId="0">#REF!</definedName>
    <definedName name="ВН_С_ВН" localSheetId="1">#REF!</definedName>
    <definedName name="ВН_С_ВН">#REF!</definedName>
    <definedName name="ВН_С_ДП" localSheetId="0">[34]Калькуляции!#REF!</definedName>
    <definedName name="ВН_С_ДП" localSheetId="1">[34]Калькуляции!#REF!</definedName>
    <definedName name="ВН_С_ДП">[34]Калькуляции!#REF!</definedName>
    <definedName name="ВН_С_ТОЛ" localSheetId="0">#REF!</definedName>
    <definedName name="ВН_С_ТОЛ" localSheetId="1">#REF!</definedName>
    <definedName name="ВН_С_ТОЛ">#REF!</definedName>
    <definedName name="ВН_С_ЭКС" localSheetId="0">#REF!</definedName>
    <definedName name="ВН_С_ЭКС" localSheetId="1">#REF!</definedName>
    <definedName name="ВН_С_ЭКС">#REF!</definedName>
    <definedName name="ВН_Т" localSheetId="0">#REF!</definedName>
    <definedName name="ВН_Т" localSheetId="1">#REF!</definedName>
    <definedName name="ВН_Т">#REF!</definedName>
    <definedName name="ВНИТ" localSheetId="0">#REF!</definedName>
    <definedName name="ВНИТ" localSheetId="1">#REF!</definedName>
    <definedName name="ВНИТ">#REF!</definedName>
    <definedName name="ВОД_ОБ" localSheetId="0">#REF!</definedName>
    <definedName name="ВОД_ОБ" localSheetId="1">#REF!</definedName>
    <definedName name="ВОД_ОБ">#REF!</definedName>
    <definedName name="ВОД_Т" localSheetId="0">#REF!</definedName>
    <definedName name="ВОД_Т" localSheetId="1">#REF!</definedName>
    <definedName name="ВОД_Т">#REF!</definedName>
    <definedName name="вода">'[36]цены цехов'!$D$5</definedName>
    <definedName name="вода_НТМК">'[36]цены цехов'!$D$10</definedName>
    <definedName name="вода_обор.">'[36]цены цехов'!$D$17</definedName>
    <definedName name="вода_свежая">'[36]цены цехов'!$D$16</definedName>
    <definedName name="водоотлив_Магн.">'[36]цены цехов'!$D$35</definedName>
    <definedName name="ВОЗ" localSheetId="0">#REF!</definedName>
    <definedName name="ВОЗ" localSheetId="1">#REF!</definedName>
    <definedName name="ВОЗ">#REF!</definedName>
    <definedName name="Волгоградэнерго" localSheetId="1">#REF!</definedName>
    <definedName name="Волгоградэнерго">#REF!</definedName>
    <definedName name="ВСП" localSheetId="0">#REF!</definedName>
    <definedName name="ВСП" localSheetId="1">#REF!</definedName>
    <definedName name="ВСП">#REF!</definedName>
    <definedName name="ВСП1" localSheetId="0">#REF!</definedName>
    <definedName name="ВСП1" localSheetId="1">#REF!</definedName>
    <definedName name="ВСП1">#REF!</definedName>
    <definedName name="ВСП2" localSheetId="0">#REF!</definedName>
    <definedName name="ВСП2" localSheetId="1">#REF!</definedName>
    <definedName name="ВСП2">#REF!</definedName>
    <definedName name="ВСПОМОГ" localSheetId="0">#REF!</definedName>
    <definedName name="ВСПОМОГ" localSheetId="1">#REF!</definedName>
    <definedName name="ВСПОМОГ">#REF!</definedName>
    <definedName name="ВТОМ" localSheetId="0">#REF!</definedName>
    <definedName name="ВТОМ" localSheetId="1">#REF!</definedName>
    <definedName name="ВТОМ">#REF!</definedName>
    <definedName name="второй" localSheetId="0">#REF!</definedName>
    <definedName name="второй" localSheetId="1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в" localSheetId="1">#REF!</definedName>
    <definedName name="выв">#REF!</definedName>
    <definedName name="г" localSheetId="0">'5'!г</definedName>
    <definedName name="г" localSheetId="1">'6.2. '!г</definedName>
    <definedName name="г">[10]!г</definedName>
    <definedName name="ГАС_Ш" localSheetId="0">#REF!</definedName>
    <definedName name="ГАС_Ш" localSheetId="1">#REF!</definedName>
    <definedName name="ГАС_Ш">#REF!</definedName>
    <definedName name="гг" localSheetId="1">#REF!</definedName>
    <definedName name="гг">#REF!</definedName>
    <definedName name="ГИД" localSheetId="0">#REF!</definedName>
    <definedName name="ГИД" localSheetId="1">#REF!</definedName>
    <definedName name="ГИД">#REF!</definedName>
    <definedName name="ГИД_ЗФА" localSheetId="0">#REF!</definedName>
    <definedName name="ГИД_ЗФА" localSheetId="1">#REF!</definedName>
    <definedName name="ГИД_ЗФА">#REF!</definedName>
    <definedName name="ГЛ" localSheetId="0">#REF!</definedName>
    <definedName name="ГЛ" localSheetId="1">#REF!</definedName>
    <definedName name="ГЛ">#REF!</definedName>
    <definedName name="ГЛ_" localSheetId="0">#REF!</definedName>
    <definedName name="ГЛ_" localSheetId="1">#REF!</definedName>
    <definedName name="ГЛ_">#REF!</definedName>
    <definedName name="ГЛ_ДП" localSheetId="0">[34]Калькуляции!#REF!</definedName>
    <definedName name="ГЛ_ДП" localSheetId="1">[34]Калькуляции!#REF!</definedName>
    <definedName name="ГЛ_ДП">[34]Калькуляции!#REF!</definedName>
    <definedName name="ГЛ_Т" localSheetId="0">#REF!</definedName>
    <definedName name="ГЛ_Т" localSheetId="1">#REF!</definedName>
    <definedName name="ГЛ_Т">#REF!</definedName>
    <definedName name="ГЛ_Ш" localSheetId="0">#REF!</definedName>
    <definedName name="ГЛ_Ш" localSheetId="1">#REF!</definedName>
    <definedName name="ГЛ_Ш">#REF!</definedName>
    <definedName name="глинозем" localSheetId="0">'5'!USD/1.701</definedName>
    <definedName name="глинозем" localSheetId="1">'6.2. '!USD/1.701</definedName>
    <definedName name="глинозем">[10]!USD/1.701</definedName>
    <definedName name="Глубина">'[43]ПФВ-0.5'!$AK$13:$AK$15</definedName>
    <definedName name="год">[44]параметры!$C$5</definedName>
    <definedName name="год1">[45]параметры!$C$3</definedName>
    <definedName name="год2">[46]параметры!$C$2</definedName>
    <definedName name="ГР" localSheetId="0">#REF!</definedName>
    <definedName name="ГР" localSheetId="1">#REF!</definedName>
    <definedName name="ГР">#REF!</definedName>
    <definedName name="график" localSheetId="0">'5'!график</definedName>
    <definedName name="график" localSheetId="1">'6.2. '!график</definedName>
    <definedName name="график">[10]!график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узопер_ПЖТ">'[36]цены цехов'!$D$29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ФГ">'[36]цены цехов'!$D$52</definedName>
    <definedName name="д" localSheetId="0">'5'!д</definedName>
    <definedName name="д" localSheetId="1">'6.2. '!д</definedName>
    <definedName name="д">[10]!д</definedName>
    <definedName name="ДАВ_ЖИД" localSheetId="0">#REF!</definedName>
    <definedName name="ДАВ_ЖИД" localSheetId="1">#REF!</definedName>
    <definedName name="ДАВ_ЖИД">#REF!</definedName>
    <definedName name="ДАВ_КАТАНКА" localSheetId="0">[34]Калькуляции!#REF!</definedName>
    <definedName name="ДАВ_КАТАНКА" localSheetId="1">[34]Калькуляции!#REF!</definedName>
    <definedName name="ДАВ_КАТАНКА">[34]Калькуляции!#REF!</definedName>
    <definedName name="ДАВ_МЕЛК" localSheetId="0">#REF!</definedName>
    <definedName name="ДАВ_МЕЛК" localSheetId="1">#REF!</definedName>
    <definedName name="ДАВ_МЕЛК">#REF!</definedName>
    <definedName name="ДАВ_СЛИТКИ" localSheetId="0">#REF!</definedName>
    <definedName name="ДАВ_СЛИТКИ" localSheetId="1">#REF!</definedName>
    <definedName name="ДАВ_СЛИТКИ">#REF!</definedName>
    <definedName name="Дав_тв" localSheetId="0">#REF!</definedName>
    <definedName name="Дав_тв" localSheetId="1">#REF!</definedName>
    <definedName name="Дав_тв">#REF!</definedName>
    <definedName name="ДАВ_ШТАН" localSheetId="0">#REF!</definedName>
    <definedName name="ДАВ_ШТАН" localSheetId="1">#REF!</definedName>
    <definedName name="ДАВ_ШТАН">#REF!</definedName>
    <definedName name="ДАВАЛЬЧЕСИЙ" localSheetId="0">#REF!</definedName>
    <definedName name="ДАВАЛЬЧЕСИЙ" localSheetId="1">#REF!</definedName>
    <definedName name="ДАВАЛЬЧЕСИЙ">#REF!</definedName>
    <definedName name="ДАВАЛЬЧЕСКИЙ" localSheetId="0">#REF!</definedName>
    <definedName name="ДАВАЛЬЧЕСКИЙ" localSheetId="1">#REF!</definedName>
    <definedName name="ДАВАЛЬЧЕСКИЙ">#REF!</definedName>
    <definedName name="Данкор2">[35]Дебиторка!$J$27</definedName>
    <definedName name="ДАТА" localSheetId="0">[41]Лист1!$A$38:$A$50</definedName>
    <definedName name="ДАТА" localSheetId="1">[41]Лист1!$A$38:$A$50</definedName>
    <definedName name="ДАТА">[42]Лист1!$A$38:$A$50</definedName>
    <definedName name="Дв" localSheetId="0">'5'!Дв</definedName>
    <definedName name="Дв" localSheetId="1">'6.2. '!Дв</definedName>
    <definedName name="Дв">[10]!Дв</definedName>
    <definedName name="ДЕК_РУБ" localSheetId="0">[34]Калькуляции!#REF!</definedName>
    <definedName name="ДЕК_РУБ" localSheetId="1">[34]Калькуляции!#REF!</definedName>
    <definedName name="ДЕК_РУБ">[34]Калькуляции!#REF!</definedName>
    <definedName name="ДЕК_Т" localSheetId="0">[34]Калькуляции!#REF!</definedName>
    <definedName name="ДЕК_Т" localSheetId="1">[34]Калькуляции!#REF!</definedName>
    <definedName name="ДЕК_Т">[34]Калькуляции!#REF!</definedName>
    <definedName name="ДЕК_ТОН" localSheetId="0">[34]Калькуляции!#REF!</definedName>
    <definedName name="ДЕК_ТОН" localSheetId="1">[34]Калькуляции!#REF!</definedName>
    <definedName name="ДЕК_ТОН">[34]Калькуляции!#REF!</definedName>
    <definedName name="декабрь" localSheetId="0">#REF!</definedName>
    <definedName name="декабрь" localSheetId="1">#REF!</definedName>
    <definedName name="декабрь">#REF!</definedName>
    <definedName name="День">'[43]ПФВ-0.5'!$AM$4:$AM$34</definedName>
    <definedName name="деф">[44]параметры!$C$6</definedName>
    <definedName name="дефлятор">[47]параметры!$C$8</definedName>
    <definedName name="ДЗО">'[47]титул БДР'!$A$18</definedName>
    <definedName name="Диаметры">'[43]ПФВ-0.5'!$AK$22:$AK$39</definedName>
    <definedName name="ДиапазонЗащиты" localSheetId="0">#REF!,#REF!,#REF!,#REF!,[10]!P1_ДиапазонЗащиты,[10]!P2_ДиапазонЗащиты,[10]!P3_ДиапазонЗащиты,[10]!P4_ДиапазонЗащиты</definedName>
    <definedName name="ДиапазонЗащиты" localSheetId="1">#REF!,#REF!,#REF!,#REF!,[10]!P1_ДиапазонЗащиты,[10]!P2_ДиапазонЗащиты,[10]!P3_ДиапазонЗащиты,[10]!P4_ДиапазонЗащиты</definedName>
    <definedName name="ДиапазонЗащиты">#REF!,#REF!,#REF!,#REF!,[10]!P1_ДиапазонЗащиты,[10]!P2_ДиапазонЗащиты,[10]!P3_ДиапазонЗащиты,[10]!P4_ДиапазонЗащиты</definedName>
    <definedName name="ДИЗТОПЛИВО" localSheetId="0">#REF!</definedName>
    <definedName name="ДИЗТОПЛИВО" localSheetId="1">#REF!</definedName>
    <definedName name="ДИЗТОПЛИВО">#REF!</definedName>
    <definedName name="ДИМА" localSheetId="0">#REF!</definedName>
    <definedName name="ДИМА" localSheetId="1">#REF!</definedName>
    <definedName name="ДИМА">#REF!</definedName>
    <definedName name="Дионис2">[35]Дебиторка!$J$15</definedName>
    <definedName name="ДИЭТ" localSheetId="0">[34]Калькуляции!#REF!</definedName>
    <definedName name="ДИЭТ" localSheetId="1">[34]Калькуляции!#REF!</definedName>
    <definedName name="ДИЭТ">[34]Калькуляции!#REF!</definedName>
    <definedName name="ДОГПЕР_АВЧСЫРЕЦ" localSheetId="0">[34]Калькуляции!#REF!</definedName>
    <definedName name="ДОГПЕР_АВЧСЫРЕЦ" localSheetId="1">[34]Калькуляции!#REF!</definedName>
    <definedName name="ДОГПЕР_АВЧСЫРЕЦ">[34]Калькуляции!#REF!</definedName>
    <definedName name="ДОГПЕР_СЫРЕЦ" localSheetId="0">[34]Калькуляции!#REF!</definedName>
    <definedName name="ДОГПЕР_СЫРЕЦ" localSheetId="1">[34]Калькуляции!#REF!</definedName>
    <definedName name="ДОГПЕР_СЫРЕЦ">[34]Калькуляции!#REF!</definedName>
    <definedName name="Доллар" localSheetId="0">[48]Оборудование_стоим!#REF!</definedName>
    <definedName name="Доллар" localSheetId="1">[48]Оборудование_стоим!#REF!</definedName>
    <definedName name="Доллар">[48]Оборудование_стоим!#REF!</definedName>
    <definedName name="доля_проч_ф" localSheetId="0">#REF!</definedName>
    <definedName name="доля_проч_ф" localSheetId="1">#REF!</definedName>
    <definedName name="доля_проч_ф">#REF!</definedName>
    <definedName name="доля_прочая" localSheetId="0">#REF!</definedName>
    <definedName name="доля_прочая" localSheetId="1">#REF!</definedName>
    <definedName name="доля_прочая">#REF!</definedName>
    <definedName name="доля_прочая_98_ав" localSheetId="0">#REF!</definedName>
    <definedName name="доля_прочая_98_ав" localSheetId="1">#REF!</definedName>
    <definedName name="доля_прочая_98_ав">#REF!</definedName>
    <definedName name="доля_прочая_ав" localSheetId="0">#REF!</definedName>
    <definedName name="доля_прочая_ав" localSheetId="1">#REF!</definedName>
    <definedName name="доля_прочая_ав">#REF!</definedName>
    <definedName name="доля_прочая_ф" localSheetId="0">#REF!</definedName>
    <definedName name="доля_прочая_ф" localSheetId="1">#REF!</definedName>
    <definedName name="доля_прочая_ф">#REF!</definedName>
    <definedName name="доля_т_ф" localSheetId="0">#REF!</definedName>
    <definedName name="доля_т_ф" localSheetId="1">#REF!</definedName>
    <definedName name="доля_т_ф">#REF!</definedName>
    <definedName name="доля_теп_1" localSheetId="0">#REF!</definedName>
    <definedName name="доля_теп_1" localSheetId="1">#REF!</definedName>
    <definedName name="доля_теп_1">#REF!</definedName>
    <definedName name="доля_теп_2" localSheetId="0">#REF!</definedName>
    <definedName name="доля_теп_2" localSheetId="1">#REF!</definedName>
    <definedName name="доля_теп_2">#REF!</definedName>
    <definedName name="доля_теп_3" localSheetId="0">#REF!</definedName>
    <definedName name="доля_теп_3" localSheetId="1">#REF!</definedName>
    <definedName name="доля_теп_3">#REF!</definedName>
    <definedName name="доля_тепло" localSheetId="1">#REF!</definedName>
    <definedName name="доля_тепло">#REF!</definedName>
    <definedName name="доля_эл_1" localSheetId="0">#REF!</definedName>
    <definedName name="доля_эл_1" localSheetId="1">#REF!</definedName>
    <definedName name="доля_эл_1">#REF!</definedName>
    <definedName name="доля_эл_2" localSheetId="0">#REF!</definedName>
    <definedName name="доля_эл_2" localSheetId="1">#REF!</definedName>
    <definedName name="доля_эл_2">#REF!</definedName>
    <definedName name="доля_эл_3" localSheetId="0">#REF!</definedName>
    <definedName name="доля_эл_3" localSheetId="1">#REF!</definedName>
    <definedName name="доля_эл_3">#REF!</definedName>
    <definedName name="доля_эл_ф" localSheetId="0">#REF!</definedName>
    <definedName name="доля_эл_ф" localSheetId="1">#REF!</definedName>
    <definedName name="доля_эл_ф">#REF!</definedName>
    <definedName name="доля_электра" localSheetId="0">#REF!</definedName>
    <definedName name="доля_электра" localSheetId="1">#REF!</definedName>
    <definedName name="доля_электра">#REF!</definedName>
    <definedName name="доля_электра_99" localSheetId="0">#REF!</definedName>
    <definedName name="доля_электра_99" localSheetId="1">#REF!</definedName>
    <definedName name="доля_электра_99">#REF!</definedName>
    <definedName name="е" localSheetId="0">'5'!е</definedName>
    <definedName name="е" localSheetId="1">'6.2. '!е</definedName>
    <definedName name="е">[10]!е</definedName>
    <definedName name="ЕСН" localSheetId="0">[49]Макро!$B$4</definedName>
    <definedName name="ЕСН" localSheetId="1">[49]Макро!$B$4</definedName>
    <definedName name="ЕСН">[50]Макро!$B$4</definedName>
    <definedName name="ж" localSheetId="0">'5'!ж</definedName>
    <definedName name="ж" localSheetId="1">'6.2. '!ж</definedName>
    <definedName name="ж">[10]!ж</definedName>
    <definedName name="жжжжжжж" localSheetId="0">'5'!жжжжжжж</definedName>
    <definedName name="жжжжжжж" localSheetId="1">'6.2. '!жжжжжжж</definedName>
    <definedName name="жжжжжжж">[10]!жжжжжжж</definedName>
    <definedName name="ЖИДКИЙ" localSheetId="0">#REF!</definedName>
    <definedName name="ЖИДКИЙ" localSheetId="1">#REF!</definedName>
    <definedName name="ЖИДКИЙ">#REF!</definedName>
    <definedName name="з" localSheetId="0">'5'!з</definedName>
    <definedName name="з" localSheetId="1">'6.2. '!з</definedName>
    <definedName name="з">[10]!з</definedName>
    <definedName name="З0" localSheetId="0">#REF!</definedName>
    <definedName name="З0" localSheetId="1">#REF!</definedName>
    <definedName name="З0">#REF!</definedName>
    <definedName name="З1" localSheetId="0">#REF!</definedName>
    <definedName name="З1" localSheetId="1">#REF!</definedName>
    <definedName name="З1">#REF!</definedName>
    <definedName name="З10" localSheetId="0">#REF!</definedName>
    <definedName name="З10" localSheetId="1">#REF!</definedName>
    <definedName name="З10">#REF!</definedName>
    <definedName name="З11" localSheetId="0">#REF!</definedName>
    <definedName name="З11" localSheetId="1">#REF!</definedName>
    <definedName name="З11">#REF!</definedName>
    <definedName name="З12" localSheetId="0">#REF!</definedName>
    <definedName name="З12" localSheetId="1">#REF!</definedName>
    <definedName name="З12">#REF!</definedName>
    <definedName name="З13" localSheetId="0">#REF!</definedName>
    <definedName name="З13" localSheetId="1">#REF!</definedName>
    <definedName name="З13">#REF!</definedName>
    <definedName name="З14" localSheetId="0">#REF!</definedName>
    <definedName name="З14" localSheetId="1">#REF!</definedName>
    <definedName name="З14">#REF!</definedName>
    <definedName name="З2" localSheetId="0">#REF!</definedName>
    <definedName name="З2" localSheetId="1">#REF!</definedName>
    <definedName name="З2">#REF!</definedName>
    <definedName name="З3" localSheetId="0">#REF!</definedName>
    <definedName name="З3" localSheetId="1">#REF!</definedName>
    <definedName name="З3">#REF!</definedName>
    <definedName name="З4" localSheetId="0">#REF!</definedName>
    <definedName name="З4" localSheetId="1">#REF!</definedName>
    <definedName name="З4">#REF!</definedName>
    <definedName name="З5" localSheetId="0">#REF!</definedName>
    <definedName name="З5" localSheetId="1">#REF!</definedName>
    <definedName name="З5">#REF!</definedName>
    <definedName name="З6" localSheetId="0">#REF!</definedName>
    <definedName name="З6" localSheetId="1">#REF!</definedName>
    <definedName name="З6">#REF!</definedName>
    <definedName name="З7" localSheetId="0">#REF!</definedName>
    <definedName name="З7" localSheetId="1">#REF!</definedName>
    <definedName name="З7">#REF!</definedName>
    <definedName name="З8" localSheetId="0">#REF!</definedName>
    <definedName name="З8" localSheetId="1">#REF!</definedName>
    <definedName name="З8">#REF!</definedName>
    <definedName name="З81" localSheetId="0">[34]Калькуляции!#REF!</definedName>
    <definedName name="З81" localSheetId="1">[34]Калькуляции!#REF!</definedName>
    <definedName name="З81">[34]Калькуляции!#REF!</definedName>
    <definedName name="З9" localSheetId="0">#REF!</definedName>
    <definedName name="З9" localSheetId="1">#REF!</definedName>
    <definedName name="З9">#REF!</definedName>
    <definedName name="_xlnm.Print_Titles" localSheetId="0">'5'!$17:$19</definedName>
    <definedName name="_xlnm.Print_Titles">#N/A</definedName>
    <definedName name="ЗАРПЛАТА" localSheetId="0">#REF!</definedName>
    <definedName name="ЗАРПЛАТА" localSheetId="1">#REF!</definedName>
    <definedName name="ЗАРПЛАТА">#REF!</definedName>
    <definedName name="ззззз" localSheetId="0">#REF!</definedName>
    <definedName name="ззззз" localSheetId="1">#REF!</definedName>
    <definedName name="ззззз">#REF!</definedName>
    <definedName name="ззззззззззззззззззззз" localSheetId="0">'5'!ззззззззззззззззззззз</definedName>
    <definedName name="ззззззззззззззззззззз" localSheetId="1">'6.2. '!ззззззззззззззззззззз</definedName>
    <definedName name="ззззззззззззззззззззз">[10]!ззззззззззззззззззззз</definedName>
    <definedName name="ЗКР" localSheetId="0">[34]Калькуляции!#REF!</definedName>
    <definedName name="ЗКР" localSheetId="1">[34]Калькуляции!#REF!</definedName>
    <definedName name="ЗКР">[34]Калькуляции!#REF!</definedName>
    <definedName name="ЗП1">[51]Лист13!$A$2</definedName>
    <definedName name="ЗП2">[51]Лист13!$B$2</definedName>
    <definedName name="ЗП3">[51]Лист13!$C$2</definedName>
    <definedName name="ЗП4">[51]Лист13!$D$2</definedName>
    <definedName name="и" localSheetId="0">'5'!и</definedName>
    <definedName name="и" localSheetId="1">'6.2. '!и</definedName>
    <definedName name="и">[10]!и</definedName>
    <definedName name="й" localSheetId="0">'5'!й</definedName>
    <definedName name="й" localSheetId="1">'6.2. '!й</definedName>
    <definedName name="й">[10]!й</definedName>
    <definedName name="ИЗВ_М" localSheetId="0">#REF!</definedName>
    <definedName name="ИЗВ_М" localSheetId="1">#REF!</definedName>
    <definedName name="ИЗВ_М">#REF!</definedName>
    <definedName name="ИЗМНЗП_АВЧ" localSheetId="0">#REF!</definedName>
    <definedName name="ИЗМНЗП_АВЧ" localSheetId="1">#REF!</definedName>
    <definedName name="ИЗМНЗП_АВЧ">#REF!</definedName>
    <definedName name="ИЗМНЗП_АТЧ" localSheetId="0">#REF!</definedName>
    <definedName name="ИЗМНЗП_АТЧ" localSheetId="1">#REF!</definedName>
    <definedName name="ИЗМНЗП_АТЧ">#REF!</definedName>
    <definedName name="ии" localSheetId="1">#REF!</definedName>
    <definedName name="ии">#REF!</definedName>
    <definedName name="йй" localSheetId="0">'5'!йй</definedName>
    <definedName name="йй" localSheetId="1">'6.2. '!йй</definedName>
    <definedName name="йй">[10]!йй</definedName>
    <definedName name="ййййййййййййй" localSheetId="0">'5'!ййййййййййййй</definedName>
    <definedName name="ййййййййййййй" localSheetId="1">'6.2. '!ййййййййййййй</definedName>
    <definedName name="ййййййййййййй">[10]!ййййййййййййй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ркутск2">[35]Дебиторка!$J$16</definedName>
    <definedName name="ИТВСП" localSheetId="0">#REF!</definedName>
    <definedName name="ИТВСП" localSheetId="1">#REF!</definedName>
    <definedName name="ИТВСП">#REF!</definedName>
    <definedName name="ИТСЫР" localSheetId="0">#REF!</definedName>
    <definedName name="ИТСЫР" localSheetId="1">#REF!</definedName>
    <definedName name="ИТСЫР">#REF!</definedName>
    <definedName name="ИТТР" localSheetId="0">#REF!</definedName>
    <definedName name="ИТТР" localSheetId="1">#REF!</definedName>
    <definedName name="ИТТР">#REF!</definedName>
    <definedName name="ИТЭН" localSheetId="0">#REF!</definedName>
    <definedName name="ИТЭН" localSheetId="1">#REF!</definedName>
    <definedName name="ИТЭН">#REF!</definedName>
    <definedName name="ЙЦУ" localSheetId="0">#REF!</definedName>
    <definedName name="ЙЦУ" localSheetId="1">#REF!</definedName>
    <definedName name="ЙЦУ">#REF!</definedName>
    <definedName name="ИЮЛ_РУБ" localSheetId="0">[34]Калькуляции!#REF!</definedName>
    <definedName name="ИЮЛ_РУБ" localSheetId="1">[34]Калькуляции!#REF!</definedName>
    <definedName name="ИЮЛ_РУБ">[34]Калькуляции!#REF!</definedName>
    <definedName name="ИЮЛ_ТОН" localSheetId="0">[34]Калькуляции!#REF!</definedName>
    <definedName name="ИЮЛ_ТОН" localSheetId="1">[34]Калькуляции!#REF!</definedName>
    <definedName name="ИЮЛ_ТОН">[34]Калькуляции!#REF!</definedName>
    <definedName name="июль" localSheetId="0">#REF!</definedName>
    <definedName name="июль" localSheetId="1">#REF!</definedName>
    <definedName name="июль">#REF!</definedName>
    <definedName name="ИЮН_РУБ" localSheetId="0">#REF!</definedName>
    <definedName name="ИЮН_РУБ" localSheetId="1">#REF!</definedName>
    <definedName name="ИЮН_РУБ">#REF!</definedName>
    <definedName name="ИЮН_ТОН" localSheetId="0">#REF!</definedName>
    <definedName name="ИЮН_ТОН" localSheetId="1">#REF!</definedName>
    <definedName name="ИЮН_ТОН">#REF!</definedName>
    <definedName name="июнь" localSheetId="0">#REF!</definedName>
    <definedName name="июнь" localSheetId="1">#REF!</definedName>
    <definedName name="июнь">#REF!</definedName>
    <definedName name="к" localSheetId="0">'5'!к</definedName>
    <definedName name="к" localSheetId="1">'6.2. '!к</definedName>
    <definedName name="к">[10]!к</definedName>
    <definedName name="К_СЫР" localSheetId="0">#REF!</definedName>
    <definedName name="К_СЫР" localSheetId="1">#REF!</definedName>
    <definedName name="К_СЫР">#REF!</definedName>
    <definedName name="К_СЫР_ТОЛ" localSheetId="0">[34]Калькуляции!#REF!</definedName>
    <definedName name="К_СЫР_ТОЛ" localSheetId="1">[34]Калькуляции!#REF!</definedName>
    <definedName name="К_СЫР_ТОЛ">[34]Калькуляции!#REF!</definedName>
    <definedName name="К2_РУБ" localSheetId="0">[34]Калькуляции!#REF!</definedName>
    <definedName name="К2_РУБ" localSheetId="1">[34]Калькуляции!#REF!</definedName>
    <definedName name="К2_РУБ">[34]Калькуляции!#REF!</definedName>
    <definedName name="К2_ТОН" localSheetId="0">[34]Калькуляции!#REF!</definedName>
    <definedName name="К2_ТОН" localSheetId="1">[34]Калькуляции!#REF!</definedName>
    <definedName name="К2_ТОН">[34]Калькуляции!#REF!</definedName>
    <definedName name="КАТАНКА" localSheetId="0">[34]Калькуляции!#REF!</definedName>
    <definedName name="КАТАНКА" localSheetId="1">[34]Калькуляции!#REF!</definedName>
    <definedName name="КАТАНКА">[34]Калькуляции!#REF!</definedName>
    <definedName name="КАТАНКА_КРАМЗ" localSheetId="0">[34]Калькуляции!#REF!</definedName>
    <definedName name="КАТАНКА_КРАМЗ" localSheetId="1">[34]Калькуляции!#REF!</definedName>
    <definedName name="КАТАНКА_КРАМЗ">[34]Калькуляции!#REF!</definedName>
    <definedName name="КБОР" localSheetId="0">[34]Калькуляции!#REF!</definedName>
    <definedName name="КБОР" localSheetId="1">[34]Калькуляции!#REF!</definedName>
    <definedName name="КБОР">[34]Калькуляции!#REF!</definedName>
    <definedName name="КВ1_РУБ" localSheetId="0">#REF!</definedName>
    <definedName name="КВ1_РУБ" localSheetId="1">#REF!</definedName>
    <definedName name="КВ1_РУБ">#REF!</definedName>
    <definedName name="КВ1_ТОН" localSheetId="0">#REF!</definedName>
    <definedName name="КВ1_ТОН" localSheetId="1">#REF!</definedName>
    <definedName name="КВ1_ТОН">#REF!</definedName>
    <definedName name="КВ2_РУБ" localSheetId="0">#REF!</definedName>
    <definedName name="КВ2_РУБ" localSheetId="1">#REF!</definedName>
    <definedName name="КВ2_РУБ">#REF!</definedName>
    <definedName name="КВ2_ТОН" localSheetId="0">#REF!</definedName>
    <definedName name="КВ2_ТОН" localSheetId="1">#REF!</definedName>
    <definedName name="КВ2_ТОН">#REF!</definedName>
    <definedName name="КВ3_РУБ" localSheetId="0">#REF!</definedName>
    <definedName name="КВ3_РУБ" localSheetId="1">#REF!</definedName>
    <definedName name="КВ3_РУБ">#REF!</definedName>
    <definedName name="КВ3_ТОН" localSheetId="0">#REF!</definedName>
    <definedName name="КВ3_ТОН" localSheetId="1">#REF!</definedName>
    <definedName name="КВ3_ТОН">#REF!</definedName>
    <definedName name="КВ4_РУБ" localSheetId="0">#REF!</definedName>
    <definedName name="КВ4_РУБ" localSheetId="1">#REF!</definedName>
    <definedName name="КВ4_РУБ">#REF!</definedName>
    <definedName name="КВ4_ТОН" localSheetId="0">#REF!</definedName>
    <definedName name="КВ4_ТОН" localSheetId="1">#REF!</definedName>
    <definedName name="КВ4_ТОН">#REF!</definedName>
    <definedName name="КД_">'[2]Прочие доходы и расходы'!$D$83:$D$116</definedName>
    <definedName name="ке" localSheetId="0">'5'!ке</definedName>
    <definedName name="ке" localSheetId="1">'6.2. '!ке</definedName>
    <definedName name="ке">[10]!ке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иА">'[36]цены цехов'!$D$14</definedName>
    <definedName name="кл" localSheetId="0">'[52]Объекты (показатели)'!#REF!</definedName>
    <definedName name="кл" localSheetId="1">'[52]Объекты (показатели)'!#REF!</definedName>
    <definedName name="кл">#REF!</definedName>
    <definedName name="КнязьРюрик2">[35]Дебиторка!$J$18</definedName>
    <definedName name="код" localSheetId="0">#REF!</definedName>
    <definedName name="код" localSheetId="1">#REF!</definedName>
    <definedName name="код">#REF!</definedName>
    <definedName name="КОД_">'[2]Прочие доходы и расходы'!$E$83:$E$116</definedName>
    <definedName name="КОД_2">'[2]Форма 2(год)'!$C$8:$C$45</definedName>
    <definedName name="код1" localSheetId="0">#REF!</definedName>
    <definedName name="код1" localSheetId="1">#REF!</definedName>
    <definedName name="код1">#REF!</definedName>
    <definedName name="КОК_ПРОК" localSheetId="0">#REF!</definedName>
    <definedName name="КОК_ПРОК" localSheetId="1">#REF!</definedName>
    <definedName name="КОК_ПРОК">#REF!</definedName>
    <definedName name="КОМПЛЕКСНЫЙ" localSheetId="0">[34]Калькуляции!#REF!</definedName>
    <definedName name="КОМПЛЕКСНЫЙ" localSheetId="1">[34]Калькуляции!#REF!</definedName>
    <definedName name="КОМПЛЕКСНЫЙ">[34]Калькуляции!#REF!</definedName>
    <definedName name="Комплексы">'[43]ПФВ-0.5'!$AJ$4:$AJ$10</definedName>
    <definedName name="КОРК_7" localSheetId="0">#REF!</definedName>
    <definedName name="КОРК_7" localSheetId="1">#REF!</definedName>
    <definedName name="КОРК_7">#REF!</definedName>
    <definedName name="КОРК_АВЧ" localSheetId="0">#REF!</definedName>
    <definedName name="КОРК_АВЧ" localSheetId="1">#REF!</definedName>
    <definedName name="КОРК_АВЧ">#REF!</definedName>
    <definedName name="коэф_блоки" localSheetId="1">#REF!</definedName>
    <definedName name="коэф_блоки">#REF!</definedName>
    <definedName name="коэф_глин" localSheetId="1">#REF!</definedName>
    <definedName name="коэф_глин">#REF!</definedName>
    <definedName name="коэф_кокс" localSheetId="1">#REF!</definedName>
    <definedName name="коэф_кокс">#REF!</definedName>
    <definedName name="коэф_пек" localSheetId="1">#REF!</definedName>
    <definedName name="коэф_пек">#REF!</definedName>
    <definedName name="коэф1" localSheetId="0">#REF!</definedName>
    <definedName name="коэф1" localSheetId="1">#REF!</definedName>
    <definedName name="коэф1">#REF!</definedName>
    <definedName name="коэф2" localSheetId="0">#REF!</definedName>
    <definedName name="коэф2" localSheetId="1">#REF!</definedName>
    <definedName name="коэф2">#REF!</definedName>
    <definedName name="коэф3" localSheetId="0">#REF!</definedName>
    <definedName name="коэф3" localSheetId="1">#REF!</definedName>
    <definedName name="коэф3">#REF!</definedName>
    <definedName name="коэф4" localSheetId="0">#REF!</definedName>
    <definedName name="коэф4" localSheetId="1">#REF!</definedName>
    <definedName name="коэф4">#REF!</definedName>
    <definedName name="КПП" localSheetId="0">#REF!</definedName>
    <definedName name="КПП" localSheetId="1">#REF!</definedName>
    <definedName name="КПП">#REF!</definedName>
    <definedName name="кр" localSheetId="1">#REF!</definedName>
    <definedName name="кр">#REF!</definedName>
    <definedName name="КР_" localSheetId="0">#REF!</definedName>
    <definedName name="КР_" localSheetId="1">#REF!</definedName>
    <definedName name="КР_">#REF!</definedName>
    <definedName name="КР_10" localSheetId="0">#REF!</definedName>
    <definedName name="КР_10" localSheetId="1">#REF!</definedName>
    <definedName name="КР_10">#REF!</definedName>
    <definedName name="КР_2ЦЕХ" localSheetId="0">#REF!</definedName>
    <definedName name="КР_2ЦЕХ" localSheetId="1">#REF!</definedName>
    <definedName name="КР_2ЦЕХ">#REF!</definedName>
    <definedName name="КР_7" localSheetId="0">#REF!</definedName>
    <definedName name="КР_7" localSheetId="1">#REF!</definedName>
    <definedName name="КР_7">#REF!</definedName>
    <definedName name="КР_8" localSheetId="0">#REF!</definedName>
    <definedName name="КР_8" localSheetId="1">#REF!</definedName>
    <definedName name="КР_8">#REF!</definedName>
    <definedName name="кр_до165" localSheetId="0">#REF!</definedName>
    <definedName name="кр_до165" localSheetId="1">#REF!</definedName>
    <definedName name="кр_до165">#REF!</definedName>
    <definedName name="КР_КРАМЗ" localSheetId="0">#REF!</definedName>
    <definedName name="КР_КРАМЗ" localSheetId="1">#REF!</definedName>
    <definedName name="КР_КРАМЗ">#REF!</definedName>
    <definedName name="КР_ЛОК" localSheetId="0">[34]Калькуляции!#REF!</definedName>
    <definedName name="КР_ЛОК" localSheetId="1">[34]Калькуляции!#REF!</definedName>
    <definedName name="КР_ЛОК">[34]Калькуляции!#REF!</definedName>
    <definedName name="КР_ЛОК_8" localSheetId="0">[34]Калькуляции!#REF!</definedName>
    <definedName name="КР_ЛОК_8" localSheetId="1">[34]Калькуляции!#REF!</definedName>
    <definedName name="КР_ЛОК_8">[34]Калькуляции!#REF!</definedName>
    <definedName name="КР_ОБАН" localSheetId="0">#REF!</definedName>
    <definedName name="КР_ОБАН" localSheetId="1">#REF!</definedName>
    <definedName name="КР_ОБАН">#REF!</definedName>
    <definedName name="кр_с8б" localSheetId="0">#REF!</definedName>
    <definedName name="кр_с8б" localSheetId="1">#REF!</definedName>
    <definedName name="кр_с8б">#REF!</definedName>
    <definedName name="КР_С8БМ" localSheetId="0">#REF!</definedName>
    <definedName name="КР_С8БМ" localSheetId="1">#REF!</definedName>
    <definedName name="КР_С8БМ">#REF!</definedName>
    <definedName name="КР_СУМ" localSheetId="0">#REF!</definedName>
    <definedName name="КР_СУМ" localSheetId="1">#REF!</definedName>
    <definedName name="КР_СУМ">#REF!</definedName>
    <definedName name="КР_Ф" localSheetId="0">#REF!</definedName>
    <definedName name="КР_Ф" localSheetId="1">#REF!</definedName>
    <definedName name="КР_Ф">#REF!</definedName>
    <definedName name="КР_ЦЕХА" localSheetId="0">[34]Калькуляции!#REF!</definedName>
    <definedName name="КР_ЦЕХА" localSheetId="1">[34]Калькуляции!#REF!</definedName>
    <definedName name="КР_ЦЕХА">[34]Калькуляции!#REF!</definedName>
    <definedName name="КР_ЭЮ" localSheetId="0">[34]Калькуляции!#REF!</definedName>
    <definedName name="КР_ЭЮ" localSheetId="1">[34]Калькуляции!#REF!</definedName>
    <definedName name="КР_ЭЮ">[34]Калькуляции!#REF!</definedName>
    <definedName name="КРЕМНИЙ" localSheetId="0">[34]Калькуляции!#REF!</definedName>
    <definedName name="КРЕМНИЙ" localSheetId="1">[34]Калькуляции!#REF!</definedName>
    <definedName name="КРЕМНИЙ">[34]Калькуляции!#REF!</definedName>
    <definedName name="_xlnm.Criteria" localSheetId="0">[53]Données!#REF!</definedName>
    <definedName name="_xlnm.Criteria" localSheetId="1">[53]Données!#REF!</definedName>
    <definedName name="_xlnm.Criteria">[54]Données!#REF!</definedName>
    <definedName name="КрПроцент" localSheetId="1">#REF!</definedName>
    <definedName name="КрПроцент">#REF!</definedName>
    <definedName name="КРУПН_КРАМЗ" localSheetId="0">#REF!</definedName>
    <definedName name="КРУПН_КРАМЗ" localSheetId="1">#REF!</definedName>
    <definedName name="КРУПН_КРАМЗ">#REF!</definedName>
    <definedName name="кур" localSheetId="1">#REF!</definedName>
    <definedName name="кур">#REF!</definedName>
    <definedName name="Курс" localSheetId="0">#REF!</definedName>
    <definedName name="Курс" localSheetId="1">#REF!</definedName>
    <definedName name="Курс">#REF!</definedName>
    <definedName name="КурсУЕ" localSheetId="0">#REF!</definedName>
    <definedName name="КурсУЕ" localSheetId="1">#REF!</definedName>
    <definedName name="КурсУЕ">#REF!</definedName>
    <definedName name="л" localSheetId="0">'5'!л</definedName>
    <definedName name="л" localSheetId="1">'6.2. '!л</definedName>
    <definedName name="л">[10]!л</definedName>
    <definedName name="ЛИГ_АЛ_М" localSheetId="0">[34]Калькуляции!#REF!</definedName>
    <definedName name="ЛИГ_АЛ_М" localSheetId="1">[34]Калькуляции!#REF!</definedName>
    <definedName name="ЛИГ_АЛ_М">[34]Калькуляции!#REF!</definedName>
    <definedName name="ЛИГ_БР_ТИ" localSheetId="0">[34]Калькуляции!#REF!</definedName>
    <definedName name="ЛИГ_БР_ТИ" localSheetId="1">[34]Калькуляции!#REF!</definedName>
    <definedName name="ЛИГ_БР_ТИ">[34]Калькуляции!#REF!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" localSheetId="0">'5'!м</definedName>
    <definedName name="м" localSheetId="1">'6.2. '!м</definedName>
    <definedName name="м">[10]!м</definedName>
    <definedName name="МАГНИЙ" localSheetId="0">[34]Калькуляции!#REF!</definedName>
    <definedName name="МАГНИЙ" localSheetId="1">[34]Калькуляции!#REF!</definedName>
    <definedName name="МАГНИЙ">[34]Калькуляции!#REF!</definedName>
    <definedName name="май" localSheetId="0">#REF!</definedName>
    <definedName name="май" localSheetId="1">#REF!</definedName>
    <definedName name="май">#REF!</definedName>
    <definedName name="МАЙ_РУБ" localSheetId="0">#REF!</definedName>
    <definedName name="МАЙ_РУБ" localSheetId="1">#REF!</definedName>
    <definedName name="МАЙ_РУБ">#REF!</definedName>
    <definedName name="МАЙ_ТОН" localSheetId="0">#REF!</definedName>
    <definedName name="МАЙ_ТОН" localSheetId="1">#REF!</definedName>
    <definedName name="МАЙ_ТОН">#REF!</definedName>
    <definedName name="МАР_РУБ" localSheetId="0">#REF!</definedName>
    <definedName name="МАР_РУБ" localSheetId="1">#REF!</definedName>
    <definedName name="МАР_РУБ">#REF!</definedName>
    <definedName name="МАР_ТОН" localSheetId="0">#REF!</definedName>
    <definedName name="МАР_ТОН" localSheetId="1">#REF!</definedName>
    <definedName name="МАР_ТОН">#REF!</definedName>
    <definedName name="МАРГ_ЛИГ" localSheetId="0">[34]Калькуляции!#REF!</definedName>
    <definedName name="МАРГ_ЛИГ" localSheetId="1">[34]Калькуляции!#REF!</definedName>
    <definedName name="МАРГ_ЛИГ">[34]Калькуляции!#REF!</definedName>
    <definedName name="МАРГ_ЛИГ_ДП" localSheetId="0">#REF!</definedName>
    <definedName name="МАРГ_ЛИГ_ДП" localSheetId="1">#REF!</definedName>
    <definedName name="МАРГ_ЛИГ_ДП">#REF!</definedName>
    <definedName name="МАРГ_ЛИГ_СТ" localSheetId="0">[34]Калькуляции!#REF!</definedName>
    <definedName name="МАРГ_ЛИГ_СТ" localSheetId="1">[34]Калькуляции!#REF!</definedName>
    <definedName name="МАРГ_ЛИГ_СТ">[34]Калькуляции!#REF!</definedName>
    <definedName name="март" localSheetId="0">#REF!</definedName>
    <definedName name="март" localSheetId="1">#REF!</definedName>
    <definedName name="март">#REF!</definedName>
    <definedName name="масло" localSheetId="1">'[55]масла,литры'!#REF!</definedName>
    <definedName name="масло">'[55]масла,литры'!#REF!</definedName>
    <definedName name="Материалы">'[43]ПФВ-0.5'!$AG$26:$AG$33</definedName>
    <definedName name="МЕД" localSheetId="0">#REF!</definedName>
    <definedName name="МЕД" localSheetId="1">#REF!</definedName>
    <definedName name="МЕД">#REF!</definedName>
    <definedName name="МЕД_" localSheetId="0">#REF!</definedName>
    <definedName name="МЕД_" localSheetId="1">#REF!</definedName>
    <definedName name="МЕД_">#REF!</definedName>
    <definedName name="МЕЛ_СУМ" localSheetId="0">#REF!</definedName>
    <definedName name="МЕЛ_СУМ" localSheetId="1">#REF!</definedName>
    <definedName name="МЕЛ_СУМ">#REF!</definedName>
    <definedName name="Место">'[43]ПФВ-0.5'!$AK$18:$AK$19</definedName>
    <definedName name="МЕСЯЦЫ" localSheetId="0">[56]Январь!#REF!</definedName>
    <definedName name="МЕСЯЦЫ" localSheetId="1">[56]Январь!#REF!</definedName>
    <definedName name="МЕСЯЦЫ">[55]Январь!#REF!</definedName>
    <definedName name="Мет_собс" localSheetId="0">#REF!</definedName>
    <definedName name="Мет_собс" localSheetId="1">#REF!</definedName>
    <definedName name="Мет_собс">#REF!</definedName>
    <definedName name="Мет_ЭЛЦ3" localSheetId="0">#REF!</definedName>
    <definedName name="Мет_ЭЛЦ3" localSheetId="1">#REF!</definedName>
    <definedName name="Мет_ЭЛЦ3">#REF!</definedName>
    <definedName name="Метроном2">[35]Дебиторка!$J$14</definedName>
    <definedName name="мехцех_РМП">'[36]цены цехов'!$D$26</definedName>
    <definedName name="МЛИГ_АМ" localSheetId="0">[34]Калькуляции!#REF!</definedName>
    <definedName name="МЛИГ_АМ" localSheetId="1">[34]Калькуляции!#REF!</definedName>
    <definedName name="МЛИГ_АМ">[34]Калькуляции!#REF!</definedName>
    <definedName name="МЛИГ_ЭЛ" localSheetId="0">[34]Калькуляции!#REF!</definedName>
    <definedName name="МЛИГ_ЭЛ" localSheetId="1">[34]Калькуляции!#REF!</definedName>
    <definedName name="МЛИГ_ЭЛ">[34]Калькуляции!#REF!</definedName>
    <definedName name="МнНДС" localSheetId="0">#REF!</definedName>
    <definedName name="МнНДС" localSheetId="1">#REF!</definedName>
    <definedName name="МнНДС">#REF!</definedName>
    <definedName name="МС6_РУБ" localSheetId="0">[34]Калькуляции!#REF!</definedName>
    <definedName name="МС6_РУБ" localSheetId="1">[34]Калькуляции!#REF!</definedName>
    <definedName name="МС6_РУБ">[34]Калькуляции!#REF!</definedName>
    <definedName name="МС6_ТОН" localSheetId="0">[34]Калькуляции!#REF!</definedName>
    <definedName name="МС6_ТОН" localSheetId="1">[34]Калькуляции!#REF!</definedName>
    <definedName name="МС6_ТОН">[34]Калькуляции!#REF!</definedName>
    <definedName name="МС9_РУБ" localSheetId="0">[34]Калькуляции!#REF!</definedName>
    <definedName name="МС9_РУБ" localSheetId="1">[34]Калькуляции!#REF!</definedName>
    <definedName name="МС9_РУБ">[34]Калькуляции!#REF!</definedName>
    <definedName name="МС9_ТОН" localSheetId="0">[34]Калькуляции!#REF!</definedName>
    <definedName name="МС9_ТОН" localSheetId="1">[34]Калькуляции!#REF!</definedName>
    <definedName name="МС9_ТОН">[34]Калькуляции!#REF!</definedName>
    <definedName name="мым" localSheetId="0">'5'!мым</definedName>
    <definedName name="мым" localSheetId="1">'6.2. '!мым</definedName>
    <definedName name="мым">[10]!мым</definedName>
    <definedName name="н" localSheetId="0">'5'!н</definedName>
    <definedName name="н" localSheetId="1">'6.2. '!н</definedName>
    <definedName name="н">[10]!н</definedName>
    <definedName name="Н_2ЦЕХ_СКАЛ" localSheetId="0">#REF!</definedName>
    <definedName name="Н_2ЦЕХ_СКАЛ" localSheetId="1">#REF!</definedName>
    <definedName name="Н_2ЦЕХ_СКАЛ">#REF!</definedName>
    <definedName name="Н_АЛФ" localSheetId="0">#REF!</definedName>
    <definedName name="Н_АЛФ" localSheetId="1">#REF!</definedName>
    <definedName name="Н_АЛФ">#REF!</definedName>
    <definedName name="Н_АМ_МЛ" localSheetId="0">[34]Калькуляции!#REF!</definedName>
    <definedName name="Н_АМ_МЛ" localSheetId="1">[34]Калькуляции!#REF!</definedName>
    <definedName name="Н_АМ_МЛ">[34]Калькуляции!#REF!</definedName>
    <definedName name="Н_АНБЛ" localSheetId="0">#REF!</definedName>
    <definedName name="Н_АНБЛ" localSheetId="1">#REF!</definedName>
    <definedName name="Н_АНБЛ">#REF!</definedName>
    <definedName name="Н_АНБЛ_В" localSheetId="0">[34]Калькуляции!#REF!</definedName>
    <definedName name="Н_АНБЛ_В" localSheetId="1">[34]Калькуляции!#REF!</definedName>
    <definedName name="Н_АНБЛ_В">[34]Калькуляции!#REF!</definedName>
    <definedName name="Н_АНБЛ_Т" localSheetId="0">[34]Калькуляции!#REF!</definedName>
    <definedName name="Н_АНБЛ_Т" localSheetId="1">[34]Калькуляции!#REF!</definedName>
    <definedName name="Н_АНБЛ_Т">[34]Калькуляции!#REF!</definedName>
    <definedName name="Н_АФ_МЛ" localSheetId="0">[34]Калькуляции!#REF!</definedName>
    <definedName name="Н_АФ_МЛ" localSheetId="1">[34]Калькуляции!#REF!</definedName>
    <definedName name="Н_АФ_МЛ">[34]Калькуляции!#REF!</definedName>
    <definedName name="Н_ВАЛФ" localSheetId="0">#REF!</definedName>
    <definedName name="Н_ВАЛФ" localSheetId="1">#REF!</definedName>
    <definedName name="Н_ВАЛФ">#REF!</definedName>
    <definedName name="Н_ВГР" localSheetId="0">#REF!</definedName>
    <definedName name="Н_ВГР" localSheetId="1">#REF!</definedName>
    <definedName name="Н_ВГР">#REF!</definedName>
    <definedName name="Н_ВКРСВ" localSheetId="0">#REF!</definedName>
    <definedName name="Н_ВКРСВ" localSheetId="1">#REF!</definedName>
    <definedName name="Н_ВКРСВ">#REF!</definedName>
    <definedName name="Н_ВМЕДЬ" localSheetId="0">#REF!</definedName>
    <definedName name="Н_ВМЕДЬ" localSheetId="1">#REF!</definedName>
    <definedName name="Н_ВМЕДЬ">#REF!</definedName>
    <definedName name="Н_ВОДОБКРУПН" localSheetId="0">#REF!</definedName>
    <definedName name="Н_ВОДОБКРУПН" localSheetId="1">#REF!</definedName>
    <definedName name="Н_ВОДОБКРУПН">#REF!</definedName>
    <definedName name="Н_ВХЛБ" localSheetId="0">#REF!</definedName>
    <definedName name="Н_ВХЛБ" localSheetId="1">#REF!</definedName>
    <definedName name="Н_ВХЛБ">#REF!</definedName>
    <definedName name="Н_ВХЛН" localSheetId="0">#REF!</definedName>
    <definedName name="Н_ВХЛН" localSheetId="1">#REF!</definedName>
    <definedName name="Н_ВХЛН">#REF!</definedName>
    <definedName name="Н_ГИДЗ" localSheetId="0">#REF!</definedName>
    <definedName name="Н_ГИДЗ" localSheetId="1">#REF!</definedName>
    <definedName name="Н_ГИДЗ">#REF!</definedName>
    <definedName name="Н_ГЛ_ВН" localSheetId="0">#REF!</definedName>
    <definedName name="Н_ГЛ_ВН" localSheetId="1">#REF!</definedName>
    <definedName name="Н_ГЛ_ВН">#REF!</definedName>
    <definedName name="Н_ГЛ_ДП" localSheetId="0">[34]Калькуляции!#REF!</definedName>
    <definedName name="Н_ГЛ_ДП" localSheetId="1">[34]Калькуляции!#REF!</definedName>
    <definedName name="Н_ГЛ_ДП">[34]Калькуляции!#REF!</definedName>
    <definedName name="Н_ГЛ_ИТ" localSheetId="0">[34]Калькуляции!#REF!</definedName>
    <definedName name="Н_ГЛ_ИТ" localSheetId="1">[34]Калькуляции!#REF!</definedName>
    <definedName name="Н_ГЛ_ИТ">[34]Калькуляции!#REF!</definedName>
    <definedName name="Н_ГЛ_ТОЛ" localSheetId="0">#REF!</definedName>
    <definedName name="Н_ГЛ_ТОЛ" localSheetId="1">#REF!</definedName>
    <definedName name="Н_ГЛ_ТОЛ">#REF!</definedName>
    <definedName name="Н_ГЛШ" localSheetId="0">#REF!</definedName>
    <definedName name="Н_ГЛШ" localSheetId="1">#REF!</definedName>
    <definedName name="Н_ГЛШ">#REF!</definedName>
    <definedName name="Н_ИЗВ" localSheetId="0">#REF!</definedName>
    <definedName name="Н_ИЗВ" localSheetId="1">#REF!</definedName>
    <definedName name="Н_ИЗВ">#REF!</definedName>
    <definedName name="Н_К_ПРОК" localSheetId="0">#REF!</definedName>
    <definedName name="Н_К_ПРОК" localSheetId="1">#REF!</definedName>
    <definedName name="Н_К_ПРОК">#REF!</definedName>
    <definedName name="Н_К_СЫР" localSheetId="0">#REF!</definedName>
    <definedName name="Н_К_СЫР" localSheetId="1">#REF!</definedName>
    <definedName name="Н_К_СЫР">#REF!</definedName>
    <definedName name="Н_К_СЫР_П" localSheetId="0">[34]Калькуляции!#REF!</definedName>
    <definedName name="Н_К_СЫР_П" localSheetId="1">[34]Калькуляции!#REF!</definedName>
    <definedName name="Н_К_СЫР_П">[34]Калькуляции!#REF!</definedName>
    <definedName name="Н_К_СЫР_Т" localSheetId="0">[34]Калькуляции!#REF!</definedName>
    <definedName name="Н_К_СЫР_Т" localSheetId="1">[34]Калькуляции!#REF!</definedName>
    <definedName name="Н_К_СЫР_Т">[34]Калькуляции!#REF!</definedName>
    <definedName name="Н_КАВЧ_АЛФ" localSheetId="0">#REF!</definedName>
    <definedName name="Н_КАВЧ_АЛФ" localSheetId="1">#REF!</definedName>
    <definedName name="Н_КАВЧ_АЛФ">#REF!</definedName>
    <definedName name="Н_КАВЧ_ГРАФ" localSheetId="0">#REF!</definedName>
    <definedName name="Н_КАВЧ_ГРАФ" localSheetId="1">#REF!</definedName>
    <definedName name="Н_КАВЧ_ГРАФ">#REF!</definedName>
    <definedName name="Н_КАВЧ_КРС" localSheetId="0">#REF!</definedName>
    <definedName name="Н_КАВЧ_КРС" localSheetId="1">#REF!</definedName>
    <definedName name="Н_КАВЧ_КРС">#REF!</definedName>
    <definedName name="Н_КАВЧ_МЕД" localSheetId="0">#REF!</definedName>
    <definedName name="Н_КАВЧ_МЕД" localSheetId="1">#REF!</definedName>
    <definedName name="Н_КАВЧ_МЕД">#REF!</definedName>
    <definedName name="Н_КАВЧ_ХЛБ" localSheetId="0">#REF!</definedName>
    <definedName name="Н_КАВЧ_ХЛБ" localSheetId="1">#REF!</definedName>
    <definedName name="Н_КАВЧ_ХЛБ">#REF!</definedName>
    <definedName name="Н_КАО_СКАЛ" localSheetId="0">#REF!</definedName>
    <definedName name="Н_КАО_СКАЛ" localSheetId="1">#REF!</definedName>
    <definedName name="Н_КАО_СКАЛ">#REF!</definedName>
    <definedName name="Н_КЕРОСИН" localSheetId="0">#REF!</definedName>
    <definedName name="Н_КЕРОСИН" localSheetId="1">#REF!</definedName>
    <definedName name="Н_КЕРОСИН">#REF!</definedName>
    <definedName name="Н_КЛОК_КРСМ" localSheetId="0">[34]Калькуляции!#REF!</definedName>
    <definedName name="Н_КЛОК_КРСМ" localSheetId="1">[34]Калькуляции!#REF!</definedName>
    <definedName name="Н_КЛОК_КРСМ">[34]Калькуляции!#REF!</definedName>
    <definedName name="Н_КЛОК_СКАЛ" localSheetId="0">[34]Калькуляции!#REF!</definedName>
    <definedName name="Н_КЛОК_СКАЛ" localSheetId="1">[34]Калькуляции!#REF!</definedName>
    <definedName name="Н_КЛОК_СКАЛ">[34]Калькуляции!#REF!</definedName>
    <definedName name="Н_КЛОК_ФТК" localSheetId="0">[34]Калькуляции!#REF!</definedName>
    <definedName name="Н_КЛОК_ФТК" localSheetId="1">[34]Калькуляции!#REF!</definedName>
    <definedName name="Н_КЛОК_ФТК">[34]Калькуляции!#REF!</definedName>
    <definedName name="Н_КОА_АБ" localSheetId="0">#REF!</definedName>
    <definedName name="Н_КОА_АБ" localSheetId="1">#REF!</definedName>
    <definedName name="Н_КОА_АБ">#REF!</definedName>
    <definedName name="Н_КОА_ГЛ" localSheetId="0">#REF!</definedName>
    <definedName name="Н_КОА_ГЛ" localSheetId="1">#REF!</definedName>
    <definedName name="Н_КОА_ГЛ">#REF!</definedName>
    <definedName name="Н_КОА_КРС" localSheetId="0">#REF!</definedName>
    <definedName name="Н_КОА_КРС" localSheetId="1">#REF!</definedName>
    <definedName name="Н_КОА_КРС">#REF!</definedName>
    <definedName name="Н_КОА_КРСМ" localSheetId="0">#REF!</definedName>
    <definedName name="Н_КОА_КРСМ" localSheetId="1">#REF!</definedName>
    <definedName name="Н_КОА_КРСМ">#REF!</definedName>
    <definedName name="Н_КОА_СКАЛ" localSheetId="0">#REF!</definedName>
    <definedName name="Н_КОА_СКАЛ" localSheetId="1">#REF!</definedName>
    <definedName name="Н_КОА_СКАЛ">#REF!</definedName>
    <definedName name="Н_КОА_ФК" localSheetId="0">#REF!</definedName>
    <definedName name="Н_КОА_ФК" localSheetId="1">#REF!</definedName>
    <definedName name="Н_КОА_ФК">#REF!</definedName>
    <definedName name="Н_КОРК_7" localSheetId="0">#REF!</definedName>
    <definedName name="Н_КОРК_7" localSheetId="1">#REF!</definedName>
    <definedName name="Н_КОРК_7">#REF!</definedName>
    <definedName name="Н_КОРК_АВЧ" localSheetId="0">#REF!</definedName>
    <definedName name="Н_КОРК_АВЧ" localSheetId="1">#REF!</definedName>
    <definedName name="Н_КОРК_АВЧ">#REF!</definedName>
    <definedName name="Н_КР_АК5М2" localSheetId="0">[34]Калькуляции!#REF!</definedName>
    <definedName name="Н_КР_АК5М2" localSheetId="1">[34]Калькуляции!#REF!</definedName>
    <definedName name="Н_КР_АК5М2">[34]Калькуляции!#REF!</definedName>
    <definedName name="Н_КР_ПАР" localSheetId="0">[34]Калькуляции!#REF!</definedName>
    <definedName name="Н_КР_ПАР" localSheetId="1">[34]Калькуляции!#REF!</definedName>
    <definedName name="Н_КР_ПАР">[34]Калькуляции!#REF!</definedName>
    <definedName name="Н_КР19_СКАЛ" localSheetId="0">#REF!</definedName>
    <definedName name="Н_КР19_СКАЛ" localSheetId="1">#REF!</definedName>
    <definedName name="Н_КР19_СКАЛ">#REF!</definedName>
    <definedName name="Н_КРАК12" localSheetId="0">[34]Калькуляции!#REF!</definedName>
    <definedName name="Н_КРАК12" localSheetId="1">[34]Калькуляции!#REF!</definedName>
    <definedName name="Н_КРАК12">[34]Калькуляции!#REF!</definedName>
    <definedName name="Н_КРАК9ПЧ" localSheetId="0">[34]Калькуляции!#REF!</definedName>
    <definedName name="Н_КРАК9ПЧ" localSheetId="1">[34]Калькуляции!#REF!</definedName>
    <definedName name="Н_КРАК9ПЧ">[34]Калькуляции!#REF!</definedName>
    <definedName name="Н_КРЕМ_МЛ" localSheetId="0">[34]Калькуляции!#REF!</definedName>
    <definedName name="Н_КРЕМ_МЛ" localSheetId="1">[34]Калькуляции!#REF!</definedName>
    <definedName name="Н_КРЕМ_МЛ">[34]Калькуляции!#REF!</definedName>
    <definedName name="Н_КРЕМАК12" localSheetId="0">[34]Калькуляции!#REF!</definedName>
    <definedName name="Н_КРЕМАК12" localSheetId="1">[34]Калькуляции!#REF!</definedName>
    <definedName name="Н_КРЕМАК12">[34]Калькуляции!#REF!</definedName>
    <definedName name="Н_КРЕМАК5М2" localSheetId="0">[34]Калькуляции!#REF!</definedName>
    <definedName name="Н_КРЕМАК5М2" localSheetId="1">[34]Калькуляции!#REF!</definedName>
    <definedName name="Н_КРЕМАК5М2">[34]Калькуляции!#REF!</definedName>
    <definedName name="Н_КРЕМАК9ПЧ" localSheetId="0">[34]Калькуляции!#REF!</definedName>
    <definedName name="Н_КРЕМАК9ПЧ" localSheetId="1">[34]Калькуляции!#REF!</definedName>
    <definedName name="Н_КРЕМАК9ПЧ">[34]Калькуляции!#REF!</definedName>
    <definedName name="Н_КРИОЛ_МЛ" localSheetId="0">[34]Калькуляции!#REF!</definedName>
    <definedName name="Н_КРИОЛ_МЛ" localSheetId="1">[34]Калькуляции!#REF!</definedName>
    <definedName name="Н_КРИОЛ_МЛ">[34]Калькуляции!#REF!</definedName>
    <definedName name="Н_КРКРУПН" localSheetId="0">[34]Калькуляции!#REF!</definedName>
    <definedName name="Н_КРКРУПН" localSheetId="1">[34]Калькуляции!#REF!</definedName>
    <definedName name="Н_КРКРУПН">[34]Калькуляции!#REF!</definedName>
    <definedName name="Н_КРМЕЛКИЕ" localSheetId="0">[34]Калькуляции!#REF!</definedName>
    <definedName name="Н_КРМЕЛКИЕ" localSheetId="1">[34]Калькуляции!#REF!</definedName>
    <definedName name="Н_КРМЕЛКИЕ">[34]Калькуляции!#REF!</definedName>
    <definedName name="Н_КРРЕКВИЗИТЫ" localSheetId="0">[34]Калькуляции!#REF!</definedName>
    <definedName name="Н_КРРЕКВИЗИТЫ" localSheetId="1">[34]Калькуляции!#REF!</definedName>
    <definedName name="Н_КРРЕКВИЗИТЫ">[34]Калькуляции!#REF!</definedName>
    <definedName name="Н_КРСВ" localSheetId="0">#REF!</definedName>
    <definedName name="Н_КРСВ" localSheetId="1">#REF!</definedName>
    <definedName name="Н_КРСВ">#REF!</definedName>
    <definedName name="Н_КРСЛИТКИ" localSheetId="0">[34]Калькуляции!#REF!</definedName>
    <definedName name="Н_КРСЛИТКИ" localSheetId="1">[34]Калькуляции!#REF!</definedName>
    <definedName name="Н_КРСЛИТКИ">[34]Калькуляции!#REF!</definedName>
    <definedName name="Н_КРСМ" localSheetId="0">#REF!</definedName>
    <definedName name="Н_КРСМ" localSheetId="1">#REF!</definedName>
    <definedName name="Н_КРСМ">#REF!</definedName>
    <definedName name="Н_КРФ" localSheetId="0">[34]Калькуляции!#REF!</definedName>
    <definedName name="Н_КРФ" localSheetId="1">[34]Калькуляции!#REF!</definedName>
    <definedName name="Н_КРФ">[34]Калькуляции!#REF!</definedName>
    <definedName name="Н_КСГИД" localSheetId="0">#REF!</definedName>
    <definedName name="Н_КСГИД" localSheetId="1">#REF!</definedName>
    <definedName name="Н_КСГИД">#REF!</definedName>
    <definedName name="Н_КСКАУСТ" localSheetId="0">#REF!</definedName>
    <definedName name="Н_КСКАУСТ" localSheetId="1">#REF!</definedName>
    <definedName name="Н_КСКАУСТ">#REF!</definedName>
    <definedName name="Н_КСПЕНА" localSheetId="0">#REF!</definedName>
    <definedName name="Н_КСПЕНА" localSheetId="1">#REF!</definedName>
    <definedName name="Н_КСПЕНА">#REF!</definedName>
    <definedName name="Н_КСПЕНА_С" localSheetId="0">[34]Калькуляции!#REF!</definedName>
    <definedName name="Н_КСПЕНА_С" localSheetId="1">[34]Калькуляции!#REF!</definedName>
    <definedName name="Н_КСПЕНА_С">[34]Калькуляции!#REF!</definedName>
    <definedName name="Н_КССОДГО" localSheetId="0">#REF!</definedName>
    <definedName name="Н_КССОДГО" localSheetId="1">#REF!</definedName>
    <definedName name="Н_КССОДГО">#REF!</definedName>
    <definedName name="Н_КССОДКАЛ" localSheetId="0">#REF!</definedName>
    <definedName name="Н_КССОДКАЛ" localSheetId="1">#REF!</definedName>
    <definedName name="Н_КССОДКАЛ">#REF!</definedName>
    <definedName name="Н_ЛИГ_АЛ_М" localSheetId="0">[34]Калькуляции!#REF!</definedName>
    <definedName name="Н_ЛИГ_АЛ_М" localSheetId="1">[34]Калькуляции!#REF!</definedName>
    <definedName name="Н_ЛИГ_АЛ_М">[34]Калькуляции!#REF!</definedName>
    <definedName name="Н_ЛИГ_АЛ_МАК5М2" localSheetId="0">[34]Калькуляции!#REF!</definedName>
    <definedName name="Н_ЛИГ_АЛ_МАК5М2" localSheetId="1">[34]Калькуляции!#REF!</definedName>
    <definedName name="Н_ЛИГ_АЛ_МАК5М2">[34]Калькуляции!#REF!</definedName>
    <definedName name="Н_ЛИГ_БР_ТИ" localSheetId="0">[34]Калькуляции!#REF!</definedName>
    <definedName name="Н_ЛИГ_БР_ТИ" localSheetId="1">[34]Калькуляции!#REF!</definedName>
    <definedName name="Н_ЛИГ_БР_ТИ">[34]Калькуляции!#REF!</definedName>
    <definedName name="Н_МАГНАК5М2" localSheetId="0">[34]Калькуляции!#REF!</definedName>
    <definedName name="Н_МАГНАК5М2" localSheetId="1">[34]Калькуляции!#REF!</definedName>
    <definedName name="Н_МАГНАК5М2">[34]Калькуляции!#REF!</definedName>
    <definedName name="Н_МАГНАК9ПЧ" localSheetId="0">[34]Калькуляции!#REF!</definedName>
    <definedName name="Н_МАГНАК9ПЧ" localSheetId="1">[34]Калькуляции!#REF!</definedName>
    <definedName name="Н_МАГНАК9ПЧ">[34]Калькуляции!#REF!</definedName>
    <definedName name="Н_МАЗ" localSheetId="0">[34]Калькуляции!#REF!</definedName>
    <definedName name="Н_МАЗ" localSheetId="1">[34]Калькуляции!#REF!</definedName>
    <definedName name="Н_МАЗ">[34]Калькуляции!#REF!</definedName>
    <definedName name="Н_МАРГ_МЛ" localSheetId="0">[34]Калькуляции!#REF!</definedName>
    <definedName name="Н_МАРГ_МЛ" localSheetId="1">[34]Калькуляции!#REF!</definedName>
    <definedName name="Н_МАРГ_МЛ">[34]Калькуляции!#REF!</definedName>
    <definedName name="Н_МАССА" localSheetId="0">#REF!</definedName>
    <definedName name="Н_МАССА" localSheetId="1">#REF!</definedName>
    <definedName name="Н_МАССА">#REF!</definedName>
    <definedName name="Н_МАССА_В" localSheetId="0">[34]Калькуляции!#REF!</definedName>
    <definedName name="Н_МАССА_В" localSheetId="1">[34]Калькуляции!#REF!</definedName>
    <definedName name="Н_МАССА_В">[34]Калькуляции!#REF!</definedName>
    <definedName name="Н_МАССА_П" localSheetId="0">[34]Калькуляции!#REF!</definedName>
    <definedName name="Н_МАССА_П" localSheetId="1">[34]Калькуляции!#REF!</definedName>
    <definedName name="Н_МАССА_П">[34]Калькуляции!#REF!</definedName>
    <definedName name="Н_МАССА_ПК" localSheetId="0">[34]Калькуляции!#REF!</definedName>
    <definedName name="Н_МАССА_ПК" localSheetId="1">[34]Калькуляции!#REF!</definedName>
    <definedName name="Н_МАССА_ПК">[34]Калькуляции!#REF!</definedName>
    <definedName name="Н_МЕД_АК5М2" localSheetId="0">[34]Калькуляции!#REF!</definedName>
    <definedName name="Н_МЕД_АК5М2" localSheetId="1">[34]Калькуляции!#REF!</definedName>
    <definedName name="Н_МЕД_АК5М2">[34]Калькуляции!#REF!</definedName>
    <definedName name="Н_МЛ_3003" localSheetId="0">[34]Калькуляции!#REF!</definedName>
    <definedName name="Н_МЛ_3003" localSheetId="1">[34]Калькуляции!#REF!</definedName>
    <definedName name="Н_МЛ_3003">[34]Калькуляции!#REF!</definedName>
    <definedName name="Н_ОЛЕ" localSheetId="0">#REF!</definedName>
    <definedName name="Н_ОЛЕ" localSheetId="1">#REF!</definedName>
    <definedName name="Н_ОЛЕ">#REF!</definedName>
    <definedName name="Н_ПЕК" localSheetId="0">#REF!</definedName>
    <definedName name="Н_ПЕК" localSheetId="1">#REF!</definedName>
    <definedName name="Н_ПЕК">#REF!</definedName>
    <definedName name="Н_ПЕК_П" localSheetId="0">[34]Калькуляции!#REF!</definedName>
    <definedName name="Н_ПЕК_П" localSheetId="1">[34]Калькуляции!#REF!</definedName>
    <definedName name="Н_ПЕК_П">[34]Калькуляции!#REF!</definedName>
    <definedName name="Н_ПЕК_Т" localSheetId="0">[34]Калькуляции!#REF!</definedName>
    <definedName name="Н_ПЕК_Т" localSheetId="1">[34]Калькуляции!#REF!</definedName>
    <definedName name="Н_ПЕК_Т">[34]Калькуляции!#REF!</definedName>
    <definedName name="Н_ПУШ" localSheetId="0">#REF!</definedName>
    <definedName name="Н_ПУШ" localSheetId="1">#REF!</definedName>
    <definedName name="Н_ПУШ">#REF!</definedName>
    <definedName name="Н_ПЫЛЬ" localSheetId="0">#REF!</definedName>
    <definedName name="Н_ПЫЛЬ" localSheetId="1">#REF!</definedName>
    <definedName name="Н_ПЫЛЬ">#REF!</definedName>
    <definedName name="Н_С8БМ_ГЛ" localSheetId="0">#REF!</definedName>
    <definedName name="Н_С8БМ_ГЛ" localSheetId="1">#REF!</definedName>
    <definedName name="Н_С8БМ_ГЛ">#REF!</definedName>
    <definedName name="Н_С8БМ_КСВ" localSheetId="0">#REF!</definedName>
    <definedName name="Н_С8БМ_КСВ" localSheetId="1">#REF!</definedName>
    <definedName name="Н_С8БМ_КСВ">#REF!</definedName>
    <definedName name="Н_С8БМ_КСМ" localSheetId="0">#REF!</definedName>
    <definedName name="Н_С8БМ_КСМ" localSheetId="1">#REF!</definedName>
    <definedName name="Н_С8БМ_КСМ">#REF!</definedName>
    <definedName name="Н_С8БМ_СКАЛ" localSheetId="0">#REF!</definedName>
    <definedName name="Н_С8БМ_СКАЛ" localSheetId="1">#REF!</definedName>
    <definedName name="Н_С8БМ_СКАЛ">#REF!</definedName>
    <definedName name="Н_С8БМ_ФК" localSheetId="0">#REF!</definedName>
    <definedName name="Н_С8БМ_ФК" localSheetId="1">#REF!</definedName>
    <definedName name="Н_С8БМ_ФК">#REF!</definedName>
    <definedName name="Н_СЕРК" localSheetId="0">#REF!</definedName>
    <definedName name="Н_СЕРК" localSheetId="1">#REF!</definedName>
    <definedName name="Н_СЕРК">#REF!</definedName>
    <definedName name="Н_СКА" localSheetId="0">#REF!</definedName>
    <definedName name="Н_СКА" localSheetId="1">#REF!</definedName>
    <definedName name="Н_СКА">#REF!</definedName>
    <definedName name="Н_СЛ_КРСВ" localSheetId="0">#REF!</definedName>
    <definedName name="Н_СЛ_КРСВ" localSheetId="1">#REF!</definedName>
    <definedName name="Н_СЛ_КРСВ">#REF!</definedName>
    <definedName name="Н_СОЛ_АК5М2" localSheetId="0">[34]Калькуляции!#REF!</definedName>
    <definedName name="Н_СОЛ_АК5М2" localSheetId="1">[34]Калькуляции!#REF!</definedName>
    <definedName name="Н_СОЛ_АК5М2">[34]Калькуляции!#REF!</definedName>
    <definedName name="Н_СОЛАК12" localSheetId="0">[34]Калькуляции!#REF!</definedName>
    <definedName name="Н_СОЛАК12" localSheetId="1">[34]Калькуляции!#REF!</definedName>
    <definedName name="Н_СОЛАК12">[34]Калькуляции!#REF!</definedName>
    <definedName name="Н_СОЛАК9ПЧ" localSheetId="0">[34]Калькуляции!#REF!</definedName>
    <definedName name="Н_СОЛАК9ПЧ" localSheetId="1">[34]Калькуляции!#REF!</definedName>
    <definedName name="Н_СОЛАК9ПЧ">[34]Калькуляции!#REF!</definedName>
    <definedName name="Н_СОЛКРУПН" localSheetId="0">[34]Калькуляции!#REF!</definedName>
    <definedName name="Н_СОЛКРУПН" localSheetId="1">[34]Калькуляции!#REF!</definedName>
    <definedName name="Н_СОЛКРУПН">[34]Калькуляции!#REF!</definedName>
    <definedName name="Н_СОЛМЕЛКИЕ" localSheetId="0">[34]Калькуляции!#REF!</definedName>
    <definedName name="Н_СОЛМЕЛКИЕ" localSheetId="1">[34]Калькуляции!#REF!</definedName>
    <definedName name="Н_СОЛМЕЛКИЕ">[34]Калькуляции!#REF!</definedName>
    <definedName name="Н_СОЛРЕКВИЗИТЫ" localSheetId="0">[34]Калькуляции!#REF!</definedName>
    <definedName name="Н_СОЛРЕКВИЗИТЫ" localSheetId="1">[34]Калькуляции!#REF!</definedName>
    <definedName name="Н_СОЛРЕКВИЗИТЫ">[34]Калькуляции!#REF!</definedName>
    <definedName name="Н_СОЛСЛ" localSheetId="0">[34]Калькуляции!#REF!</definedName>
    <definedName name="Н_СОЛСЛ" localSheetId="1">[34]Калькуляции!#REF!</definedName>
    <definedName name="Н_СОЛСЛ">[34]Калькуляции!#REF!</definedName>
    <definedName name="Н_СОЛСЛИТКИ" localSheetId="0">[34]Калькуляции!#REF!</definedName>
    <definedName name="Н_СОЛСЛИТКИ" localSheetId="1">[34]Калькуляции!#REF!</definedName>
    <definedName name="Н_СОЛСЛИТКИ">[34]Калькуляции!#REF!</definedName>
    <definedName name="Н_СОСМАС" localSheetId="0">#REF!</definedName>
    <definedName name="Н_СОСМАС" localSheetId="1">#REF!</definedName>
    <definedName name="Н_СОСМАС">#REF!</definedName>
    <definedName name="Н_Т_КРСВ" localSheetId="0">#REF!</definedName>
    <definedName name="Н_Т_КРСВ" localSheetId="1">#REF!</definedName>
    <definedName name="Н_Т_КРСВ">#REF!</definedName>
    <definedName name="Н_Т_КРСВ3" localSheetId="0">#REF!</definedName>
    <definedName name="Н_Т_КРСВ3" localSheetId="1">#REF!</definedName>
    <definedName name="Н_Т_КРСВ3">#REF!</definedName>
    <definedName name="Н_ТИТ_АК5М2" localSheetId="0">[34]Калькуляции!#REF!</definedName>
    <definedName name="Н_ТИТ_АК5М2" localSheetId="1">[34]Калькуляции!#REF!</definedName>
    <definedName name="Н_ТИТ_АК5М2">[34]Калькуляции!#REF!</definedName>
    <definedName name="Н_ТИТ_АК9ПЧ" localSheetId="0">[34]Калькуляции!#REF!</definedName>
    <definedName name="Н_ТИТ_АК9ПЧ" localSheetId="1">[34]Калькуляции!#REF!</definedName>
    <definedName name="Н_ТИТ_АК9ПЧ">[34]Калькуляции!#REF!</definedName>
    <definedName name="Н_ТИТАН" localSheetId="0">#REF!</definedName>
    <definedName name="Н_ТИТАН" localSheetId="1">#REF!</definedName>
    <definedName name="Н_ТИТАН">#REF!</definedName>
    <definedName name="Н_ТОЛЬКОБЛОКИ" localSheetId="0">[34]Калькуляции!#REF!</definedName>
    <definedName name="Н_ТОЛЬКОБЛОКИ" localSheetId="1">[34]Калькуляции!#REF!</definedName>
    <definedName name="Н_ТОЛЬКОБЛОКИ">[34]Калькуляции!#REF!</definedName>
    <definedName name="Н_ТОЛЬКОМАССА" localSheetId="0">[34]Калькуляции!#REF!</definedName>
    <definedName name="Н_ТОЛЬКОМАССА" localSheetId="1">[34]Калькуляции!#REF!</definedName>
    <definedName name="Н_ТОЛЬКОМАССА">[34]Калькуляции!#REF!</definedName>
    <definedName name="Н_ФК" localSheetId="0">#REF!</definedName>
    <definedName name="Н_ФК" localSheetId="1">#REF!</definedName>
    <definedName name="Н_ФК">#REF!</definedName>
    <definedName name="Н_ФТК" localSheetId="0">#REF!</definedName>
    <definedName name="Н_ФТК" localSheetId="1">#REF!</definedName>
    <definedName name="Н_ФТК">#REF!</definedName>
    <definedName name="Н_Х_ДИЭТ" localSheetId="0">[34]Калькуляции!#REF!</definedName>
    <definedName name="Н_Х_ДИЭТ" localSheetId="1">[34]Калькуляции!#REF!</definedName>
    <definedName name="Н_Х_ДИЭТ">[34]Калькуляции!#REF!</definedName>
    <definedName name="Н_Х_КБОР" localSheetId="0">[34]Калькуляции!#REF!</definedName>
    <definedName name="Н_Х_КБОР" localSheetId="1">[34]Калькуляции!#REF!</definedName>
    <definedName name="Н_Х_КБОР">[34]Калькуляции!#REF!</definedName>
    <definedName name="Н_Х_ПЕК" localSheetId="0">[34]Калькуляции!#REF!</definedName>
    <definedName name="Н_Х_ПЕК" localSheetId="1">[34]Калькуляции!#REF!</definedName>
    <definedName name="Н_Х_ПЕК">[34]Калькуляции!#REF!</definedName>
    <definedName name="Н_Х_ПОГЛ" localSheetId="0">[34]Калькуляции!#REF!</definedName>
    <definedName name="Н_Х_ПОГЛ" localSheetId="1">[34]Калькуляции!#REF!</definedName>
    <definedName name="Н_Х_ПОГЛ">[34]Калькуляции!#REF!</definedName>
    <definedName name="Н_Х_ТЕРМ" localSheetId="0">[34]Калькуляции!#REF!</definedName>
    <definedName name="Н_Х_ТЕРМ" localSheetId="1">[34]Калькуляции!#REF!</definedName>
    <definedName name="Н_Х_ТЕРМ">[34]Калькуляции!#REF!</definedName>
    <definedName name="Н_Х_ТЕРМ_Д" localSheetId="0">[34]Калькуляции!#REF!</definedName>
    <definedName name="Н_Х_ТЕРМ_Д" localSheetId="1">[34]Калькуляции!#REF!</definedName>
    <definedName name="Н_Х_ТЕРМ_Д">[34]Калькуляции!#REF!</definedName>
    <definedName name="Н_ХЛНАТ" localSheetId="0">#REF!</definedName>
    <definedName name="Н_ХЛНАТ" localSheetId="1">#REF!</definedName>
    <definedName name="Н_ХЛНАТ">#REF!</definedName>
    <definedName name="Н_ШАРЫ" localSheetId="0">#REF!</definedName>
    <definedName name="Н_ШАРЫ" localSheetId="1">#REF!</definedName>
    <definedName name="Н_ШАРЫ">#REF!</definedName>
    <definedName name="Н_ЭНАК12" localSheetId="0">[34]Калькуляции!#REF!</definedName>
    <definedName name="Н_ЭНАК12" localSheetId="1">[34]Калькуляции!#REF!</definedName>
    <definedName name="Н_ЭНАК12">[34]Калькуляции!#REF!</definedName>
    <definedName name="Н_ЭНАК5М2" localSheetId="0">[34]Калькуляции!#REF!</definedName>
    <definedName name="Н_ЭНАК5М2" localSheetId="1">[34]Калькуляции!#REF!</definedName>
    <definedName name="Н_ЭНАК5М2">[34]Калькуляции!#REF!</definedName>
    <definedName name="Н_ЭНАК9ПЧ" localSheetId="0">[34]Калькуляции!#REF!</definedName>
    <definedName name="Н_ЭНАК9ПЧ" localSheetId="1">[34]Калькуляции!#REF!</definedName>
    <definedName name="Н_ЭНАК9ПЧ">[34]Калькуляции!#REF!</definedName>
    <definedName name="Н_ЭНКРУПН" localSheetId="0">#REF!</definedName>
    <definedName name="Н_ЭНКРУПН" localSheetId="1">#REF!</definedName>
    <definedName name="Н_ЭНКРУПН">#REF!</definedName>
    <definedName name="Н_ЭНМЕЛКИЕ" localSheetId="0">#REF!</definedName>
    <definedName name="Н_ЭНМЕЛКИЕ" localSheetId="1">#REF!</definedName>
    <definedName name="Н_ЭНМЕЛКИЕ">#REF!</definedName>
    <definedName name="Н_ЭНРЕКВИЗИТЫ" localSheetId="0">[34]Калькуляции!#REF!</definedName>
    <definedName name="Н_ЭНРЕКВИЗИТЫ" localSheetId="1">[34]Калькуляции!#REF!</definedName>
    <definedName name="Н_ЭНРЕКВИЗИТЫ">[34]Калькуляции!#REF!</definedName>
    <definedName name="Н_ЭНСЛИТКИ" localSheetId="0">#REF!</definedName>
    <definedName name="Н_ЭНСЛИТКИ" localSheetId="1">#REF!</definedName>
    <definedName name="Н_ЭНСЛИТКИ">#REF!</definedName>
    <definedName name="НАЧП" localSheetId="0">#REF!</definedName>
    <definedName name="НАЧП" localSheetId="1">#REF!</definedName>
    <definedName name="НАЧП">#REF!</definedName>
    <definedName name="НАЧПЭО" localSheetId="0">#REF!</definedName>
    <definedName name="НАЧПЭО" localSheetId="1">#REF!</definedName>
    <definedName name="НАЧПЭО">#REF!</definedName>
    <definedName name="НВ_АВЧСЫР" localSheetId="0">#REF!</definedName>
    <definedName name="НВ_АВЧСЫР" localSheetId="1">#REF!</definedName>
    <definedName name="НВ_АВЧСЫР">#REF!</definedName>
    <definedName name="НВ_ДАВАЛ" localSheetId="0">#REF!</definedName>
    <definedName name="НВ_ДАВАЛ" localSheetId="1">#REF!</definedName>
    <definedName name="НВ_ДАВАЛ">#REF!</definedName>
    <definedName name="НВ_КРУПНЫЕ" localSheetId="0">#REF!</definedName>
    <definedName name="НВ_КРУПНЫЕ" localSheetId="1">#REF!</definedName>
    <definedName name="НВ_КРУПНЫЕ">#REF!</definedName>
    <definedName name="НВ_ПУСКАВЧ" localSheetId="0">#REF!</definedName>
    <definedName name="НВ_ПУСКАВЧ" localSheetId="1">#REF!</definedName>
    <definedName name="НВ_ПУСКАВЧ">#REF!</definedName>
    <definedName name="НВ_РЕКВИЗИТЫ" localSheetId="0">#REF!</definedName>
    <definedName name="НВ_РЕКВИЗИТЫ" localSheetId="1">#REF!</definedName>
    <definedName name="НВ_РЕКВИЗИТЫ">#REF!</definedName>
    <definedName name="НВ_СЛИТКИ" localSheetId="0">#REF!</definedName>
    <definedName name="НВ_СЛИТКИ" localSheetId="1">#REF!</definedName>
    <definedName name="НВ_СЛИТКИ">#REF!</definedName>
    <definedName name="НВ_СПЛАВ6063" localSheetId="0">#REF!</definedName>
    <definedName name="НВ_СПЛАВ6063" localSheetId="1">#REF!</definedName>
    <definedName name="НВ_СПЛАВ6063">#REF!</definedName>
    <definedName name="НВ_ЧМЖ" localSheetId="0">#REF!</definedName>
    <definedName name="НВ_ЧМЖ" localSheetId="1">#REF!</definedName>
    <definedName name="НВ_ЧМЖ">#REF!</definedName>
    <definedName name="НДС" localSheetId="0">#REF!</definedName>
    <definedName name="НДС" localSheetId="1">#REF!</definedName>
    <definedName name="НДС">#REF!</definedName>
    <definedName name="ндс1" localSheetId="0">#REF!</definedName>
    <definedName name="ндс1" localSheetId="1">#REF!</definedName>
    <definedName name="ндс1">#REF!</definedName>
    <definedName name="НЗП_АВЧ" localSheetId="0">#REF!</definedName>
    <definedName name="НЗП_АВЧ" localSheetId="1">#REF!</definedName>
    <definedName name="НЗП_АВЧ">#REF!</definedName>
    <definedName name="НЗП_АТЧ" localSheetId="0">#REF!</definedName>
    <definedName name="НЗП_АТЧ" localSheetId="1">#REF!</definedName>
    <definedName name="НЗП_АТЧ">#REF!</definedName>
    <definedName name="НЗП_АТЧВАВЧ" localSheetId="0">#REF!</definedName>
    <definedName name="НЗП_АТЧВАВЧ" localSheetId="1">#REF!</definedName>
    <definedName name="НЗП_АТЧВАВЧ">#REF!</definedName>
    <definedName name="НН_АВЧСЫР" localSheetId="0">[34]Калькуляции!#REF!</definedName>
    <definedName name="НН_АВЧСЫР" localSheetId="1">[34]Калькуляции!#REF!</definedName>
    <definedName name="НН_АВЧСЫР">[34]Калькуляции!#REF!</definedName>
    <definedName name="НН_АВЧТОВ" localSheetId="0">#REF!</definedName>
    <definedName name="НН_АВЧТОВ" localSheetId="1">#REF!</definedName>
    <definedName name="НН_АВЧТОВ">#REF!</definedName>
    <definedName name="НО">'[2]Прочие доходы и расходы'!$DU$83:$DU$116</definedName>
    <definedName name="нов" localSheetId="0">'5'!нов</definedName>
    <definedName name="нов" localSheetId="1">'6.2. '!нов</definedName>
    <definedName name="нов">[10]!нов</definedName>
    <definedName name="норм_1" localSheetId="0">[57]Отопление!$D$14:$D$28</definedName>
    <definedName name="норм_1" localSheetId="1">[57]Отопление!$D$14:$D$28</definedName>
    <definedName name="норм_1">[58]Отопление!$D$14:$D$28</definedName>
    <definedName name="норм_1_част" localSheetId="0">[57]Отопление!$I$14:$I$28</definedName>
    <definedName name="норм_1_част" localSheetId="1">[57]Отопление!$I$14:$I$28</definedName>
    <definedName name="норм_1_част">[58]Отопление!$I$14:$I$28</definedName>
    <definedName name="норм_2" localSheetId="0">[57]Отопление!$E$14:$E$28</definedName>
    <definedName name="норм_2" localSheetId="1">[57]Отопление!$E$14:$E$28</definedName>
    <definedName name="норм_2">[58]Отопление!$E$14:$E$28</definedName>
    <definedName name="норм_3" localSheetId="0">[57]Отопление!$F$14:$F$28</definedName>
    <definedName name="норм_3" localSheetId="1">[57]Отопление!$F$14:$F$28</definedName>
    <definedName name="норм_3">[58]Отопление!$F$14:$F$28</definedName>
    <definedName name="норм_3_част" localSheetId="0">[57]Отопление!$J$14:$J$28</definedName>
    <definedName name="норм_3_част" localSheetId="1">[57]Отопление!$J$14:$J$28</definedName>
    <definedName name="норм_3_част">[58]Отопление!$J$14:$J$28</definedName>
    <definedName name="норм_4" localSheetId="0">[57]Отопление!$G$14:$G$28</definedName>
    <definedName name="норм_4" localSheetId="1">[57]Отопление!$G$14:$G$28</definedName>
    <definedName name="норм_4">[58]Отопление!$G$14:$G$28</definedName>
    <definedName name="НОЯ_РУБ" localSheetId="0">[34]Калькуляции!#REF!</definedName>
    <definedName name="НОЯ_РУБ" localSheetId="1">[34]Калькуляции!#REF!</definedName>
    <definedName name="НОЯ_РУБ">[34]Калькуляции!#REF!</definedName>
    <definedName name="НОЯ_ТОН" localSheetId="0">[34]Калькуляции!#REF!</definedName>
    <definedName name="НОЯ_ТОН" localSheetId="1">[34]Калькуляции!#REF!</definedName>
    <definedName name="НОЯ_ТОН">[34]Калькуляции!#REF!</definedName>
    <definedName name="ноябрь" localSheetId="0">#REF!</definedName>
    <definedName name="ноябрь" localSheetId="1">#REF!</definedName>
    <definedName name="ноябрь">#REF!</definedName>
    <definedName name="НС_МАРГЛИГ" localSheetId="0">[34]Калькуляции!#REF!</definedName>
    <definedName name="НС_МАРГЛИГ" localSheetId="1">[34]Калькуляции!#REF!</definedName>
    <definedName name="НС_МАРГЛИГ">[34]Калькуляции!#REF!</definedName>
    <definedName name="НТ_АВЧСЫР" localSheetId="0">#REF!</definedName>
    <definedName name="НТ_АВЧСЫР" localSheetId="1">#REF!</definedName>
    <definedName name="НТ_АВЧСЫР">#REF!</definedName>
    <definedName name="НТ_АК12" localSheetId="0">[34]Калькуляции!#REF!</definedName>
    <definedName name="НТ_АК12" localSheetId="1">[34]Калькуляции!#REF!</definedName>
    <definedName name="НТ_АК12">[34]Калькуляции!#REF!</definedName>
    <definedName name="НТ_АК5М2" localSheetId="0">[34]Калькуляции!#REF!</definedName>
    <definedName name="НТ_АК5М2" localSheetId="1">[34]Калькуляции!#REF!</definedName>
    <definedName name="НТ_АК5М2">[34]Калькуляции!#REF!</definedName>
    <definedName name="НТ_АК9ПЧ" localSheetId="0">[34]Калькуляции!#REF!</definedName>
    <definedName name="НТ_АК9ПЧ" localSheetId="1">[34]Калькуляции!#REF!</definedName>
    <definedName name="НТ_АК9ПЧ">[34]Калькуляции!#REF!</definedName>
    <definedName name="НТ_АЛЖ" localSheetId="0">[34]Калькуляции!#REF!</definedName>
    <definedName name="НТ_АЛЖ" localSheetId="1">[34]Калькуляции!#REF!</definedName>
    <definedName name="НТ_АЛЖ">[34]Калькуляции!#REF!</definedName>
    <definedName name="НТ_ДАВАЛ" localSheetId="0">#REF!</definedName>
    <definedName name="НТ_ДАВАЛ" localSheetId="1">#REF!</definedName>
    <definedName name="НТ_ДАВАЛ">#REF!</definedName>
    <definedName name="НТ_КАТАНКА" localSheetId="0">[34]Калькуляции!#REF!</definedName>
    <definedName name="НТ_КАТАНКА" localSheetId="1">[34]Калькуляции!#REF!</definedName>
    <definedName name="НТ_КАТАНКА">[34]Калькуляции!#REF!</definedName>
    <definedName name="НТ_КРУПНЫЕ" localSheetId="0">#REF!</definedName>
    <definedName name="НТ_КРУПНЫЕ" localSheetId="1">#REF!</definedName>
    <definedName name="НТ_КРУПНЫЕ">#REF!</definedName>
    <definedName name="НТ_РЕКВИЗИТЫ" localSheetId="0">#REF!</definedName>
    <definedName name="НТ_РЕКВИЗИТЫ" localSheetId="1">#REF!</definedName>
    <definedName name="НТ_РЕКВИЗИТЫ">#REF!</definedName>
    <definedName name="НТ_СЛИТКИ" localSheetId="0">#REF!</definedName>
    <definedName name="НТ_СЛИТКИ" localSheetId="1">#REF!</definedName>
    <definedName name="НТ_СЛИТКИ">#REF!</definedName>
    <definedName name="НТ_СПЛАВ6063" localSheetId="0">#REF!</definedName>
    <definedName name="НТ_СПЛАВ6063" localSheetId="1">#REF!</definedName>
    <definedName name="НТ_СПЛАВ6063">#REF!</definedName>
    <definedName name="НТ_ЧМ" localSheetId="0">[34]Калькуляции!#REF!</definedName>
    <definedName name="НТ_ЧМ" localSheetId="1">[34]Калькуляции!#REF!</definedName>
    <definedName name="НТ_ЧМ">[34]Калькуляции!#REF!</definedName>
    <definedName name="НТ_ЧМЖ" localSheetId="0">#REF!</definedName>
    <definedName name="НТ_ЧМЖ" localSheetId="1">#REF!</definedName>
    <definedName name="НТ_ЧМЖ">#REF!</definedName>
    <definedName name="о" localSheetId="0">'5'!о</definedName>
    <definedName name="о" localSheetId="1">'6.2. '!о</definedName>
    <definedName name="о">[10]!о</definedName>
    <definedName name="об_эксп" localSheetId="0">#REF!</definedName>
    <definedName name="об_эксп" localSheetId="1">#REF!</definedName>
    <definedName name="об_эксп">#REF!</definedName>
    <definedName name="_xlnm.Print_Area" localSheetId="0">'5'!$A$1:$D$115</definedName>
    <definedName name="_xlnm.Print_Area" localSheetId="1">'6.2. '!$A$1:$E$56</definedName>
    <definedName name="_xlnm.Print_Area">#N/A</definedName>
    <definedName name="ОБЩ" localSheetId="0">#REF!</definedName>
    <definedName name="ОБЩ" localSheetId="1">#REF!</definedName>
    <definedName name="ОБЩ">#REF!</definedName>
    <definedName name="ОБЩ_ВН" localSheetId="0">[34]Калькуляции!#REF!</definedName>
    <definedName name="ОБЩ_ВН" localSheetId="1">[34]Калькуляции!#REF!</definedName>
    <definedName name="ОБЩ_ВН">[34]Калькуляции!#REF!</definedName>
    <definedName name="ОБЩ_Т" localSheetId="0">#REF!</definedName>
    <definedName name="ОБЩ_Т" localSheetId="1">#REF!</definedName>
    <definedName name="ОБЩ_Т">#REF!</definedName>
    <definedName name="ОБЩ_ТОЛ" localSheetId="0">[34]Калькуляции!#REF!</definedName>
    <definedName name="ОБЩ_ТОЛ" localSheetId="1">[34]Калькуляции!#REF!</definedName>
    <definedName name="ОБЩ_ТОЛ">[34]Калькуляции!#REF!</definedName>
    <definedName name="ОБЩ_ЭКС" localSheetId="0">[34]Калькуляции!#REF!</definedName>
    <definedName name="ОБЩ_ЭКС" localSheetId="1">[34]Калькуляции!#REF!</definedName>
    <definedName name="ОБЩ_ЭКС">[34]Калькуляции!#REF!</definedName>
    <definedName name="ОБЩЕ_В" localSheetId="0">[34]Калькуляции!#REF!</definedName>
    <definedName name="ОБЩЕ_В" localSheetId="1">[34]Калькуляции!#REF!</definedName>
    <definedName name="ОБЩЕ_В">[34]Калькуляции!#REF!</definedName>
    <definedName name="ОБЩЕ_ДП" localSheetId="0">[34]Калькуляции!#REF!</definedName>
    <definedName name="ОБЩЕ_ДП" localSheetId="1">[34]Калькуляции!#REF!</definedName>
    <definedName name="ОБЩЕ_ДП">[34]Калькуляции!#REF!</definedName>
    <definedName name="ОБЩЕ_Т" localSheetId="0">[34]Калькуляции!#REF!</definedName>
    <definedName name="ОБЩЕ_Т" localSheetId="1">[34]Калькуляции!#REF!</definedName>
    <definedName name="ОБЩЕ_Т">[34]Калькуляции!#REF!</definedName>
    <definedName name="ОБЩЕ_Т_А" localSheetId="0">[34]Калькуляции!#REF!</definedName>
    <definedName name="ОБЩЕ_Т_А" localSheetId="1">[34]Калькуляции!#REF!</definedName>
    <definedName name="ОБЩЕ_Т_А">[34]Калькуляции!#REF!</definedName>
    <definedName name="ОБЩЕ_Т_П" localSheetId="0">[34]Калькуляции!#REF!</definedName>
    <definedName name="ОБЩЕ_Т_П" localSheetId="1">[34]Калькуляции!#REF!</definedName>
    <definedName name="ОБЩЕ_Т_П">[34]Калькуляции!#REF!</definedName>
    <definedName name="ОБЩЕ_Т_ПК" localSheetId="0">[34]Калькуляции!#REF!</definedName>
    <definedName name="ОБЩЕ_Т_ПК" localSheetId="1">[34]Калькуляции!#REF!</definedName>
    <definedName name="ОБЩЕ_Т_ПК">[34]Калькуляции!#REF!</definedName>
    <definedName name="ОБЩЕ_Э" localSheetId="0">[34]Калькуляции!#REF!</definedName>
    <definedName name="ОБЩЕ_Э" localSheetId="1">[34]Калькуляции!#REF!</definedName>
    <definedName name="ОБЩЕ_Э">[34]Калькуляции!#REF!</definedName>
    <definedName name="ОБЩИТ" localSheetId="0">#REF!</definedName>
    <definedName name="ОБЩИТ" localSheetId="1">#REF!</definedName>
    <definedName name="ОБЩИТ">#REF!</definedName>
    <definedName name="объёмы" localSheetId="0">#REF!</definedName>
    <definedName name="объёмы" localSheetId="1">#REF!</definedName>
    <definedName name="объёмы">#REF!</definedName>
    <definedName name="ОКТ_РУБ" localSheetId="0">[34]Калькуляции!#REF!</definedName>
    <definedName name="ОКТ_РУБ" localSheetId="1">[34]Калькуляции!#REF!</definedName>
    <definedName name="ОКТ_РУБ">[34]Калькуляции!#REF!</definedName>
    <definedName name="ОКТ_ТОН" localSheetId="0">[34]Калькуляции!#REF!</definedName>
    <definedName name="ОКТ_ТОН" localSheetId="1">[34]Калькуляции!#REF!</definedName>
    <definedName name="ОКТ_ТОН">[34]Калькуляции!#REF!</definedName>
    <definedName name="октябрь" localSheetId="0">#REF!</definedName>
    <definedName name="октябрь" localSheetId="1">#REF!</definedName>
    <definedName name="октябрь">#REF!</definedName>
    <definedName name="ОЛЕ" localSheetId="0">#REF!</definedName>
    <definedName name="ОЛЕ" localSheetId="1">#REF!</definedName>
    <definedName name="ОЛЕ">#REF!</definedName>
    <definedName name="он" localSheetId="1">#REF!</definedName>
    <definedName name="он">#REF!</definedName>
    <definedName name="оо" localSheetId="1">#REF!</definedName>
    <definedName name="оо">#REF!</definedName>
    <definedName name="ОС_АЛ_Ф" localSheetId="0">#REF!</definedName>
    <definedName name="ОС_АЛ_Ф" localSheetId="1">#REF!</definedName>
    <definedName name="ОС_АЛ_Ф">#REF!</definedName>
    <definedName name="ОС_АН_Б" localSheetId="0">#REF!</definedName>
    <definedName name="ОС_АН_Б" localSheetId="1">#REF!</definedName>
    <definedName name="ОС_АН_Б">#REF!</definedName>
    <definedName name="ОС_АН_Б_ТОЛ" localSheetId="0">[34]Калькуляции!#REF!</definedName>
    <definedName name="ОС_АН_Б_ТОЛ" localSheetId="1">[34]Калькуляции!#REF!</definedName>
    <definedName name="ОС_АН_Б_ТОЛ">[34]Калькуляции!#REF!</definedName>
    <definedName name="ОС_БАР" localSheetId="0">#REF!</definedName>
    <definedName name="ОС_БАР" localSheetId="1">#REF!</definedName>
    <definedName name="ОС_БАР">#REF!</definedName>
    <definedName name="ОС_ГИД" localSheetId="0">#REF!</definedName>
    <definedName name="ОС_ГИД" localSheetId="1">#REF!</definedName>
    <definedName name="ОС_ГИД">#REF!</definedName>
    <definedName name="ОС_ГИД_ЗФА" localSheetId="0">#REF!</definedName>
    <definedName name="ОС_ГИД_ЗФА" localSheetId="1">#REF!</definedName>
    <definedName name="ОС_ГИД_ЗФА">#REF!</definedName>
    <definedName name="ОС_ГЛ" localSheetId="0">#REF!</definedName>
    <definedName name="ОС_ГЛ" localSheetId="1">#REF!</definedName>
    <definedName name="ОС_ГЛ">#REF!</definedName>
    <definedName name="ОС_ГЛ_ДП" localSheetId="0">[34]Калькуляции!#REF!</definedName>
    <definedName name="ОС_ГЛ_ДП" localSheetId="1">[34]Калькуляции!#REF!</definedName>
    <definedName name="ОС_ГЛ_ДП">[34]Калькуляции!#REF!</definedName>
    <definedName name="ОС_ГЛ_Т" localSheetId="0">#REF!</definedName>
    <definedName name="ОС_ГЛ_Т" localSheetId="1">#REF!</definedName>
    <definedName name="ОС_ГЛ_Т">#REF!</definedName>
    <definedName name="ОС_ГЛ_Ш" localSheetId="0">#REF!</definedName>
    <definedName name="ОС_ГЛ_Ш" localSheetId="1">#REF!</definedName>
    <definedName name="ОС_ГЛ_Ш">#REF!</definedName>
    <definedName name="ОС_ГР" localSheetId="0">#REF!</definedName>
    <definedName name="ОС_ГР" localSheetId="1">#REF!</definedName>
    <definedName name="ОС_ГР">#REF!</definedName>
    <definedName name="ОС_ДИЭТ" localSheetId="0">[34]Калькуляции!#REF!</definedName>
    <definedName name="ОС_ДИЭТ" localSheetId="1">[34]Калькуляции!#REF!</definedName>
    <definedName name="ОС_ДИЭТ">[34]Калькуляции!#REF!</definedName>
    <definedName name="ОС_ИЗВ_М" localSheetId="0">#REF!</definedName>
    <definedName name="ОС_ИЗВ_М" localSheetId="1">#REF!</definedName>
    <definedName name="ОС_ИЗВ_М">#REF!</definedName>
    <definedName name="ОС_К_СЫР" localSheetId="0">#REF!</definedName>
    <definedName name="ОС_К_СЫР" localSheetId="1">#REF!</definedName>
    <definedName name="ОС_К_СЫР">#REF!</definedName>
    <definedName name="ОС_К_СЫР_ТОЛ" localSheetId="0">[34]Калькуляции!#REF!</definedName>
    <definedName name="ОС_К_СЫР_ТОЛ" localSheetId="1">[34]Калькуляции!#REF!</definedName>
    <definedName name="ОС_К_СЫР_ТОЛ">[34]Калькуляции!#REF!</definedName>
    <definedName name="ОС_КБОР" localSheetId="0">[34]Калькуляции!#REF!</definedName>
    <definedName name="ОС_КБОР" localSheetId="1">[34]Калькуляции!#REF!</definedName>
    <definedName name="ОС_КБОР">[34]Калькуляции!#REF!</definedName>
    <definedName name="ОС_КОК_ПРОК" localSheetId="0">#REF!</definedName>
    <definedName name="ОС_КОК_ПРОК" localSheetId="1">#REF!</definedName>
    <definedName name="ОС_КОК_ПРОК">#REF!</definedName>
    <definedName name="ОС_КОРК_7" localSheetId="0">#REF!</definedName>
    <definedName name="ОС_КОРК_7" localSheetId="1">#REF!</definedName>
    <definedName name="ОС_КОРК_7">#REF!</definedName>
    <definedName name="ОС_КОРК_АВЧ" localSheetId="0">#REF!</definedName>
    <definedName name="ОС_КОРК_АВЧ" localSheetId="1">#REF!</definedName>
    <definedName name="ОС_КОРК_АВЧ">#REF!</definedName>
    <definedName name="ОС_КР" localSheetId="0">#REF!</definedName>
    <definedName name="ОС_КР" localSheetId="1">#REF!</definedName>
    <definedName name="ОС_КР">#REF!</definedName>
    <definedName name="ОС_КРЕМНИЙ" localSheetId="0">[34]Калькуляции!#REF!</definedName>
    <definedName name="ОС_КРЕМНИЙ" localSheetId="1">[34]Калькуляции!#REF!</definedName>
    <definedName name="ОС_КРЕМНИЙ">[34]Калькуляции!#REF!</definedName>
    <definedName name="ОС_ЛИГ_АЛ_М" localSheetId="0">[34]Калькуляции!#REF!</definedName>
    <definedName name="ОС_ЛИГ_АЛ_М" localSheetId="1">[34]Калькуляции!#REF!</definedName>
    <definedName name="ОС_ЛИГ_АЛ_М">[34]Калькуляции!#REF!</definedName>
    <definedName name="ОС_ЛИГ_БР_ТИ" localSheetId="0">[34]Калькуляции!#REF!</definedName>
    <definedName name="ОС_ЛИГ_БР_ТИ" localSheetId="1">[34]Калькуляции!#REF!</definedName>
    <definedName name="ОС_ЛИГ_БР_ТИ">[34]Калькуляции!#REF!</definedName>
    <definedName name="ОС_МАГНИЙ" localSheetId="0">[34]Калькуляции!#REF!</definedName>
    <definedName name="ОС_МАГНИЙ" localSheetId="1">[34]Калькуляции!#REF!</definedName>
    <definedName name="ОС_МАГНИЙ">[34]Калькуляции!#REF!</definedName>
    <definedName name="ОС_МЕД" localSheetId="0">#REF!</definedName>
    <definedName name="ОС_МЕД" localSheetId="1">#REF!</definedName>
    <definedName name="ОС_МЕД">#REF!</definedName>
    <definedName name="ОС_ОЛЕ" localSheetId="0">#REF!</definedName>
    <definedName name="ОС_ОЛЕ" localSheetId="1">#REF!</definedName>
    <definedName name="ОС_ОЛЕ">#REF!</definedName>
    <definedName name="ОС_П_УГ" localSheetId="0">#REF!</definedName>
    <definedName name="ОС_П_УГ" localSheetId="1">#REF!</definedName>
    <definedName name="ОС_П_УГ">#REF!</definedName>
    <definedName name="ОС_П_УГ_С" localSheetId="0">[34]Калькуляции!#REF!</definedName>
    <definedName name="ОС_П_УГ_С" localSheetId="1">[34]Калькуляции!#REF!</definedName>
    <definedName name="ОС_П_УГ_С">[34]Калькуляции!#REF!</definedName>
    <definedName name="ОС_П_ЦЕМ" localSheetId="0">#REF!</definedName>
    <definedName name="ОС_П_ЦЕМ" localSheetId="1">#REF!</definedName>
    <definedName name="ОС_П_ЦЕМ">#REF!</definedName>
    <definedName name="ОС_ПЕК" localSheetId="0">#REF!</definedName>
    <definedName name="ОС_ПЕК" localSheetId="1">#REF!</definedName>
    <definedName name="ОС_ПЕК">#REF!</definedName>
    <definedName name="ОС_ПЕК_ТОЛ" localSheetId="0">[34]Калькуляции!#REF!</definedName>
    <definedName name="ОС_ПЕК_ТОЛ" localSheetId="1">[34]Калькуляции!#REF!</definedName>
    <definedName name="ОС_ПЕК_ТОЛ">[34]Калькуляции!#REF!</definedName>
    <definedName name="ОС_ПОГЛ" localSheetId="0">[34]Калькуляции!#REF!</definedName>
    <definedName name="ОС_ПОГЛ" localSheetId="1">[34]Калькуляции!#REF!</definedName>
    <definedName name="ОС_ПОГЛ">[34]Калькуляции!#REF!</definedName>
    <definedName name="ОС_ПОД_К" localSheetId="0">#REF!</definedName>
    <definedName name="ОС_ПОД_К" localSheetId="1">#REF!</definedName>
    <definedName name="ОС_ПОД_К">#REF!</definedName>
    <definedName name="ОС_ПУШ" localSheetId="0">#REF!</definedName>
    <definedName name="ОС_ПУШ" localSheetId="1">#REF!</definedName>
    <definedName name="ОС_ПУШ">#REF!</definedName>
    <definedName name="ОС_С_КАЛ" localSheetId="0">#REF!</definedName>
    <definedName name="ОС_С_КАЛ" localSheetId="1">#REF!</definedName>
    <definedName name="ОС_С_КАЛ">#REF!</definedName>
    <definedName name="ОС_С_КАУ" localSheetId="0">#REF!</definedName>
    <definedName name="ОС_С_КАУ" localSheetId="1">#REF!</definedName>
    <definedName name="ОС_С_КАУ">#REF!</definedName>
    <definedName name="ОС_С_ПУСК" localSheetId="0">#REF!</definedName>
    <definedName name="ОС_С_ПУСК" localSheetId="1">#REF!</definedName>
    <definedName name="ОС_С_ПУСК">#REF!</definedName>
    <definedName name="ОС_СЕР_К" localSheetId="0">#REF!</definedName>
    <definedName name="ОС_СЕР_К" localSheetId="1">#REF!</definedName>
    <definedName name="ОС_СЕР_К">#REF!</definedName>
    <definedName name="ОС_СК_АН" localSheetId="0">#REF!</definedName>
    <definedName name="ОС_СК_АН" localSheetId="1">#REF!</definedName>
    <definedName name="ОС_СК_АН">#REF!</definedName>
    <definedName name="ОС_ТЕРМ" localSheetId="0">[34]Калькуляции!#REF!</definedName>
    <definedName name="ОС_ТЕРМ" localSheetId="1">[34]Калькуляции!#REF!</definedName>
    <definedName name="ОС_ТЕРМ">[34]Калькуляции!#REF!</definedName>
    <definedName name="ОС_ТЕРМ_ДАВ" localSheetId="0">[34]Калькуляции!#REF!</definedName>
    <definedName name="ОС_ТЕРМ_ДАВ" localSheetId="1">[34]Калькуляции!#REF!</definedName>
    <definedName name="ОС_ТЕРМ_ДАВ">[34]Калькуляции!#REF!</definedName>
    <definedName name="ОС_ТИ" localSheetId="0">#REF!</definedName>
    <definedName name="ОС_ТИ" localSheetId="1">#REF!</definedName>
    <definedName name="ОС_ТИ">#REF!</definedName>
    <definedName name="ОС_ФЛ_К" localSheetId="0">#REF!</definedName>
    <definedName name="ОС_ФЛ_К" localSheetId="1">#REF!</definedName>
    <definedName name="ОС_ФЛ_К">#REF!</definedName>
    <definedName name="ОС_ФТ_К" localSheetId="0">#REF!</definedName>
    <definedName name="ОС_ФТ_К" localSheetId="1">#REF!</definedName>
    <definedName name="ОС_ФТ_К">#REF!</definedName>
    <definedName name="ОС_ХЛ_Н" localSheetId="0">#REF!</definedName>
    <definedName name="ОС_ХЛ_Н" localSheetId="1">#REF!</definedName>
    <definedName name="ОС_ХЛ_Н">#REF!</definedName>
    <definedName name="ОстАква2">[35]Дебиторка!$J$28</definedName>
    <definedName name="ОТК">'[36]цены цехов'!$D$54</definedName>
    <definedName name="отопление_ВАЦ">'[36]цены цехов'!$D$20</definedName>
    <definedName name="отопление_Естюн">'[36]цены цехов'!$D$19</definedName>
    <definedName name="отопление_ЛАЦ">'[36]цены цехов'!$D$21</definedName>
    <definedName name="Очаково2">[35]Дебиторка!$J$30</definedName>
    <definedName name="очистка_стоков">'[36]цены цехов'!$D$7</definedName>
    <definedName name="Оша2">[35]Дебиторка!$J$31</definedName>
    <definedName name="п" localSheetId="0">'5'!п</definedName>
    <definedName name="п" localSheetId="1">'6.2. '!п</definedName>
    <definedName name="п">[10]!п</definedName>
    <definedName name="П_КГ_С" localSheetId="0">[34]Калькуляции!#REF!</definedName>
    <definedName name="П_КГ_С" localSheetId="1">[34]Калькуляции!#REF!</definedName>
    <definedName name="П_КГ_С">[34]Калькуляции!#REF!</definedName>
    <definedName name="П_УГ" localSheetId="0">#REF!</definedName>
    <definedName name="П_УГ" localSheetId="1">#REF!</definedName>
    <definedName name="П_УГ">#REF!</definedName>
    <definedName name="П_УГ_С" localSheetId="0">[34]Калькуляции!#REF!</definedName>
    <definedName name="П_УГ_С" localSheetId="1">[34]Калькуляции!#REF!</definedName>
    <definedName name="П_УГ_С">[34]Калькуляции!#REF!</definedName>
    <definedName name="П_ЦЕМ" localSheetId="0">#REF!</definedName>
    <definedName name="П_ЦЕМ" localSheetId="1">#REF!</definedName>
    <definedName name="П_ЦЕМ">#REF!</definedName>
    <definedName name="папа" localSheetId="0" hidden="1">{"konoplin - Личное представление",#N/A,TRUE,"ФинПлан_1кв";"konoplin - Личное представление",#N/A,TRUE,"ФинПлан_2кв"}</definedName>
    <definedName name="папа" localSheetId="1" hidden="1">{"konoplin - Личное представление",#N/A,TRUE,"ФинПлан_1кв";"konoplin - Личное представление",#N/A,TRUE,"ФинПлан_2кв"}</definedName>
    <definedName name="папа" hidden="1">{"konoplin - Личное представление",#N/A,TRUE,"ФинПлан_1кв";"konoplin - Личное представление",#N/A,TRUE,"ФинПлан_2кв"}</definedName>
    <definedName name="ПАР" localSheetId="0">#REF!</definedName>
    <definedName name="ПАР" localSheetId="1">#REF!</definedName>
    <definedName name="ПАР">#REF!</definedName>
    <definedName name="пар_НТМК">'[36]цены цехов'!$D$9</definedName>
    <definedName name="ПГ1_РУБ" localSheetId="0">[34]Калькуляции!#REF!</definedName>
    <definedName name="ПГ1_РУБ" localSheetId="1">[34]Калькуляции!#REF!</definedName>
    <definedName name="ПГ1_РУБ">[34]Калькуляции!#REF!</definedName>
    <definedName name="ПГ1_ТОН" localSheetId="0">[34]Калькуляции!#REF!</definedName>
    <definedName name="ПГ1_ТОН" localSheetId="1">[34]Калькуляции!#REF!</definedName>
    <definedName name="ПГ1_ТОН">[34]Калькуляции!#REF!</definedName>
    <definedName name="ПГ2_РУБ" localSheetId="0">[34]Калькуляции!#REF!</definedName>
    <definedName name="ПГ2_РУБ" localSheetId="1">[34]Калькуляции!#REF!</definedName>
    <definedName name="ПГ2_РУБ">[34]Калькуляции!#REF!</definedName>
    <definedName name="ПГ2_ТОН" localSheetId="0">[34]Калькуляции!#REF!</definedName>
    <definedName name="ПГ2_ТОН" localSheetId="1">[34]Калькуляции!#REF!</definedName>
    <definedName name="ПГ2_ТОН">[34]Калькуляции!#REF!</definedName>
    <definedName name="ПЕК" localSheetId="0">#REF!</definedName>
    <definedName name="ПЕК" localSheetId="1">#REF!</definedName>
    <definedName name="ПЕК">#REF!</definedName>
    <definedName name="ПЕК_ТОЛ" localSheetId="0">[34]Калькуляции!#REF!</definedName>
    <definedName name="ПЕК_ТОЛ" localSheetId="1">[34]Калькуляции!#REF!</definedName>
    <definedName name="ПЕК_ТОЛ">[34]Калькуляции!#REF!</definedName>
    <definedName name="Пепси2">[35]Дебиторка!$J$33</definedName>
    <definedName name="первый" localSheetId="0">#REF!</definedName>
    <definedName name="первый" localSheetId="1">#REF!</definedName>
    <definedName name="первый">#REF!</definedName>
    <definedName name="передача_э">'[2]Прочие доходы и расходы'!$DQ$83:$DQ$116</definedName>
    <definedName name="Период" localSheetId="0">#REF!</definedName>
    <definedName name="Период" localSheetId="1">#REF!</definedName>
    <definedName name="Период">#REF!</definedName>
    <definedName name="Периоды_18_2" localSheetId="0">'[25]18.2'!#REF!</definedName>
    <definedName name="Периоды_18_2" localSheetId="1">'[25]18.2'!#REF!</definedName>
    <definedName name="Периоды_18_2">'[26]18.2'!#REF!</definedName>
    <definedName name="Пивовар2">[35]Дебиторка!$J$46</definedName>
    <definedName name="пл_1" localSheetId="0">[57]Отопление!$D$2</definedName>
    <definedName name="пл_1" localSheetId="1">[57]Отопление!$D$2</definedName>
    <definedName name="пл_1">[58]Отопление!$D$2</definedName>
    <definedName name="пл_1_част" localSheetId="0">[57]Отопление!$D$8</definedName>
    <definedName name="пл_1_част" localSheetId="1">[57]Отопление!$D$8</definedName>
    <definedName name="пл_1_част">[58]Отопление!$D$8</definedName>
    <definedName name="пл_2" localSheetId="0">[57]Отопление!$D$3</definedName>
    <definedName name="пл_2" localSheetId="1">[57]Отопление!$D$3</definedName>
    <definedName name="пл_2">[58]Отопление!$D$3</definedName>
    <definedName name="пл_3" localSheetId="0">[57]Отопление!$D$4</definedName>
    <definedName name="пл_3" localSheetId="1">[57]Отопление!$D$4</definedName>
    <definedName name="пл_3">[58]Отопление!$D$4</definedName>
    <definedName name="пл_3_част" localSheetId="0">[57]Отопление!$D$9</definedName>
    <definedName name="пл_3_част" localSheetId="1">[57]Отопление!$D$9</definedName>
    <definedName name="пл_3_част">[58]Отопление!$D$9</definedName>
    <definedName name="пл_4" localSheetId="0">[57]Отопление!$D$5</definedName>
    <definedName name="пл_4" localSheetId="1">[57]Отопление!$D$5</definedName>
    <definedName name="пл_4">[58]Отопление!$D$5</definedName>
    <definedName name="ПЛ1_РУБ" localSheetId="0">[34]Калькуляции!#REF!</definedName>
    <definedName name="ПЛ1_РУБ" localSheetId="1">[34]Калькуляции!#REF!</definedName>
    <definedName name="ПЛ1_РУБ">[34]Калькуляции!#REF!</definedName>
    <definedName name="ПЛ1_ТОН" localSheetId="0">[34]Калькуляции!#REF!</definedName>
    <definedName name="ПЛ1_ТОН" localSheetId="1">[34]Калькуляции!#REF!</definedName>
    <definedName name="ПЛ1_ТОН">[34]Калькуляции!#REF!</definedName>
    <definedName name="план" localSheetId="0">#REF!</definedName>
    <definedName name="план" localSheetId="1">#REF!</definedName>
    <definedName name="план">#REF!</definedName>
    <definedName name="план1" localSheetId="0">#REF!</definedName>
    <definedName name="план1" localSheetId="1">#REF!</definedName>
    <definedName name="план1">#REF!</definedName>
    <definedName name="пластранс" localSheetId="1">'[59]масла,литры'!#REF!</definedName>
    <definedName name="пластранс">'[59]масла,литры'!#REF!</definedName>
    <definedName name="ПЛМ2">[35]Дебиторка!$J$35</definedName>
    <definedName name="Повреждения">'[43]ПФВ-0.5'!$AH$5:$AH$23</definedName>
    <definedName name="ПОГЛ" localSheetId="0">[34]Калькуляции!#REF!</definedName>
    <definedName name="ПОГЛ" localSheetId="1">[34]Калькуляции!#REF!</definedName>
    <definedName name="ПОГЛ">[34]Калькуляции!#REF!</definedName>
    <definedName name="погр_РОР">'[36]цены цехов'!$D$50</definedName>
    <definedName name="ПОД_К" localSheetId="0">#REF!</definedName>
    <definedName name="ПОД_К" localSheetId="1">#REF!</definedName>
    <definedName name="ПОД_К">#REF!</definedName>
    <definedName name="ПОД_КО" localSheetId="0">#REF!</definedName>
    <definedName name="ПОД_КО" localSheetId="1">#REF!</definedName>
    <definedName name="ПОД_КО">#REF!</definedName>
    <definedName name="ПОДОВАЯ" localSheetId="0">[34]Калькуляции!#REF!</definedName>
    <definedName name="ПОДОВАЯ" localSheetId="1">[34]Калькуляции!#REF!</definedName>
    <definedName name="ПОДОВАЯ">[34]Калькуляции!#REF!</definedName>
    <definedName name="ПОДОВАЯ_Г" localSheetId="0">[34]Калькуляции!#REF!</definedName>
    <definedName name="ПОДОВАЯ_Г" localSheetId="1">[34]Калькуляции!#REF!</definedName>
    <definedName name="ПОДОВАЯ_Г">[34]Калькуляции!#REF!</definedName>
    <definedName name="полезный_т_ф" localSheetId="1">#REF!</definedName>
    <definedName name="полезный_т_ф">#REF!</definedName>
    <definedName name="полезный_тепло" localSheetId="1">#REF!</definedName>
    <definedName name="полезный_тепло">#REF!</definedName>
    <definedName name="полезный_эл_ф" localSheetId="1">#REF!</definedName>
    <definedName name="полезный_эл_ф">#REF!</definedName>
    <definedName name="полезный_электро" localSheetId="1">#REF!</definedName>
    <definedName name="полезный_электро">#REF!</definedName>
    <definedName name="ПОЛН" localSheetId="0">#REF!</definedName>
    <definedName name="ПОЛН" localSheetId="1">#REF!</definedName>
    <definedName name="ПОЛН">#REF!</definedName>
    <definedName name="Полная_себестоимость_2" localSheetId="0">[60]июнь9!#REF!</definedName>
    <definedName name="Полная_себестоимость_2" localSheetId="1">[60]июнь9!#REF!</definedName>
    <definedName name="Полная_себестоимость_2">[59]июнь9!#REF!</definedName>
    <definedName name="ПоследнийГод" localSheetId="0">[61]Заголовок!$B$5</definedName>
    <definedName name="ПоследнийГод" localSheetId="1">[61]Заголовок!$B$5</definedName>
    <definedName name="ПоследнийГод">[62]Заголовок!$B$5</definedName>
    <definedName name="пост">'[63]постоянные затраты'!$F$18</definedName>
    <definedName name="пр_э" localSheetId="0">#REF!</definedName>
    <definedName name="пр_э" localSheetId="1">#REF!</definedName>
    <definedName name="пр_э">#REF!</definedName>
    <definedName name="пр1" localSheetId="0">#REF!</definedName>
    <definedName name="пр1" localSheetId="1">#REF!</definedName>
    <definedName name="пр1">#REF!</definedName>
    <definedName name="пр2" localSheetId="0">#REF!</definedName>
    <definedName name="пр2" localSheetId="1">#REF!</definedName>
    <definedName name="пр2">#REF!</definedName>
    <definedName name="пр3" localSheetId="0">#REF!</definedName>
    <definedName name="пр3" localSheetId="1">#REF!</definedName>
    <definedName name="пр3">#REF!</definedName>
    <definedName name="Превышение" localSheetId="0">[56]Январь!$G$121:$I$121</definedName>
    <definedName name="Превышение" localSheetId="1">[56]Январь!$G$121:$I$121</definedName>
    <definedName name="Превышение">[55]Январь!$G$121:$I$121</definedName>
    <definedName name="привет" localSheetId="0">'5'!привет</definedName>
    <definedName name="привет" localSheetId="1">'6.2. '!привет</definedName>
    <definedName name="привет">[10]!привет</definedName>
    <definedName name="признак">'[2]транспортировка (3)'!$GY$7:$GY$162</definedName>
    <definedName name="ПРИЗНАКИ_Суммирования" localSheetId="0">[56]Январь!$B$11:$B$264</definedName>
    <definedName name="ПРИЗНАКИ_Суммирования" localSheetId="1">[56]Январь!$B$11:$B$264</definedName>
    <definedName name="ПРИЗНАКИ_Суммирования">[55]Январь!$B$11:$B$264</definedName>
    <definedName name="Принадлежность">'[43]ПФВ-0.5'!$AK$42:$AK$45</definedName>
    <definedName name="Проверка" localSheetId="0">[56]Январь!#REF!</definedName>
    <definedName name="Проверка" localSheetId="1">[56]Январь!#REF!</definedName>
    <definedName name="Проверка">[55]Январь!#REF!</definedName>
    <definedName name="Продэкспо2">[35]Дебиторка!$J$34</definedName>
    <definedName name="пром.вент">'[36]цены цехов'!$D$22</definedName>
    <definedName name="Процент" localSheetId="0">[49]Макро!$B$2</definedName>
    <definedName name="Процент" localSheetId="1">[49]Макро!$B$2</definedName>
    <definedName name="Процент">[50]Макро!$B$2</definedName>
    <definedName name="процент_т_ф" localSheetId="0">#REF!</definedName>
    <definedName name="процент_т_ф" localSheetId="1">#REF!</definedName>
    <definedName name="процент_т_ф">#REF!</definedName>
    <definedName name="Процент_тепло" localSheetId="0">#REF!</definedName>
    <definedName name="Процент_тепло" localSheetId="1">#REF!</definedName>
    <definedName name="Процент_тепло">#REF!</definedName>
    <definedName name="Процент_эл_ф" localSheetId="0">#REF!</definedName>
    <definedName name="Процент_эл_ф" localSheetId="1">#REF!</definedName>
    <definedName name="Процент_эл_ф">#REF!</definedName>
    <definedName name="Процент_электра" localSheetId="0">#REF!</definedName>
    <definedName name="Процент_электра" localSheetId="1">#REF!</definedName>
    <definedName name="Процент_электра">#REF!</definedName>
    <definedName name="процент1" localSheetId="0">'[64]1.2.1'!#REF!</definedName>
    <definedName name="процент1" localSheetId="1">'[64]1.2.1'!#REF!</definedName>
    <definedName name="процент1">'[65]1.2.1'!#REF!</definedName>
    <definedName name="процент2" localSheetId="0">'[64]1.2.1'!#REF!</definedName>
    <definedName name="процент2" localSheetId="1">'[64]1.2.1'!#REF!</definedName>
    <definedName name="процент2">'[65]1.2.1'!#REF!</definedName>
    <definedName name="процент3" localSheetId="0">'[64]1.2.1'!#REF!</definedName>
    <definedName name="процент3" localSheetId="1">'[64]1.2.1'!#REF!</definedName>
    <definedName name="процент3">'[65]1.2.1'!#REF!</definedName>
    <definedName name="процент4" localSheetId="0">'[64]1.2.1'!#REF!</definedName>
    <definedName name="процент4" localSheetId="1">'[64]1.2.1'!#REF!</definedName>
    <definedName name="процент4">'[65]1.2.1'!#REF!</definedName>
    <definedName name="прочая_доля_99" localSheetId="0">#REF!</definedName>
    <definedName name="прочая_доля_99" localSheetId="1">#REF!</definedName>
    <definedName name="прочая_доля_99">#REF!</definedName>
    <definedName name="прочая_процент" localSheetId="0">#REF!</definedName>
    <definedName name="прочая_процент" localSheetId="1">#REF!</definedName>
    <definedName name="прочая_процент">#REF!</definedName>
    <definedName name="прочая_процент_98_ав" localSheetId="0">#REF!</definedName>
    <definedName name="прочая_процент_98_ав" localSheetId="1">#REF!</definedName>
    <definedName name="прочая_процент_98_ав">#REF!</definedName>
    <definedName name="прочая_процент_99" localSheetId="0">#REF!</definedName>
    <definedName name="прочая_процент_99" localSheetId="1">#REF!</definedName>
    <definedName name="прочая_процент_99">#REF!</definedName>
    <definedName name="прочая_процент_ав" localSheetId="0">#REF!</definedName>
    <definedName name="прочая_процент_ав" localSheetId="1">#REF!</definedName>
    <definedName name="прочая_процент_ав">#REF!</definedName>
    <definedName name="прочая_процент_ф" localSheetId="0">#REF!</definedName>
    <definedName name="прочая_процент_ф" localSheetId="1">#REF!</definedName>
    <definedName name="прочая_процент_ф">#REF!</definedName>
    <definedName name="прочая_процент_ф_ав" localSheetId="0">#REF!</definedName>
    <definedName name="прочая_процент_ф_ав" localSheetId="1">#REF!</definedName>
    <definedName name="прочая_процент_ф_ав">#REF!</definedName>
    <definedName name="прочие_1">'[2]Прочие доходы и расходы'!$DV$83:$DV$116</definedName>
    <definedName name="проявление">'[43]ПФВ-0.5'!$AG$36:$AG$46</definedName>
    <definedName name="ПУСК_АВЧ" localSheetId="0">#REF!</definedName>
    <definedName name="ПУСК_АВЧ" localSheetId="1">#REF!</definedName>
    <definedName name="ПУСК_АВЧ">#REF!</definedName>
    <definedName name="ПУСК_АВЧ_ЛОК" localSheetId="0">[34]Калькуляции!#REF!</definedName>
    <definedName name="ПУСК_АВЧ_ЛОК" localSheetId="1">[34]Калькуляции!#REF!</definedName>
    <definedName name="ПУСК_АВЧ_ЛОК">[34]Калькуляции!#REF!</definedName>
    <definedName name="ПУСК_ЛОК" localSheetId="0">[34]Калькуляции!#REF!</definedName>
    <definedName name="ПУСК_ЛОК" localSheetId="1">[34]Калькуляции!#REF!</definedName>
    <definedName name="ПУСК_ЛОК">[34]Калькуляции!#REF!</definedName>
    <definedName name="ПУСК_ОБАН" localSheetId="0">#REF!</definedName>
    <definedName name="ПУСК_ОБАН" localSheetId="1">#REF!</definedName>
    <definedName name="ПУСК_ОБАН">#REF!</definedName>
    <definedName name="ПУСК_С8БМ" localSheetId="0">#REF!</definedName>
    <definedName name="ПУСК_С8БМ" localSheetId="1">#REF!</definedName>
    <definedName name="ПУСК_С8БМ">#REF!</definedName>
    <definedName name="ПУСКОВЫЕ" localSheetId="0">#REF!</definedName>
    <definedName name="ПУСКОВЫЕ" localSheetId="1">#REF!</definedName>
    <definedName name="ПУСКОВЫЕ">#REF!</definedName>
    <definedName name="ПУШ" localSheetId="0">#REF!</definedName>
    <definedName name="ПУШ" localSheetId="1">#REF!</definedName>
    <definedName name="ПУШ">#REF!</definedName>
    <definedName name="р" localSheetId="0">'5'!р</definedName>
    <definedName name="р" localSheetId="1">'6.2. '!р</definedName>
    <definedName name="р">[10]!р</definedName>
    <definedName name="работа">[66]Лист1!$Q$4:$Q$323</definedName>
    <definedName name="работы" localSheetId="1">#REF!</definedName>
    <definedName name="работы">#REF!</definedName>
    <definedName name="Радуга2">[35]Дебиторка!$J$36</definedName>
    <definedName name="расшифровка" localSheetId="0">#REF!</definedName>
    <definedName name="расшифровка" localSheetId="1">#REF!</definedName>
    <definedName name="расшифровка">#REF!</definedName>
    <definedName name="Ремаркет2">[35]Дебиторка!$J$37</definedName>
    <definedName name="ремонты2" localSheetId="0">'5'!ремонты2</definedName>
    <definedName name="ремонты2" localSheetId="1">'6.2. '!ремонты2</definedName>
    <definedName name="ремонты2">[10]!ремонты2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Рустехн2">[35]Дебиторка!$J$39</definedName>
    <definedName name="с" localSheetId="0">'5'!с</definedName>
    <definedName name="с" localSheetId="1">'6.2. '!с</definedName>
    <definedName name="с">#REF!</definedName>
    <definedName name="С_КАЛ" localSheetId="0">#REF!</definedName>
    <definedName name="С_КАЛ" localSheetId="1">#REF!</definedName>
    <definedName name="С_КАЛ">#REF!</definedName>
    <definedName name="С_КАУ" localSheetId="0">#REF!</definedName>
    <definedName name="С_КАУ" localSheetId="1">#REF!</definedName>
    <definedName name="С_КАУ">#REF!</definedName>
    <definedName name="С_КОДЫ" localSheetId="0">#REF!</definedName>
    <definedName name="С_КОДЫ" localSheetId="1">#REF!</definedName>
    <definedName name="С_КОДЫ">#REF!</definedName>
    <definedName name="С_ОБЪЁМЫ" localSheetId="0">#REF!</definedName>
    <definedName name="С_ОБЪЁМЫ" localSheetId="1">#REF!</definedName>
    <definedName name="С_ОБЪЁМЫ">#REF!</definedName>
    <definedName name="С_ПУСК" localSheetId="0">#REF!</definedName>
    <definedName name="С_ПУСК" localSheetId="1">#REF!</definedName>
    <definedName name="С_ПУСК">#REF!</definedName>
    <definedName name="с_с_т_ф" localSheetId="0">#REF!</definedName>
    <definedName name="с_с_т_ф" localSheetId="1">#REF!</definedName>
    <definedName name="с_с_т_ф">#REF!</definedName>
    <definedName name="с_с_тепло" localSheetId="0">#REF!</definedName>
    <definedName name="с_с_тепло" localSheetId="1">#REF!</definedName>
    <definedName name="с_с_тепло">#REF!</definedName>
    <definedName name="с_с_эл_ф" localSheetId="0">#REF!</definedName>
    <definedName name="с_с_эл_ф" localSheetId="1">#REF!</definedName>
    <definedName name="с_с_эл_ф">#REF!</definedName>
    <definedName name="с_с_электра" localSheetId="0">#REF!</definedName>
    <definedName name="с_с_электра" localSheetId="1">#REF!</definedName>
    <definedName name="с_с_электра">#REF!</definedName>
    <definedName name="С3103" localSheetId="0">[34]Калькуляции!#REF!</definedName>
    <definedName name="С3103" localSheetId="1">[34]Калькуляции!#REF!</definedName>
    <definedName name="С3103">[34]Калькуляции!#REF!</definedName>
    <definedName name="сброс_в_канал.">'[36]цены цехов'!$D$6</definedName>
    <definedName name="Сейл2">[35]Дебиторка!$J$41</definedName>
    <definedName name="СЕН_РУБ" localSheetId="0">[34]Калькуляции!#REF!</definedName>
    <definedName name="СЕН_РУБ" localSheetId="1">[34]Калькуляции!#REF!</definedName>
    <definedName name="СЕН_РУБ">[34]Калькуляции!#REF!</definedName>
    <definedName name="СЕН_ТОН" localSheetId="0">[34]Калькуляции!#REF!</definedName>
    <definedName name="СЕН_ТОН" localSheetId="1">[34]Калькуляции!#REF!</definedName>
    <definedName name="СЕН_ТОН">[34]Калькуляции!#REF!</definedName>
    <definedName name="сентябрь" localSheetId="0">#REF!</definedName>
    <definedName name="сентябрь" localSheetId="1">#REF!</definedName>
    <definedName name="сентябрь">#REF!</definedName>
    <definedName name="СЕР_К" localSheetId="0">#REF!</definedName>
    <definedName name="СЕР_К" localSheetId="1">#REF!</definedName>
    <definedName name="СЕР_К">#REF!</definedName>
    <definedName name="Сж.воздух_Экспл.">'[36]цены цехов'!$D$41</definedName>
    <definedName name="сжат.возд_Магн">'[36]цены цехов'!$D$34</definedName>
    <definedName name="СК_АН" localSheetId="0">#REF!</definedName>
    <definedName name="СК_АН" localSheetId="1">#REF!</definedName>
    <definedName name="СК_АН">#REF!</definedName>
    <definedName name="СОЦСТРАХ" localSheetId="0">#REF!</definedName>
    <definedName name="СОЦСТРАХ" localSheetId="1">#REF!</definedName>
    <definedName name="СОЦСТРАХ">#REF!</definedName>
    <definedName name="спецсол" localSheetId="1">'[59]масла,литры'!#REF!</definedName>
    <definedName name="спецсол">'[59]масла,литры'!#REF!</definedName>
    <definedName name="Список" localSheetId="0">[41]Лист1!$B$38:$B$42</definedName>
    <definedName name="Список" localSheetId="1">[41]Лист1!$B$38:$B$42</definedName>
    <definedName name="Список">[42]Лист1!$B$38:$B$42</definedName>
    <definedName name="СПЛАВ6063" localSheetId="0">#REF!</definedName>
    <definedName name="СПЛАВ6063" localSheetId="1">#REF!</definedName>
    <definedName name="СПЛАВ6063">#REF!</definedName>
    <definedName name="СПЛАВ6063_КРАМЗ" localSheetId="0">#REF!</definedName>
    <definedName name="СПЛАВ6063_КРАМЗ" localSheetId="1">#REF!</definedName>
    <definedName name="СПЛАВ6063_КРАМЗ">#REF!</definedName>
    <definedName name="Способ">'[43]ПФВ-0.5'!$AM$37:$AM$38</definedName>
    <definedName name="сс" localSheetId="0">'5'!сс</definedName>
    <definedName name="сс" localSheetId="1">'6.2. '!сс</definedName>
    <definedName name="сс">[10]!сс</definedName>
    <definedName name="СС_АВЧ" localSheetId="0">#REF!</definedName>
    <definedName name="СС_АВЧ" localSheetId="1">#REF!</definedName>
    <definedName name="СС_АВЧ">#REF!</definedName>
    <definedName name="СС_АВЧВН" localSheetId="0">#REF!</definedName>
    <definedName name="СС_АВЧВН" localSheetId="1">#REF!</definedName>
    <definedName name="СС_АВЧВН">#REF!</definedName>
    <definedName name="СС_АВЧДП">[34]Калькуляции!$A$401:$IV$401</definedName>
    <definedName name="СС_АВЧТОЛ" localSheetId="0">#REF!</definedName>
    <definedName name="СС_АВЧТОЛ" localSheetId="1">#REF!</definedName>
    <definedName name="СС_АВЧТОЛ">#REF!</definedName>
    <definedName name="СС_АЛФТЗФА" localSheetId="0">#REF!</definedName>
    <definedName name="СС_АЛФТЗФА" localSheetId="1">#REF!</definedName>
    <definedName name="СС_АЛФТЗФА">#REF!</definedName>
    <definedName name="СС_КРСМЕШ" localSheetId="0">#REF!</definedName>
    <definedName name="СС_КРСМЕШ" localSheetId="1">#REF!</definedName>
    <definedName name="СС_КРСМЕШ">#REF!</definedName>
    <definedName name="СС_МАРГ_ЛИГ" localSheetId="0">[34]Калькуляции!#REF!</definedName>
    <definedName name="СС_МАРГ_ЛИГ" localSheetId="1">[34]Калькуляции!#REF!</definedName>
    <definedName name="СС_МАРГ_ЛИГ">[34]Калькуляции!#REF!</definedName>
    <definedName name="СС_МАРГ_ЛИГ_ДП" localSheetId="0">#REF!</definedName>
    <definedName name="СС_МАРГ_ЛИГ_ДП" localSheetId="1">#REF!</definedName>
    <definedName name="СС_МАРГ_ЛИГ_ДП">#REF!</definedName>
    <definedName name="СС_МАС" localSheetId="0">[34]Калькуляции!#REF!</definedName>
    <definedName name="СС_МАС" localSheetId="1">[34]Калькуляции!#REF!</definedName>
    <definedName name="СС_МАС">[34]Калькуляции!#REF!</definedName>
    <definedName name="СС_МАССА" localSheetId="0">#REF!</definedName>
    <definedName name="СС_МАССА" localSheetId="1">#REF!</definedName>
    <definedName name="СС_МАССА">#REF!</definedName>
    <definedName name="СС_МАССА_П">[34]Калькуляции!$A$177:$IV$177</definedName>
    <definedName name="СС_МАССА_ПК">[34]Калькуляции!$A$178:$IV$178</definedName>
    <definedName name="СС_МАССАСРЕД" localSheetId="0">[34]Калькуляции!#REF!</definedName>
    <definedName name="СС_МАССАСРЕД" localSheetId="1">[34]Калькуляции!#REF!</definedName>
    <definedName name="СС_МАССАСРЕД">[34]Калькуляции!#REF!</definedName>
    <definedName name="СС_МАССАСРЕДН" localSheetId="0">[34]Калькуляции!#REF!</definedName>
    <definedName name="СС_МАССАСРЕДН" localSheetId="1">[34]Калькуляции!#REF!</definedName>
    <definedName name="СС_МАССАСРЕДН">[34]Калькуляции!#REF!</definedName>
    <definedName name="СС_СЫР" localSheetId="0">#REF!</definedName>
    <definedName name="СС_СЫР" localSheetId="1">#REF!</definedName>
    <definedName name="СС_СЫР">#REF!</definedName>
    <definedName name="СС_СЫРВН" localSheetId="0">#REF!</definedName>
    <definedName name="СС_СЫРВН" localSheetId="1">#REF!</definedName>
    <definedName name="СС_СЫРВН">#REF!</definedName>
    <definedName name="СС_СЫРДП">[34]Калькуляции!$A$67:$IV$67</definedName>
    <definedName name="СС_СЫРТОЛ" localSheetId="0">#REF!</definedName>
    <definedName name="СС_СЫРТОЛ" localSheetId="1">#REF!</definedName>
    <definedName name="СС_СЫРТОЛ">#REF!</definedName>
    <definedName name="СС_СЫРТОЛ_А">[34]Калькуляции!$A$65:$IV$65</definedName>
    <definedName name="СС_СЫРТОЛ_П">[34]Калькуляции!$A$63:$IV$63</definedName>
    <definedName name="СС_СЫРТОЛ_ПК">[34]Калькуляции!$A$64:$IV$64</definedName>
    <definedName name="сссс" localSheetId="0">'5'!сссс</definedName>
    <definedName name="сссс" localSheetId="1">'6.2. '!сссс</definedName>
    <definedName name="сссс">[10]!сссс</definedName>
    <definedName name="ссы" localSheetId="0">'5'!ссы</definedName>
    <definedName name="ссы" localSheetId="1">'6.2. '!ссы</definedName>
    <definedName name="ссы">[10]!ссы</definedName>
    <definedName name="ссы2" localSheetId="0">'5'!ссы2</definedName>
    <definedName name="ссы2" localSheetId="1">'6.2. '!ссы2</definedName>
    <definedName name="ссы2">[10]!ссы2</definedName>
    <definedName name="Старкон2">[35]Дебиторка!$J$45</definedName>
    <definedName name="статьи" localSheetId="0">#REF!</definedName>
    <definedName name="статьи" localSheetId="1">#REF!</definedName>
    <definedName name="статьи">#REF!</definedName>
    <definedName name="статьи_план" localSheetId="0">#REF!</definedName>
    <definedName name="статьи_план" localSheetId="1">#REF!</definedName>
    <definedName name="статьи_план">#REF!</definedName>
    <definedName name="статьи_факт" localSheetId="0">#REF!</definedName>
    <definedName name="статьи_факт" localSheetId="1">#REF!</definedName>
    <definedName name="статьи_факт">#REF!</definedName>
    <definedName name="сто" localSheetId="0">#REF!</definedName>
    <definedName name="сто" localSheetId="1">#REF!</definedName>
    <definedName name="сто">#REF!</definedName>
    <definedName name="сто_проц_ф" localSheetId="0">#REF!</definedName>
    <definedName name="сто_проц_ф" localSheetId="1">#REF!</definedName>
    <definedName name="сто_проц_ф">#REF!</definedName>
    <definedName name="сто_процентов" localSheetId="0">#REF!</definedName>
    <definedName name="сто_процентов" localSheetId="1">#REF!</definedName>
    <definedName name="сто_процентов">#REF!</definedName>
    <definedName name="СтрокаЗаголовок" localSheetId="0">[56]Январь!$C$8:$C$264</definedName>
    <definedName name="СтрокаЗаголовок" localSheetId="1">[56]Январь!$C$8:$C$264</definedName>
    <definedName name="СтрокаЗаголовок">[55]Январь!$C$8:$C$264</definedName>
    <definedName name="СтрокаИмя" localSheetId="0">[56]Январь!$D$8:$D$264</definedName>
    <definedName name="СтрокаИмя" localSheetId="1">[56]Январь!$D$8:$D$264</definedName>
    <definedName name="СтрокаИмя">[55]Январь!$D$8:$D$264</definedName>
    <definedName name="СтрокаКод" localSheetId="0">[56]Январь!$E$8:$E$264</definedName>
    <definedName name="СтрокаКод" localSheetId="1">[56]Январь!$E$8:$E$264</definedName>
    <definedName name="СтрокаКод">[55]Январь!$E$8:$E$264</definedName>
    <definedName name="СтрокаСумма" localSheetId="0">[56]Январь!$B$8:$B$264</definedName>
    <definedName name="СтрокаСумма" localSheetId="1">[56]Январь!$B$8:$B$264</definedName>
    <definedName name="СтрокаСумма">[55]Январь!$B$8:$B$264</definedName>
    <definedName name="сумм" localSheetId="1">#REF!</definedName>
    <definedName name="сумм">#REF!</definedName>
    <definedName name="сумма">[66]Лист1!$I$4:$I$323</definedName>
    <definedName name="суммамасло" localSheetId="1">'[55]масла,литры'!#REF!</definedName>
    <definedName name="суммамасло">'[55]масла,литры'!#REF!</definedName>
    <definedName name="СЫР" localSheetId="0">#REF!</definedName>
    <definedName name="СЫР" localSheetId="1">#REF!</definedName>
    <definedName name="СЫР">#REF!</definedName>
    <definedName name="СЫР_ВН" localSheetId="0">#REF!</definedName>
    <definedName name="СЫР_ВН" localSheetId="1">#REF!</definedName>
    <definedName name="СЫР_ВН">#REF!</definedName>
    <definedName name="СЫР_ДП" localSheetId="0">[34]Калькуляции!#REF!</definedName>
    <definedName name="СЫР_ДП" localSheetId="1">[34]Калькуляции!#REF!</definedName>
    <definedName name="СЫР_ДП">[34]Калькуляции!#REF!</definedName>
    <definedName name="СЫР_ТОЛ" localSheetId="0">#REF!</definedName>
    <definedName name="СЫР_ТОЛ" localSheetId="1">#REF!</definedName>
    <definedName name="СЫР_ТОЛ">#REF!</definedName>
    <definedName name="СЫР_ТОЛ_А" localSheetId="0">[34]Калькуляции!#REF!</definedName>
    <definedName name="СЫР_ТОЛ_А" localSheetId="1">[34]Калькуляции!#REF!</definedName>
    <definedName name="СЫР_ТОЛ_А">[34]Калькуляции!#REF!</definedName>
    <definedName name="СЫР_ТОЛ_К" localSheetId="0">[34]Калькуляции!#REF!</definedName>
    <definedName name="СЫР_ТОЛ_К" localSheetId="1">[34]Калькуляции!#REF!</definedName>
    <definedName name="СЫР_ТОЛ_К">[34]Калькуляции!#REF!</definedName>
    <definedName name="СЫР_ТОЛ_П" localSheetId="0">[34]Калькуляции!#REF!</definedName>
    <definedName name="СЫР_ТОЛ_П" localSheetId="1">[34]Калькуляции!#REF!</definedName>
    <definedName name="СЫР_ТОЛ_П">[34]Калькуляции!#REF!</definedName>
    <definedName name="СЫР_ТОЛ_ПК" localSheetId="0">[34]Калькуляции!#REF!</definedName>
    <definedName name="СЫР_ТОЛ_ПК" localSheetId="1">[34]Калькуляции!#REF!</definedName>
    <definedName name="СЫР_ТОЛ_ПК">[34]Калькуляции!#REF!</definedName>
    <definedName name="СЫР_ТОЛ_СУМ" localSheetId="0">[34]Калькуляции!#REF!</definedName>
    <definedName name="СЫР_ТОЛ_СУМ" localSheetId="1">[34]Калькуляции!#REF!</definedName>
    <definedName name="СЫР_ТОЛ_СУМ">[34]Калькуляции!#REF!</definedName>
    <definedName name="СЫРА" localSheetId="0">#REF!</definedName>
    <definedName name="СЫРА" localSheetId="1">#REF!</definedName>
    <definedName name="СЫРА">#REF!</definedName>
    <definedName name="СЫРЬЁ" localSheetId="0">#REF!</definedName>
    <definedName name="СЫРЬЁ" localSheetId="1">#REF!</definedName>
    <definedName name="СЫРЬЁ">#REF!</definedName>
    <definedName name="т" localSheetId="0">'5'!т</definedName>
    <definedName name="т" localSheetId="1">'6.2. '!т</definedName>
    <definedName name="т">[10]!т</definedName>
    <definedName name="т1" localSheetId="0">'[64]2.2.4'!$F$36</definedName>
    <definedName name="т1" localSheetId="1">'[64]2.2.4'!$F$36</definedName>
    <definedName name="т1">'[65]2.2.4'!$F$36</definedName>
    <definedName name="т2" localSheetId="0">'[64]2.2.4'!$F$37</definedName>
    <definedName name="т2" localSheetId="1">'[64]2.2.4'!$F$37</definedName>
    <definedName name="т2">'[65]2.2.4'!$F$37</definedName>
    <definedName name="Таранов2">[35]Дебиторка!$J$32</definedName>
    <definedName name="ТВ_ЭЛЦ3" localSheetId="0">#REF!</definedName>
    <definedName name="ТВ_ЭЛЦ3" localSheetId="1">#REF!</definedName>
    <definedName name="ТВ_ЭЛЦ3">#REF!</definedName>
    <definedName name="ТВЁРДЫЙ" localSheetId="0">#REF!</definedName>
    <definedName name="ТВЁРДЫЙ" localSheetId="1">#REF!</definedName>
    <definedName name="ТВЁРДЫЙ">#REF!</definedName>
    <definedName name="тепло_проц_ф" localSheetId="1">#REF!</definedName>
    <definedName name="тепло_проц_ф">#REF!</definedName>
    <definedName name="тепло_процент" localSheetId="1">#REF!</definedName>
    <definedName name="тепло_процент">#REF!</definedName>
    <definedName name="ТЕРМ" localSheetId="0">[34]Калькуляции!#REF!</definedName>
    <definedName name="ТЕРМ" localSheetId="1">[34]Калькуляции!#REF!</definedName>
    <definedName name="ТЕРМ">[34]Калькуляции!#REF!</definedName>
    <definedName name="ТЕРМ_ДАВ" localSheetId="0">[34]Калькуляции!#REF!</definedName>
    <definedName name="ТЕРМ_ДАВ" localSheetId="1">[34]Калькуляции!#REF!</definedName>
    <definedName name="ТЕРМ_ДАВ">[34]Калькуляции!#REF!</definedName>
    <definedName name="ТЗР" localSheetId="0">#REF!</definedName>
    <definedName name="ТЗР" localSheetId="1">#REF!</definedName>
    <definedName name="ТЗР">#REF!</definedName>
    <definedName name="ТИ" localSheetId="0">#REF!</definedName>
    <definedName name="ТИ" localSheetId="1">#REF!</definedName>
    <definedName name="ТИ">#REF!</definedName>
    <definedName name="Товарная_продукция_2" localSheetId="0">[60]июнь9!#REF!</definedName>
    <definedName name="Товарная_продукция_2" localSheetId="1">[60]июнь9!#REF!</definedName>
    <definedName name="Товарная_продукция_2">[59]июнь9!#REF!</definedName>
    <definedName name="ТОВАРНЫЙ" localSheetId="0">#REF!</definedName>
    <definedName name="ТОВАРНЫЙ" localSheetId="1">#REF!</definedName>
    <definedName name="ТОВАРНЫЙ">#REF!</definedName>
    <definedName name="ТОЛ" localSheetId="0">#REF!</definedName>
    <definedName name="ТОЛ" localSheetId="1">#REF!</definedName>
    <definedName name="ТОЛ">#REF!</definedName>
    <definedName name="ТОЛК_МЕЛ" localSheetId="0">[34]Калькуляции!#REF!</definedName>
    <definedName name="ТОЛК_МЕЛ" localSheetId="1">[34]Калькуляции!#REF!</definedName>
    <definedName name="ТОЛК_МЕЛ">[34]Калькуляции!#REF!</definedName>
    <definedName name="ТОЛК_СЛТ" localSheetId="0">[34]Калькуляции!#REF!</definedName>
    <definedName name="ТОЛК_СЛТ" localSheetId="1">[34]Калькуляции!#REF!</definedName>
    <definedName name="ТОЛК_СЛТ">[34]Калькуляции!#REF!</definedName>
    <definedName name="ТОЛК_СУМ" localSheetId="0">[34]Калькуляции!#REF!</definedName>
    <definedName name="ТОЛК_СУМ" localSheetId="1">[34]Калькуляции!#REF!</definedName>
    <definedName name="ТОЛК_СУМ">[34]Калькуляции!#REF!</definedName>
    <definedName name="ТОЛК_ТОБ" localSheetId="0">[34]Калькуляции!#REF!</definedName>
    <definedName name="ТОЛК_ТОБ" localSheetId="1">[34]Калькуляции!#REF!</definedName>
    <definedName name="ТОЛК_ТОБ">[34]Калькуляции!#REF!</definedName>
    <definedName name="ТОЛЛИНГ_МАССА" localSheetId="0">[34]Калькуляции!#REF!</definedName>
    <definedName name="ТОЛЛИНГ_МАССА" localSheetId="1">[34]Калькуляции!#REF!</definedName>
    <definedName name="ТОЛЛИНГ_МАССА">[34]Калькуляции!#REF!</definedName>
    <definedName name="ТОЛЛИНГ_СЫРЕЦ" localSheetId="0">#REF!</definedName>
    <definedName name="ТОЛЛИНГ_СЫРЕЦ" localSheetId="1">#REF!</definedName>
    <definedName name="ТОЛЛИНГ_СЫРЕЦ">#REF!</definedName>
    <definedName name="ТОЛЛИНГ_СЫРЬЁ" localSheetId="0">[34]Калькуляции!#REF!</definedName>
    <definedName name="ТОЛЛИНГ_СЫРЬЁ" localSheetId="1">[34]Калькуляции!#REF!</definedName>
    <definedName name="ТОЛЛИНГ_СЫРЬЁ">[34]Калькуляции!#REF!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П_">'[2]Прочие доходы и расходы'!$DR$83:$DR$116</definedName>
    <definedName name="ТР" localSheetId="0">#REF!</definedName>
    <definedName name="ТР" localSheetId="1">#REF!</definedName>
    <definedName name="ТР">#REF!</definedName>
    <definedName name="третий" localSheetId="0">#REF!</definedName>
    <definedName name="третий" localSheetId="1">#REF!</definedName>
    <definedName name="третий">#REF!</definedName>
    <definedName name="тт" localSheetId="1">#REF!</definedName>
    <definedName name="тт">#REF!</definedName>
    <definedName name="ТТУ_">'[2]Прочие доходы и расходы'!$DT$83:$DT$116</definedName>
    <definedName name="тэ" localSheetId="0">#REF!</definedName>
    <definedName name="тэ" localSheetId="1">#REF!</definedName>
    <definedName name="тэ">#REF!</definedName>
    <definedName name="у" localSheetId="0">'5'!у</definedName>
    <definedName name="у" localSheetId="1">'6.2. '!у</definedName>
    <definedName name="у">[10]!у</definedName>
    <definedName name="ук" localSheetId="0">'5'!ук</definedName>
    <definedName name="ук" localSheetId="1">'6.2. '!ук</definedName>
    <definedName name="ук">[10]!ук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" localSheetId="0">'5'!УП</definedName>
    <definedName name="УП" localSheetId="1">'6.2. '!УП</definedName>
    <definedName name="УП">[10]!УП</definedName>
    <definedName name="УСЛУГИ_6063" localSheetId="0">[34]Калькуляции!#REF!</definedName>
    <definedName name="УСЛУГИ_6063" localSheetId="1">[34]Калькуляции!#REF!</definedName>
    <definedName name="УСЛУГИ_6063">[34]Калькуляции!#REF!</definedName>
    <definedName name="уфе" localSheetId="0">'5'!уфе</definedName>
    <definedName name="уфе" localSheetId="1">'6.2. '!уфе</definedName>
    <definedName name="уфе">[10]!уфе</definedName>
    <definedName name="уфэ" localSheetId="0">'5'!уфэ</definedName>
    <definedName name="уфэ" localSheetId="1">'6.2. '!уфэ</definedName>
    <definedName name="уфэ">[10]!уфэ</definedName>
    <definedName name="ф" localSheetId="0" hidden="1">{"konoplin - Личное представление",#N/A,TRUE,"ФинПлан_1кв";"konoplin - Личное представление",#N/A,TRUE,"ФинПлан_2кв"}</definedName>
    <definedName name="ф" localSheetId="1" hidden="1">{"konoplin - Личное представление",#N/A,TRUE,"ФинПлан_1кв";"konoplin - Личное представление",#N/A,TRUE,"ФинПлан_2кв"}</definedName>
    <definedName name="ф" hidden="1">{"konoplin - Личное представление",#N/A,TRUE,"ФинПлан_1кв";"konoplin - Личное представление",#N/A,TRUE,"ФинПлан_2кв"}</definedName>
    <definedName name="факт" localSheetId="0">#REF!</definedName>
    <definedName name="факт" localSheetId="1">#REF!</definedName>
    <definedName name="факт">#REF!</definedName>
    <definedName name="факт1" localSheetId="0">#REF!</definedName>
    <definedName name="факт1" localSheetId="1">#REF!</definedName>
    <definedName name="факт1">#REF!</definedName>
    <definedName name="ФЕВ_РУБ" localSheetId="0">#REF!</definedName>
    <definedName name="ФЕВ_РУБ" localSheetId="1">#REF!</definedName>
    <definedName name="ФЕВ_РУБ">#REF!</definedName>
    <definedName name="ФЕВ_ТОН" localSheetId="0">#REF!</definedName>
    <definedName name="ФЕВ_ТОН" localSheetId="1">#REF!</definedName>
    <definedName name="ФЕВ_ТОН">#REF!</definedName>
    <definedName name="февраль" localSheetId="0">#REF!</definedName>
    <definedName name="февраль" localSheetId="1">#REF!</definedName>
    <definedName name="февраль">#REF!</definedName>
    <definedName name="физ_тариф" localSheetId="1">#REF!</definedName>
    <definedName name="физ_тариф">#REF!</definedName>
    <definedName name="фин_">[67]коэфф!$B$2</definedName>
    <definedName name="ФЛ_К" localSheetId="0">#REF!</definedName>
    <definedName name="ФЛ_К" localSheetId="1">#REF!</definedName>
    <definedName name="ФЛ_К">#REF!</definedName>
    <definedName name="ФЛОТ_ОКСА" localSheetId="0">[34]Калькуляции!#REF!</definedName>
    <definedName name="ФЛОТ_ОКСА" localSheetId="1">[34]Калькуляции!#REF!</definedName>
    <definedName name="ФЛОТ_ОКСА">[34]Калькуляции!#REF!</definedName>
    <definedName name="форм" localSheetId="0">#REF!</definedName>
    <definedName name="форм" localSheetId="1">#REF!</definedName>
    <definedName name="форм">#REF!</definedName>
    <definedName name="Формат_ширина" localSheetId="0">'5'!Формат_ширина</definedName>
    <definedName name="Формат_ширина" localSheetId="1">'6.2. '!Формат_ширина</definedName>
    <definedName name="Формат_ширина">[10]!Формат_ширина</definedName>
    <definedName name="формулы" localSheetId="0">#REF!</definedName>
    <definedName name="формулы" localSheetId="1">#REF!</definedName>
    <definedName name="формулы">#REF!</definedName>
    <definedName name="ФТ_К" localSheetId="0">#REF!</definedName>
    <definedName name="ФТ_К" localSheetId="1">#REF!</definedName>
    <definedName name="ФТ_К">#REF!</definedName>
    <definedName name="ффф" localSheetId="0">#REF!</definedName>
    <definedName name="ффф" localSheetId="1">#REF!</definedName>
    <definedName name="ффф">#REF!</definedName>
    <definedName name="ФФФ1" localSheetId="0">#REF!</definedName>
    <definedName name="ФФФ1" localSheetId="1">#REF!</definedName>
    <definedName name="ФФФ1">#REF!</definedName>
    <definedName name="ФФФ2" localSheetId="0">#REF!</definedName>
    <definedName name="ФФФ2" localSheetId="1">#REF!</definedName>
    <definedName name="ФФФ2">#REF!</definedName>
    <definedName name="ФФФФ" localSheetId="0">#REF!</definedName>
    <definedName name="ФФФФ" localSheetId="1">#REF!</definedName>
    <definedName name="ФФФФ">#REF!</definedName>
    <definedName name="ФЫ" localSheetId="0">#REF!</definedName>
    <definedName name="ФЫ" localSheetId="1">#REF!</definedName>
    <definedName name="ФЫ">#REF!</definedName>
    <definedName name="фыв" localSheetId="0">'5'!фыв</definedName>
    <definedName name="фыв" localSheetId="1">'6.2. '!фыв</definedName>
    <definedName name="фыв">[10]!фыв</definedName>
    <definedName name="х" localSheetId="0">'5'!х</definedName>
    <definedName name="х" localSheetId="1">'6.2. '!х</definedName>
    <definedName name="х">[10]!х</definedName>
    <definedName name="ХЛ_Н" localSheetId="0">#REF!</definedName>
    <definedName name="ХЛ_Н" localSheetId="1">#REF!</definedName>
    <definedName name="ХЛ_Н">#REF!</definedName>
    <definedName name="хоз.работы">'[36]цены цехов'!$D$31</definedName>
    <definedName name="ц" localSheetId="0">'5'!ц</definedName>
    <definedName name="ц" localSheetId="1">'6.2. '!ц</definedName>
    <definedName name="ц">[10]!ц</definedName>
    <definedName name="ЦЕННЗП_АВЧ" localSheetId="0">#REF!</definedName>
    <definedName name="ЦЕННЗП_АВЧ" localSheetId="1">#REF!</definedName>
    <definedName name="ЦЕННЗП_АВЧ">#REF!</definedName>
    <definedName name="ЦЕННЗП_АТЧ" localSheetId="0">#REF!</definedName>
    <definedName name="ЦЕННЗП_АТЧ" localSheetId="1">#REF!</definedName>
    <definedName name="ЦЕННЗП_АТЧ">#REF!</definedName>
    <definedName name="ЦЕХ_К" localSheetId="0">[34]Калькуляции!#REF!</definedName>
    <definedName name="ЦЕХ_К" localSheetId="1">[34]Калькуляции!#REF!</definedName>
    <definedName name="ЦЕХ_К">[34]Калькуляции!#REF!</definedName>
    <definedName name="ЦЕХОВЫЕ" localSheetId="0">#REF!</definedName>
    <definedName name="ЦЕХОВЫЕ" localSheetId="1">#REF!</definedName>
    <definedName name="ЦЕХОВЫЕ">#REF!</definedName>
    <definedName name="ЦЕХР" localSheetId="0">#REF!</definedName>
    <definedName name="ЦЕХР" localSheetId="1">#REF!</definedName>
    <definedName name="ЦЕХР">#REF!</definedName>
    <definedName name="ЦЕХРИТ" localSheetId="0">#REF!</definedName>
    <definedName name="ЦЕХРИТ" localSheetId="1">#REF!</definedName>
    <definedName name="ЦЕХРИТ">#REF!</definedName>
    <definedName name="ЦЕХС" localSheetId="0">#REF!</definedName>
    <definedName name="ЦЕХС" localSheetId="1">#REF!</definedName>
    <definedName name="ЦЕХС">#REF!</definedName>
    <definedName name="ЦЕХСЕБ_ВСЕГО">[34]Калькуляции!$A$1400:$IV$1400</definedName>
    <definedName name="ЦЛК">'[36]цены цехов'!$D$56</definedName>
    <definedName name="ЦРО">'[36]цены цехов'!$D$25</definedName>
    <definedName name="ЦС_В" localSheetId="0">[34]Калькуляции!#REF!</definedName>
    <definedName name="ЦС_В" localSheetId="1">[34]Калькуляции!#REF!</definedName>
    <definedName name="ЦС_В">[34]Калькуляции!#REF!</definedName>
    <definedName name="ЦС_ДП" localSheetId="0">[34]Калькуляции!#REF!</definedName>
    <definedName name="ЦС_ДП" localSheetId="1">[34]Калькуляции!#REF!</definedName>
    <definedName name="ЦС_ДП">[34]Калькуляции!#REF!</definedName>
    <definedName name="ЦС_Т" localSheetId="0">[34]Калькуляции!#REF!</definedName>
    <definedName name="ЦС_Т" localSheetId="1">[34]Калькуляции!#REF!</definedName>
    <definedName name="ЦС_Т">[34]Калькуляции!#REF!</definedName>
    <definedName name="ЦС_Т_А" localSheetId="0">[34]Калькуляции!#REF!</definedName>
    <definedName name="ЦС_Т_А" localSheetId="1">[34]Калькуляции!#REF!</definedName>
    <definedName name="ЦС_Т_А">[34]Калькуляции!#REF!</definedName>
    <definedName name="ЦС_Т_П" localSheetId="0">[34]Калькуляции!#REF!</definedName>
    <definedName name="ЦС_Т_П" localSheetId="1">[34]Калькуляции!#REF!</definedName>
    <definedName name="ЦС_Т_П">[34]Калькуляции!#REF!</definedName>
    <definedName name="ЦС_Т_ПК" localSheetId="0">[34]Калькуляции!#REF!</definedName>
    <definedName name="ЦС_Т_ПК" localSheetId="1">[34]Калькуляции!#REF!</definedName>
    <definedName name="ЦС_Т_ПК">[34]Калькуляции!#REF!</definedName>
    <definedName name="ЦС_Э" localSheetId="0">[34]Калькуляции!#REF!</definedName>
    <definedName name="ЦС_Э" localSheetId="1">[34]Калькуляции!#REF!</definedName>
    <definedName name="ЦС_Э">[34]Калькуляции!#REF!</definedName>
    <definedName name="цу" localSheetId="0">'5'!цу</definedName>
    <definedName name="цу" localSheetId="1">'6.2. '!цу</definedName>
    <definedName name="цу">[10]!цу</definedName>
    <definedName name="ч" localSheetId="0">'5'!ч</definedName>
    <definedName name="ч" localSheetId="1">'6.2. '!ч</definedName>
    <definedName name="ч">[10]!ч</definedName>
    <definedName name="четвертый" localSheetId="0">#REF!</definedName>
    <definedName name="четвертый" localSheetId="1">#REF!</definedName>
    <definedName name="четвертый">#REF!</definedName>
    <definedName name="ш" localSheetId="0">'5'!ш</definedName>
    <definedName name="ш" localSheetId="1">'6.2. '!ш</definedName>
    <definedName name="ш">[10]!ш</definedName>
    <definedName name="ШифрыИмя">[68]Позиция!$B$4:$E$322</definedName>
    <definedName name="шихт_ВАЦ">'[36]цены цехов'!$D$44</definedName>
    <definedName name="шихт_ЛАЦ">'[36]цены цехов'!$D$47</definedName>
    <definedName name="ШТАНГИ" localSheetId="0">#REF!</definedName>
    <definedName name="ШТАНГИ" localSheetId="1">#REF!</definedName>
    <definedName name="ШТАНГИ">#REF!</definedName>
    <definedName name="щ" localSheetId="0">'5'!щ</definedName>
    <definedName name="щ" localSheetId="1">'6.2. '!щ</definedName>
    <definedName name="щ">[10]!щ</definedName>
    <definedName name="ъ" localSheetId="0">#REF!</definedName>
    <definedName name="ъ" localSheetId="1">#REF!</definedName>
    <definedName name="ъ">#REF!</definedName>
    <definedName name="ы" localSheetId="0">'5'!ы</definedName>
    <definedName name="ы" localSheetId="1">'6.2. '!ы</definedName>
    <definedName name="ы">[10]!ы</definedName>
    <definedName name="ыв" localSheetId="0">'5'!ыв</definedName>
    <definedName name="ыв" localSheetId="1">'6.2. '!ыв</definedName>
    <definedName name="ыв">[10]!ыв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 localSheetId="0">'5'!ыыыы</definedName>
    <definedName name="ыыыы" localSheetId="1">'6.2. '!ыыыы</definedName>
    <definedName name="ЫЫЫЫ">#REF!</definedName>
    <definedName name="ыыыыы" localSheetId="0">'5'!ыыыыы</definedName>
    <definedName name="ыыыыы" localSheetId="1">'6.2. '!ыыыыы</definedName>
    <definedName name="ыыыыы">[10]!ыыыыы</definedName>
    <definedName name="ыыыыыы" localSheetId="0">'5'!ыыыыыы</definedName>
    <definedName name="ыыыыыы" localSheetId="1">'6.2. '!ыыыыыы</definedName>
    <definedName name="ыыыыыы">[10]!ыыыыыы</definedName>
    <definedName name="ыыыыыыыыыыыыыыы" localSheetId="0">'5'!ыыыыыыыыыыыыыыы</definedName>
    <definedName name="ыыыыыыыыыыыыыыы" localSheetId="1">'6.2. '!ыыыыыыыыыыыыыыы</definedName>
    <definedName name="ыыыыыыыыыыыыыыы">[10]!ыыыыыыыыыыыыыыы</definedName>
    <definedName name="ь" localSheetId="0">'5'!ь</definedName>
    <definedName name="ь" localSheetId="1">'6.2. '!ь</definedName>
    <definedName name="ь">[10]!ь</definedName>
    <definedName name="ьь" localSheetId="1">#REF!</definedName>
    <definedName name="ьь">#REF!</definedName>
    <definedName name="ььььь" localSheetId="0">'5'!ььььь</definedName>
    <definedName name="ььььь" localSheetId="1">'6.2. '!ььььь</definedName>
    <definedName name="ььььь">[10]!ььььь</definedName>
    <definedName name="э" localSheetId="0">'5'!э</definedName>
    <definedName name="э" localSheetId="1">'6.2. '!э</definedName>
    <definedName name="э">[10]!э</definedName>
    <definedName name="эл.энергия">'[36]цены цехов'!$D$13</definedName>
    <definedName name="электро_проц_ф" localSheetId="1">#REF!</definedName>
    <definedName name="электро_проц_ф">#REF!</definedName>
    <definedName name="электро_процент" localSheetId="1">#REF!</definedName>
    <definedName name="электро_процент">#REF!</definedName>
    <definedName name="ЭН" localSheetId="0">#REF!</definedName>
    <definedName name="ЭН" localSheetId="1">#REF!</definedName>
    <definedName name="ЭН">#REF!</definedName>
    <definedName name="ЭРЦ">'[36]цены цехов'!$D$15</definedName>
    <definedName name="Эталон2">[35]Дебиторка!$J$48</definedName>
    <definedName name="ЭЭ" localSheetId="0">#REF!</definedName>
    <definedName name="ЭЭ" localSheetId="1">#REF!</definedName>
    <definedName name="ЭЭ">#REF!</definedName>
    <definedName name="ЭЭ_" localSheetId="0">#REF!</definedName>
    <definedName name="ЭЭ_" localSheetId="1">#REF!</definedName>
    <definedName name="ЭЭ_">#REF!</definedName>
    <definedName name="ЭЭ_ДП" localSheetId="0">[34]Калькуляции!#REF!</definedName>
    <definedName name="ЭЭ_ДП" localSheetId="1">[34]Калькуляции!#REF!</definedName>
    <definedName name="ЭЭ_ДП">[34]Калькуляции!#REF!</definedName>
    <definedName name="ЭЭ_ЗФА" localSheetId="0">#REF!</definedName>
    <definedName name="ЭЭ_ЗФА" localSheetId="1">#REF!</definedName>
    <definedName name="ЭЭ_ЗФА">#REF!</definedName>
    <definedName name="ЭЭ_Т" localSheetId="0">#REF!</definedName>
    <definedName name="ЭЭ_Т" localSheetId="1">#REF!</definedName>
    <definedName name="ЭЭ_Т">#REF!</definedName>
    <definedName name="ЭЭ_ТОЛ" localSheetId="0">[34]Калькуляции!#REF!</definedName>
    <definedName name="ЭЭ_ТОЛ" localSheetId="1">[34]Калькуляции!#REF!</definedName>
    <definedName name="ЭЭ_ТОЛ">[34]Калькуляции!#REF!</definedName>
    <definedName name="эээээээээээээээээээээ" localSheetId="0">'5'!эээээээээээээээээээээ</definedName>
    <definedName name="эээээээээээээээээээээ" localSheetId="1">'6.2. '!эээээээээээээээээээээ</definedName>
    <definedName name="эээээээээээээээээээээ">[10]!эээээээээээээээээээээ</definedName>
    <definedName name="ю" localSheetId="0">'5'!ю</definedName>
    <definedName name="ю" localSheetId="1">'6.2. '!ю</definedName>
    <definedName name="ю">[10]!ю</definedName>
    <definedName name="юр_тариф" localSheetId="1">#REF!</definedName>
    <definedName name="юр_тариф">#REF!</definedName>
    <definedName name="я" localSheetId="0">'5'!я</definedName>
    <definedName name="я" localSheetId="1">'6.2. '!я</definedName>
    <definedName name="я">[10]!я</definedName>
    <definedName name="ЯНВ_РУБ" localSheetId="0">#REF!</definedName>
    <definedName name="ЯНВ_РУБ" localSheetId="1">#REF!</definedName>
    <definedName name="ЯНВ_РУБ">#REF!</definedName>
    <definedName name="ЯНВ_ТОН" localSheetId="0">#REF!</definedName>
    <definedName name="ЯНВ_ТОН" localSheetId="1">#REF!</definedName>
    <definedName name="ЯНВ_ТОН">#REF!</definedName>
    <definedName name="Ярпиво2">[35]Дебиторка!$J$49</definedName>
    <definedName name="яячячыя" localSheetId="0">'5'!яячячыя</definedName>
    <definedName name="яячячыя" localSheetId="1">'6.2. '!яячячыя</definedName>
    <definedName name="яячячыя">[10]!яячячыя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4" i="2" l="1"/>
  <c r="C94" i="2"/>
  <c r="E91" i="2"/>
  <c r="E92" i="2" s="1"/>
  <c r="E94" i="2" s="1"/>
  <c r="D91" i="2"/>
  <c r="E84" i="2"/>
  <c r="E83" i="2"/>
  <c r="D81" i="2"/>
  <c r="D89" i="2" s="1"/>
  <c r="C81" i="2"/>
  <c r="C89" i="2" s="1"/>
  <c r="D80" i="2"/>
  <c r="D88" i="2" s="1"/>
  <c r="D77" i="2"/>
  <c r="D87" i="2" s="1"/>
  <c r="C77" i="2"/>
  <c r="C87" i="2" s="1"/>
  <c r="E75" i="2"/>
  <c r="E74" i="2" s="1"/>
  <c r="D74" i="2"/>
  <c r="D73" i="2" s="1"/>
  <c r="E69" i="2"/>
  <c r="E70" i="2" s="1"/>
  <c r="C69" i="2"/>
  <c r="E68" i="2"/>
  <c r="E80" i="2" s="1"/>
  <c r="E88" i="2" s="1"/>
  <c r="C68" i="2"/>
  <c r="C80" i="2" s="1"/>
  <c r="C88" i="2" s="1"/>
  <c r="E65" i="2"/>
  <c r="E66" i="2" s="1"/>
  <c r="E78" i="2" s="1"/>
  <c r="C65" i="2"/>
  <c r="E63" i="2"/>
  <c r="E62" i="2"/>
  <c r="E64" i="2" s="1"/>
  <c r="E76" i="2" s="1"/>
  <c r="C62" i="2"/>
  <c r="C74" i="2" s="1"/>
  <c r="E61" i="2"/>
  <c r="D61" i="2"/>
  <c r="C61" i="2"/>
  <c r="C50" i="2"/>
  <c r="C42" i="2"/>
  <c r="D41" i="2"/>
  <c r="C41" i="2"/>
  <c r="C38" i="2"/>
  <c r="D32" i="2"/>
  <c r="D31" i="2"/>
  <c r="C31" i="2"/>
  <c r="D22" i="2"/>
  <c r="C22" i="2"/>
  <c r="D21" i="2"/>
  <c r="D50" i="2" s="1"/>
  <c r="C21" i="2"/>
  <c r="D100" i="1"/>
  <c r="C100" i="1"/>
  <c r="C92" i="1"/>
  <c r="D90" i="1"/>
  <c r="C90" i="1"/>
  <c r="C87" i="1"/>
  <c r="D85" i="1"/>
  <c r="C85" i="1"/>
  <c r="C84" i="1"/>
  <c r="D83" i="1"/>
  <c r="D81" i="1" s="1"/>
  <c r="C81" i="1"/>
  <c r="C80" i="1"/>
  <c r="D79" i="1"/>
  <c r="D80" i="1" s="1"/>
  <c r="D77" i="1"/>
  <c r="C77" i="1"/>
  <c r="D65" i="1"/>
  <c r="D64" i="1"/>
  <c r="C64" i="1"/>
  <c r="D62" i="1"/>
  <c r="C62" i="1"/>
  <c r="D60" i="1"/>
  <c r="C60" i="1"/>
  <c r="D59" i="1"/>
  <c r="C59" i="1"/>
  <c r="D58" i="1"/>
  <c r="C58" i="1"/>
  <c r="D55" i="1"/>
  <c r="C55" i="1"/>
  <c r="D54" i="1"/>
  <c r="C54" i="1"/>
  <c r="C52" i="1"/>
  <c r="D51" i="1"/>
  <c r="C51" i="1"/>
  <c r="D50" i="1"/>
  <c r="C50" i="1"/>
  <c r="C48" i="1"/>
  <c r="C31" i="1" s="1"/>
  <c r="D47" i="1"/>
  <c r="D46" i="1"/>
  <c r="C46" i="1"/>
  <c r="D44" i="1"/>
  <c r="C44" i="1"/>
  <c r="D43" i="1"/>
  <c r="C43" i="1"/>
  <c r="C42" i="1"/>
  <c r="D41" i="1"/>
  <c r="D42" i="1" s="1"/>
  <c r="D40" i="1" s="1"/>
  <c r="C41" i="1"/>
  <c r="C40" i="1"/>
  <c r="D39" i="1"/>
  <c r="C39" i="1"/>
  <c r="D38" i="1"/>
  <c r="C38" i="1"/>
  <c r="D37" i="1"/>
  <c r="C37" i="1"/>
  <c r="D32" i="1"/>
  <c r="C32" i="1"/>
  <c r="D30" i="1"/>
  <c r="C30" i="1"/>
  <c r="D29" i="1"/>
  <c r="C29" i="1"/>
  <c r="D28" i="1"/>
  <c r="C28" i="1"/>
  <c r="D27" i="1"/>
  <c r="C27" i="1"/>
  <c r="D23" i="1"/>
  <c r="C23" i="1"/>
  <c r="D21" i="1"/>
  <c r="C21" i="1"/>
  <c r="C103" i="1" s="1"/>
  <c r="D31" i="1" l="1"/>
  <c r="C86" i="2"/>
  <c r="C85" i="2" s="1"/>
  <c r="C73" i="2"/>
  <c r="E86" i="2"/>
  <c r="D53" i="1"/>
  <c r="D63" i="1" s="1"/>
  <c r="D68" i="1" s="1"/>
  <c r="D73" i="1" s="1"/>
  <c r="D71" i="1" s="1"/>
  <c r="D52" i="1"/>
  <c r="D48" i="1" s="1"/>
  <c r="C104" i="1"/>
  <c r="C105" i="1" s="1"/>
  <c r="C53" i="1"/>
  <c r="C63" i="1" s="1"/>
  <c r="C68" i="1" s="1"/>
  <c r="C73" i="1" s="1"/>
  <c r="C71" i="1" s="1"/>
  <c r="D84" i="1"/>
  <c r="D103" i="1"/>
  <c r="E67" i="2"/>
  <c r="E79" i="2" s="1"/>
  <c r="E77" i="2" s="1"/>
  <c r="E81" i="2"/>
  <c r="D86" i="2"/>
  <c r="D85" i="2" s="1"/>
  <c r="E93" i="2"/>
  <c r="E87" i="2" l="1"/>
  <c r="E73" i="2"/>
  <c r="D104" i="1"/>
  <c r="D105" i="1" s="1"/>
  <c r="E82" i="2"/>
  <c r="E89" i="2"/>
  <c r="E85" i="2" s="1"/>
</calcChain>
</file>

<file path=xl/sharedStrings.xml><?xml version="1.0" encoding="utf-8"?>
<sst xmlns="http://schemas.openxmlformats.org/spreadsheetml/2006/main" count="277" uniqueCount="203">
  <si>
    <t>Приложение  № 5</t>
  </si>
  <si>
    <t>к приказу Минэнерго России</t>
  </si>
  <si>
    <t>от «24»марта  2010 г. № 114</t>
  </si>
  <si>
    <t>Утверждаю</t>
  </si>
  <si>
    <t>Исполнительный директор</t>
  </si>
  <si>
    <t>ООО "Горсети"</t>
  </si>
  <si>
    <t>________________ М.В. Резников</t>
  </si>
  <si>
    <t>«___»________ 2018 года</t>
  </si>
  <si>
    <t>М.П.</t>
  </si>
  <si>
    <t>Отчет об исполнении финансового плана за 2017 год</t>
  </si>
  <si>
    <t>без НДС</t>
  </si>
  <si>
    <t>млн. рублей</t>
  </si>
  <si>
    <t>№ п/п</t>
  </si>
  <si>
    <t>Показатели</t>
  </si>
  <si>
    <t>План</t>
  </si>
  <si>
    <t>Факт</t>
  </si>
  <si>
    <t>I.</t>
  </si>
  <si>
    <t>Выручка от реализации товаров (работ, услуг),   всего</t>
  </si>
  <si>
    <t>в том числе:</t>
  </si>
  <si>
    <t>1.1.</t>
  </si>
  <si>
    <t>Выручка от основной деятельности 
(расшифровать по видам регулируемой деятельности)</t>
  </si>
  <si>
    <t>по передаче э/энергии</t>
  </si>
  <si>
    <t>по технологическому присоединению</t>
  </si>
  <si>
    <t>по прочей деятельности</t>
  </si>
  <si>
    <t>по услугам ТП и КС</t>
  </si>
  <si>
    <t>по услугам наружного освещения</t>
  </si>
  <si>
    <t>по услугам производственного характера</t>
  </si>
  <si>
    <t>1.2.</t>
  </si>
  <si>
    <t>Выручка от прочей деятельности</t>
  </si>
  <si>
    <t>II.</t>
  </si>
  <si>
    <t>Расходы по текущей деятельности, всего</t>
  </si>
  <si>
    <t>1.</t>
  </si>
  <si>
    <t>Материальные расходы, всего</t>
  </si>
  <si>
    <t>Топливо</t>
  </si>
  <si>
    <t>Сырье, материалы, запасные части, инструменты</t>
  </si>
  <si>
    <t>1.3.</t>
  </si>
  <si>
    <t>Покупная электроэнергия</t>
  </si>
  <si>
    <t>2.</t>
  </si>
  <si>
    <t>Расходы на оплату труда с учетом страховых взносов</t>
  </si>
  <si>
    <t>ФОТ</t>
  </si>
  <si>
    <t>страховые взносы</t>
  </si>
  <si>
    <t>3.</t>
  </si>
  <si>
    <t>Амортизационные отчисления</t>
  </si>
  <si>
    <t>прочая</t>
  </si>
  <si>
    <t>4.</t>
  </si>
  <si>
    <t>Налоги  и сборы, всего</t>
  </si>
  <si>
    <t>налог на имущество</t>
  </si>
  <si>
    <t>НДС</t>
  </si>
  <si>
    <t>земельный налог</t>
  </si>
  <si>
    <t>транспортный налог</t>
  </si>
  <si>
    <t>5.</t>
  </si>
  <si>
    <t>Прочие расходы, всего</t>
  </si>
  <si>
    <t>5.1.</t>
  </si>
  <si>
    <t>Ремонт основных средств (капремонт подряд)</t>
  </si>
  <si>
    <t>5.2.</t>
  </si>
  <si>
    <t>Платежи по аренде и лизингу</t>
  </si>
  <si>
    <t>5.3.</t>
  </si>
  <si>
    <t>Прочие всего</t>
  </si>
  <si>
    <t>III.</t>
  </si>
  <si>
    <t>Валовая прибыль (I р.-II р.)</t>
  </si>
  <si>
    <t>IV.</t>
  </si>
  <si>
    <t>Внереализационные доходы и расходы (сальдо)</t>
  </si>
  <si>
    <t>Внереализационные доходы, всего</t>
  </si>
  <si>
    <t>в том числе</t>
  </si>
  <si>
    <t>Доходы от участия в других организациях (дивиденды от ДЗО)</t>
  </si>
  <si>
    <t>Проценты от размещения средств</t>
  </si>
  <si>
    <t>Доходы от реализации материалов, ценных бумаг, ОС и др.</t>
  </si>
  <si>
    <t>Внереализационные расходы, всего</t>
  </si>
  <si>
    <t>2.1.</t>
  </si>
  <si>
    <t>Проценты по обслуживанию кредитов</t>
  </si>
  <si>
    <t>V.</t>
  </si>
  <si>
    <t>Прибыль до налоообложения (III + IV)</t>
  </si>
  <si>
    <t>VI.</t>
  </si>
  <si>
    <t>Налог на прибыль</t>
  </si>
  <si>
    <t>Изменение отложенных налоговых обязательств</t>
  </si>
  <si>
    <t>Изменение отложенных налоговых активов</t>
  </si>
  <si>
    <t>Прочее</t>
  </si>
  <si>
    <t>VII.</t>
  </si>
  <si>
    <t>Чистая прибыль всего</t>
  </si>
  <si>
    <t>Прочие капвложения</t>
  </si>
  <si>
    <t xml:space="preserve">Финансирование инвестиционной программы по передаче </t>
  </si>
  <si>
    <t>VIII.</t>
  </si>
  <si>
    <t>Направления использования чистой прибыли</t>
  </si>
  <si>
    <t>Фонд накопления</t>
  </si>
  <si>
    <t>Резервный фонд</t>
  </si>
  <si>
    <t>Выплата дивидендов</t>
  </si>
  <si>
    <t>Прочие расходы из прибыли</t>
  </si>
  <si>
    <t>IX.</t>
  </si>
  <si>
    <t>Изменение дебиторской задолженности</t>
  </si>
  <si>
    <t>Увеличение дебиторской задолженности</t>
  </si>
  <si>
    <t>Сокращение дебиторской задолженности</t>
  </si>
  <si>
    <t xml:space="preserve">Сальдо  (+увеличение; -сокращение) </t>
  </si>
  <si>
    <t>X.</t>
  </si>
  <si>
    <t>Изменение кредиторской задолженности</t>
  </si>
  <si>
    <t>Увеличение кредиторской задолженности</t>
  </si>
  <si>
    <t>Сокращение кредиторской задолженности</t>
  </si>
  <si>
    <t>XI.</t>
  </si>
  <si>
    <t>Привлечение заемных средств</t>
  </si>
  <si>
    <t>в том числе на:</t>
  </si>
  <si>
    <t>Финансирование инвестиционной программы</t>
  </si>
  <si>
    <t>в т.ч. в части ДПМ*</t>
  </si>
  <si>
    <t>Прочие цели (расшифровка)</t>
  </si>
  <si>
    <t>XII.</t>
  </si>
  <si>
    <t xml:space="preserve">Погашение заемных средств  </t>
  </si>
  <si>
    <t>в том числе по:</t>
  </si>
  <si>
    <t>Инвестиционной программе</t>
  </si>
  <si>
    <t>XIII.</t>
  </si>
  <si>
    <r>
      <t xml:space="preserve">Возмещаемый НДС </t>
    </r>
    <r>
      <rPr>
        <sz val="12"/>
        <rFont val="Times New Roman"/>
        <family val="1"/>
        <charset val="204"/>
      </rPr>
      <t>(поступления)</t>
    </r>
  </si>
  <si>
    <t>XIV.</t>
  </si>
  <si>
    <t>Купля/продажа активов</t>
  </si>
  <si>
    <t>Покупка активов (акций, долей и т.п.)</t>
  </si>
  <si>
    <t>Продажа активов (акций, долей и т.п.)</t>
  </si>
  <si>
    <t>XV.</t>
  </si>
  <si>
    <t>Средства, полученные от допэмиссии акций</t>
  </si>
  <si>
    <t>XVI.</t>
  </si>
  <si>
    <t>Капитальные вложения</t>
  </si>
  <si>
    <t>в т.ч. в части инвестиционной программы по передаче э/э</t>
  </si>
  <si>
    <t>в т.ч. прочие капитальные вложения</t>
  </si>
  <si>
    <t xml:space="preserve">Всего поступления 
( I р.+ 1п. IV р. + 2 п. IX р. + 1 п. X р. +  XI р. + XIII р. + 2п.XIV р. + XV р.)                             </t>
  </si>
  <si>
    <t>XVII.</t>
  </si>
  <si>
    <t>Всего расходы 
(II р. - 3п. II р. + 2п. IV р. + 1 п. IX р. + 2 п. X р. + VI р. + VIII р. +  XII р. + 1 п. XIV р.+ XVI р.)</t>
  </si>
  <si>
    <t>Сальдо  (+профицит; - дефицит) 
(XVI р. - XVII р.)</t>
  </si>
  <si>
    <t>Справочно:</t>
  </si>
  <si>
    <t>EBITDA</t>
  </si>
  <si>
    <t>Долг на конец периода (по кредитам)</t>
  </si>
  <si>
    <t>Прогноз тарифов</t>
  </si>
  <si>
    <t>*заполняется ОГК/ТГК</t>
  </si>
  <si>
    <t>Директор по экономике и финансам                                                                        В.М. Афанасьева</t>
  </si>
  <si>
    <t>Приложение  № 6.2</t>
  </si>
  <si>
    <t>Отчет об источниках финансирования инвестиционных программ  за 2017 г.</t>
  </si>
  <si>
    <t>№№</t>
  </si>
  <si>
    <t>Источник финансирования</t>
  </si>
  <si>
    <t>Объем финансирования</t>
  </si>
  <si>
    <t>Причины отклонений</t>
  </si>
  <si>
    <t>план</t>
  </si>
  <si>
    <t>факт</t>
  </si>
  <si>
    <t>II</t>
  </si>
  <si>
    <t>Собственные средства всего, в том числе:</t>
  </si>
  <si>
    <t>Прибыль, направляемая на инвестиции, в том числе:</t>
  </si>
  <si>
    <t>1.1.1.</t>
  </si>
  <si>
    <t>полученная от реализации продукции и оказанных услуг по регулируемым ценам (тарифам):</t>
  </si>
  <si>
    <t>1.1.1.1</t>
  </si>
  <si>
    <t>передача электрической энергии</t>
  </si>
  <si>
    <t>1.1.1.2</t>
  </si>
  <si>
    <t>технологическое присоединение</t>
  </si>
  <si>
    <t>1.1.2.</t>
  </si>
  <si>
    <t xml:space="preserve"> прибыль от продажи электрической энергии (мощности) по нерегулируемым ценам, всего в том числе: </t>
  </si>
  <si>
    <t>1.1.3.</t>
  </si>
  <si>
    <t>1.1.3.1.</t>
  </si>
  <si>
    <t>1.1.3.2.</t>
  </si>
  <si>
    <t>прочая прибыль</t>
  </si>
  <si>
    <t>Амортизация основных средств, всего в том числе:</t>
  </si>
  <si>
    <t>1.2.1.</t>
  </si>
  <si>
    <t>текущая амортизация, учтенная в ценах (тарифах) всего, в том числе:</t>
  </si>
  <si>
    <t>1.2.1.1</t>
  </si>
  <si>
    <t>1.2.1.2</t>
  </si>
  <si>
    <t>1.2.2.</t>
  </si>
  <si>
    <t>прочая текущая амортизация</t>
  </si>
  <si>
    <t>1.2.3.</t>
  </si>
  <si>
    <t>недоиспользованная амортизация прошлых лет</t>
  </si>
  <si>
    <t>Возврат НДС</t>
  </si>
  <si>
    <t>1.4.</t>
  </si>
  <si>
    <t>Прочие собственные средства, в том числе:</t>
  </si>
  <si>
    <t xml:space="preserve">1.4.1. </t>
  </si>
  <si>
    <t>средства от эмиссии акций</t>
  </si>
  <si>
    <t xml:space="preserve">1.4.2. </t>
  </si>
  <si>
    <t>остаток собственных средств на начало года</t>
  </si>
  <si>
    <t>Привлеченные средства всего, в том числе:</t>
  </si>
  <si>
    <t>Кредиты</t>
  </si>
  <si>
    <t>2.2.</t>
  </si>
  <si>
    <t>Облигационные займы</t>
  </si>
  <si>
    <t>2.3.</t>
  </si>
  <si>
    <t>Вексели</t>
  </si>
  <si>
    <t>2.4.</t>
  </si>
  <si>
    <t>Займы организаций</t>
  </si>
  <si>
    <t>2.5.</t>
  </si>
  <si>
    <t>Бюджетное финансирование</t>
  </si>
  <si>
    <t>Средства внешних инвесторов</t>
  </si>
  <si>
    <t>2.6.</t>
  </si>
  <si>
    <t>Использование лизинга</t>
  </si>
  <si>
    <t>2.7.</t>
  </si>
  <si>
    <t>Прочие привлеченные средства</t>
  </si>
  <si>
    <t>ВСЕГО источников финансирования</t>
  </si>
  <si>
    <t>для ОГК/ТГК, в том числе</t>
  </si>
  <si>
    <t>ДПМ</t>
  </si>
  <si>
    <t>вне ДПМ</t>
  </si>
  <si>
    <t>Директор по экономике и финансам                                                               В.М. Афанасьева</t>
  </si>
  <si>
    <t>Расчет возврата НДС</t>
  </si>
  <si>
    <t>План 2013</t>
  </si>
  <si>
    <t>План 2014</t>
  </si>
  <si>
    <t>Факт 2014</t>
  </si>
  <si>
    <t>Капитальные вложения в ИП на передачу</t>
  </si>
  <si>
    <t>Системы учетов</t>
  </si>
  <si>
    <t>материалы</t>
  </si>
  <si>
    <t>услуги</t>
  </si>
  <si>
    <t xml:space="preserve">Строительство электросетевого имущества </t>
  </si>
  <si>
    <t>Приобретение эл. сетевого имущества</t>
  </si>
  <si>
    <t>Спецтехника</t>
  </si>
  <si>
    <t>Приобретение земельных участков (ЗПП-Т)</t>
  </si>
  <si>
    <t>Приобретение земельных участков (прочих)</t>
  </si>
  <si>
    <t>Капитальные вложения в ИП на передачу с НДС</t>
  </si>
  <si>
    <t>НДС к возврату</t>
  </si>
  <si>
    <t>Капитальные вложения для ТП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</si>
</sst>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 CYR"/>
    </font>
    <font>
      <sz val="12"/>
      <name val="Times New Roman CYR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9" fillId="0" borderId="0"/>
  </cellStyleXfs>
  <cellXfs count="179">
    <xf numFmtId="0" fontId="0" fillId="0" borderId="0" xfId="0"/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1" fillId="0" borderId="0" xfId="1" applyFill="1"/>
    <xf numFmtId="0" fontId="2" fillId="0" borderId="0" xfId="1" applyFont="1" applyFill="1" applyAlignment="1">
      <alignment horizontal="right"/>
    </xf>
    <xf numFmtId="0" fontId="2" fillId="0" borderId="0" xfId="1" applyFont="1" applyAlignment="1">
      <alignment horizontal="right"/>
    </xf>
    <xf numFmtId="0" fontId="3" fillId="0" borderId="0" xfId="1" applyFont="1" applyFill="1" applyAlignment="1">
      <alignment horizontal="center" wrapText="1"/>
    </xf>
    <xf numFmtId="164" fontId="4" fillId="0" borderId="0" xfId="2" applyNumberFormat="1" applyFont="1" applyFill="1" applyAlignment="1">
      <alignment horizontal="right"/>
    </xf>
    <xf numFmtId="0" fontId="4" fillId="0" borderId="0" xfId="2" applyFont="1" applyFill="1" applyAlignment="1">
      <alignment horizontal="right"/>
    </xf>
    <xf numFmtId="164" fontId="4" fillId="0" borderId="0" xfId="2" applyNumberFormat="1" applyFont="1" applyFill="1" applyAlignment="1">
      <alignment horizontal="right" vertical="center"/>
    </xf>
    <xf numFmtId="0" fontId="5" fillId="0" borderId="0" xfId="1" applyFont="1" applyFill="1" applyAlignment="1">
      <alignment horizontal="center" wrapText="1"/>
    </xf>
    <xf numFmtId="164" fontId="4" fillId="0" borderId="0" xfId="1" applyNumberFormat="1" applyFont="1" applyFill="1" applyAlignment="1">
      <alignment horizontal="right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1" fillId="0" borderId="0" xfId="1" applyFill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justify" vertical="center" wrapText="1"/>
    </xf>
    <xf numFmtId="4" fontId="3" fillId="0" borderId="12" xfId="1" applyNumberFormat="1" applyFont="1" applyFill="1" applyBorder="1" applyAlignment="1">
      <alignment vertical="center"/>
    </xf>
    <xf numFmtId="4" fontId="3" fillId="0" borderId="13" xfId="1" applyNumberFormat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justify" vertical="center" wrapText="1"/>
    </xf>
    <xf numFmtId="4" fontId="3" fillId="0" borderId="6" xfId="1" applyNumberFormat="1" applyFont="1" applyFill="1" applyBorder="1" applyAlignment="1">
      <alignment vertical="center"/>
    </xf>
    <xf numFmtId="4" fontId="3" fillId="0" borderId="7" xfId="1" applyNumberFormat="1" applyFont="1" applyFill="1" applyBorder="1" applyAlignment="1">
      <alignment vertical="center"/>
    </xf>
    <xf numFmtId="0" fontId="1" fillId="0" borderId="14" xfId="1" applyFont="1" applyFill="1" applyBorder="1" applyAlignment="1">
      <alignment horizontal="center" vertical="center"/>
    </xf>
    <xf numFmtId="0" fontId="1" fillId="0" borderId="15" xfId="1" applyFont="1" applyFill="1" applyBorder="1" applyAlignment="1">
      <alignment horizontal="left" vertical="center" wrapText="1" indent="2"/>
    </xf>
    <xf numFmtId="4" fontId="1" fillId="0" borderId="16" xfId="1" applyNumberFormat="1" applyFont="1" applyFill="1" applyBorder="1" applyAlignment="1">
      <alignment vertical="center"/>
    </xf>
    <xf numFmtId="4" fontId="1" fillId="0" borderId="17" xfId="1" applyNumberFormat="1" applyFont="1" applyFill="1" applyBorder="1" applyAlignment="1">
      <alignment vertical="center"/>
    </xf>
    <xf numFmtId="0" fontId="1" fillId="0" borderId="18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left" indent="2"/>
    </xf>
    <xf numFmtId="0" fontId="1" fillId="0" borderId="6" xfId="3" applyFont="1" applyFill="1" applyBorder="1" applyAlignment="1">
      <alignment horizontal="left" vertical="center" wrapText="1" indent="2"/>
    </xf>
    <xf numFmtId="0" fontId="1" fillId="0" borderId="15" xfId="1" applyFont="1" applyFill="1" applyBorder="1" applyAlignment="1">
      <alignment horizontal="left" vertical="center" wrapText="1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justify" vertical="center" wrapText="1"/>
    </xf>
    <xf numFmtId="4" fontId="1" fillId="0" borderId="6" xfId="1" applyNumberFormat="1" applyFont="1" applyFill="1" applyBorder="1" applyAlignment="1">
      <alignment vertical="center"/>
    </xf>
    <xf numFmtId="4" fontId="1" fillId="0" borderId="7" xfId="1" applyNumberFormat="1" applyFont="1" applyFill="1" applyBorder="1" applyAlignment="1">
      <alignment vertical="center"/>
    </xf>
    <xf numFmtId="4" fontId="1" fillId="2" borderId="6" xfId="1" applyNumberFormat="1" applyFont="1" applyFill="1" applyBorder="1" applyAlignment="1">
      <alignment vertical="center"/>
    </xf>
    <xf numFmtId="4" fontId="1" fillId="2" borderId="19" xfId="1" applyNumberFormat="1" applyFont="1" applyFill="1" applyBorder="1" applyAlignment="1">
      <alignment vertical="center"/>
    </xf>
    <xf numFmtId="4" fontId="3" fillId="2" borderId="6" xfId="1" applyNumberFormat="1" applyFont="1" applyFill="1" applyBorder="1" applyAlignment="1">
      <alignment vertical="center"/>
    </xf>
    <xf numFmtId="4" fontId="3" fillId="0" borderId="19" xfId="1" applyNumberFormat="1" applyFont="1" applyFill="1" applyBorder="1" applyAlignment="1">
      <alignment vertical="center"/>
    </xf>
    <xf numFmtId="0" fontId="1" fillId="0" borderId="5" xfId="1" applyFont="1" applyFill="1" applyBorder="1" applyAlignment="1">
      <alignment horizontal="left" vertical="center" wrapText="1" indent="2"/>
    </xf>
    <xf numFmtId="4" fontId="1" fillId="0" borderId="19" xfId="1" applyNumberFormat="1" applyFont="1" applyFill="1" applyBorder="1" applyAlignment="1">
      <alignment vertical="center"/>
    </xf>
    <xf numFmtId="0" fontId="1" fillId="0" borderId="0" xfId="1" applyFont="1" applyFill="1" applyAlignment="1">
      <alignment vertical="center"/>
    </xf>
    <xf numFmtId="0" fontId="10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left" vertical="center" wrapText="1" indent="2"/>
    </xf>
    <xf numFmtId="4" fontId="10" fillId="0" borderId="6" xfId="1" applyNumberFormat="1" applyFont="1" applyFill="1" applyBorder="1" applyAlignment="1">
      <alignment vertical="center"/>
    </xf>
    <xf numFmtId="4" fontId="10" fillId="0" borderId="19" xfId="1" applyNumberFormat="1" applyFont="1" applyFill="1" applyBorder="1" applyAlignment="1">
      <alignment vertical="center"/>
    </xf>
    <xf numFmtId="0" fontId="10" fillId="0" borderId="0" xfId="1" applyFont="1" applyFill="1" applyAlignment="1">
      <alignment vertical="center"/>
    </xf>
    <xf numFmtId="0" fontId="1" fillId="0" borderId="20" xfId="1" applyFont="1" applyFill="1" applyBorder="1" applyAlignment="1">
      <alignment horizontal="center" vertical="center"/>
    </xf>
    <xf numFmtId="0" fontId="1" fillId="0" borderId="21" xfId="1" applyFont="1" applyFill="1" applyBorder="1" applyAlignment="1">
      <alignment horizontal="justify" vertical="center" wrapText="1"/>
    </xf>
    <xf numFmtId="4" fontId="1" fillId="0" borderId="22" xfId="1" applyNumberFormat="1" applyFont="1" applyFill="1" applyBorder="1" applyAlignment="1">
      <alignment vertical="center"/>
    </xf>
    <xf numFmtId="4" fontId="1" fillId="0" borderId="23" xfId="1" applyNumberFormat="1" applyFont="1" applyFill="1" applyBorder="1" applyAlignment="1">
      <alignment vertical="center"/>
    </xf>
    <xf numFmtId="0" fontId="3" fillId="0" borderId="24" xfId="1" applyFont="1" applyFill="1" applyBorder="1" applyAlignment="1">
      <alignment horizontal="center" vertical="center"/>
    </xf>
    <xf numFmtId="0" fontId="3" fillId="0" borderId="25" xfId="1" applyFont="1" applyFill="1" applyBorder="1" applyAlignment="1">
      <alignment horizontal="justify" vertical="center" wrapText="1"/>
    </xf>
    <xf numFmtId="4" fontId="3" fillId="0" borderId="26" xfId="1" applyNumberFormat="1" applyFont="1" applyFill="1" applyBorder="1" applyAlignment="1">
      <alignment vertical="center"/>
    </xf>
    <xf numFmtId="4" fontId="3" fillId="0" borderId="27" xfId="1" applyNumberFormat="1" applyFont="1" applyFill="1" applyBorder="1" applyAlignment="1">
      <alignment vertical="center"/>
    </xf>
    <xf numFmtId="0" fontId="1" fillId="0" borderId="5" xfId="1" applyFont="1" applyFill="1" applyBorder="1" applyAlignment="1">
      <alignment horizontal="justify" vertical="center"/>
    </xf>
    <xf numFmtId="4" fontId="1" fillId="0" borderId="28" xfId="1" applyNumberFormat="1" applyFont="1" applyFill="1" applyBorder="1" applyAlignment="1">
      <alignment vertical="center"/>
    </xf>
    <xf numFmtId="0" fontId="3" fillId="0" borderId="29" xfId="1" applyFont="1" applyFill="1" applyBorder="1" applyAlignment="1">
      <alignment horizontal="center" vertical="center"/>
    </xf>
    <xf numFmtId="0" fontId="3" fillId="0" borderId="30" xfId="1" applyFont="1" applyFill="1" applyBorder="1" applyAlignment="1">
      <alignment horizontal="justify" vertical="center" wrapText="1"/>
    </xf>
    <xf numFmtId="4" fontId="3" fillId="0" borderId="31" xfId="1" applyNumberFormat="1" applyFont="1" applyFill="1" applyBorder="1" applyAlignment="1">
      <alignment vertical="center"/>
    </xf>
    <xf numFmtId="4" fontId="3" fillId="0" borderId="32" xfId="1" applyNumberFormat="1" applyFont="1" applyFill="1" applyBorder="1" applyAlignment="1">
      <alignment vertical="center"/>
    </xf>
    <xf numFmtId="0" fontId="3" fillId="0" borderId="33" xfId="1" applyFont="1" applyFill="1" applyBorder="1" applyAlignment="1">
      <alignment horizontal="center" vertical="center"/>
    </xf>
    <xf numFmtId="0" fontId="3" fillId="0" borderId="34" xfId="1" applyFont="1" applyFill="1" applyBorder="1" applyAlignment="1">
      <alignment horizontal="justify" vertical="center" wrapText="1"/>
    </xf>
    <xf numFmtId="4" fontId="3" fillId="0" borderId="35" xfId="1" applyNumberFormat="1" applyFont="1" applyFill="1" applyBorder="1" applyAlignment="1">
      <alignment vertical="center"/>
    </xf>
    <xf numFmtId="4" fontId="3" fillId="0" borderId="36" xfId="1" applyNumberFormat="1" applyFont="1" applyFill="1" applyBorder="1" applyAlignment="1">
      <alignment vertical="center"/>
    </xf>
    <xf numFmtId="4" fontId="1" fillId="0" borderId="6" xfId="1" applyNumberFormat="1" applyFont="1" applyFill="1" applyBorder="1" applyAlignment="1">
      <alignment horizontal="right" vertical="center"/>
    </xf>
    <xf numFmtId="4" fontId="1" fillId="0" borderId="7" xfId="1" applyNumberFormat="1" applyFont="1" applyFill="1" applyBorder="1" applyAlignment="1">
      <alignment horizontal="right" vertical="center"/>
    </xf>
    <xf numFmtId="16" fontId="1" fillId="0" borderId="4" xfId="1" applyNumberFormat="1" applyFont="1" applyFill="1" applyBorder="1" applyAlignment="1">
      <alignment horizontal="center" vertical="center"/>
    </xf>
    <xf numFmtId="4" fontId="3" fillId="0" borderId="22" xfId="1" applyNumberFormat="1" applyFont="1" applyFill="1" applyBorder="1" applyAlignment="1">
      <alignment vertical="center"/>
    </xf>
    <xf numFmtId="4" fontId="3" fillId="0" borderId="28" xfId="1" applyNumberFormat="1" applyFont="1" applyFill="1" applyBorder="1" applyAlignment="1">
      <alignment vertical="center"/>
    </xf>
    <xf numFmtId="0" fontId="8" fillId="0" borderId="5" xfId="1" applyFont="1" applyFill="1" applyBorder="1"/>
    <xf numFmtId="0" fontId="3" fillId="0" borderId="8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justify" vertical="center" wrapText="1"/>
    </xf>
    <xf numFmtId="4" fontId="3" fillId="0" borderId="10" xfId="1" applyNumberFormat="1" applyFont="1" applyFill="1" applyBorder="1" applyAlignment="1">
      <alignment vertical="center"/>
    </xf>
    <xf numFmtId="4" fontId="3" fillId="0" borderId="11" xfId="1" applyNumberFormat="1" applyFont="1" applyFill="1" applyBorder="1" applyAlignment="1">
      <alignment vertical="center"/>
    </xf>
    <xf numFmtId="4" fontId="1" fillId="0" borderId="35" xfId="1" applyNumberFormat="1" applyFont="1" applyFill="1" applyBorder="1" applyAlignment="1">
      <alignment vertical="center"/>
    </xf>
    <xf numFmtId="4" fontId="1" fillId="0" borderId="36" xfId="1" applyNumberFormat="1" applyFont="1" applyFill="1" applyBorder="1" applyAlignment="1">
      <alignment vertical="center"/>
    </xf>
    <xf numFmtId="0" fontId="3" fillId="0" borderId="14" xfId="1" applyFont="1" applyFill="1" applyBorder="1" applyAlignment="1">
      <alignment horizontal="center" vertical="center"/>
    </xf>
    <xf numFmtId="4" fontId="1" fillId="0" borderId="31" xfId="1" applyNumberFormat="1" applyFont="1" applyFill="1" applyBorder="1" applyAlignment="1">
      <alignment horizontal="right" vertical="center"/>
    </xf>
    <xf numFmtId="4" fontId="1" fillId="0" borderId="32" xfId="1" applyNumberFormat="1" applyFont="1" applyFill="1" applyBorder="1" applyAlignment="1">
      <alignment horizontal="right" vertical="center"/>
    </xf>
    <xf numFmtId="4" fontId="1" fillId="0" borderId="12" xfId="1" applyNumberFormat="1" applyFont="1" applyFill="1" applyBorder="1" applyAlignment="1">
      <alignment vertical="center"/>
    </xf>
    <xf numFmtId="4" fontId="1" fillId="0" borderId="3" xfId="1" applyNumberFormat="1" applyFont="1" applyFill="1" applyBorder="1" applyAlignment="1">
      <alignment vertical="center"/>
    </xf>
    <xf numFmtId="0" fontId="3" fillId="0" borderId="20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justify" vertical="center" wrapText="1"/>
    </xf>
    <xf numFmtId="4" fontId="3" fillId="0" borderId="23" xfId="1" applyNumberFormat="1" applyFont="1" applyFill="1" applyBorder="1" applyAlignment="1">
      <alignment vertical="center"/>
    </xf>
    <xf numFmtId="0" fontId="1" fillId="0" borderId="37" xfId="1" applyFont="1" applyFill="1" applyBorder="1" applyAlignment="1">
      <alignment horizontal="center" vertical="center"/>
    </xf>
    <xf numFmtId="0" fontId="1" fillId="0" borderId="38" xfId="1" applyFont="1" applyFill="1" applyBorder="1" applyAlignment="1">
      <alignment horizontal="justify" vertical="center" wrapText="1"/>
    </xf>
    <xf numFmtId="4" fontId="1" fillId="0" borderId="38" xfId="1" applyNumberFormat="1" applyFont="1" applyFill="1" applyBorder="1" applyAlignment="1">
      <alignment vertical="center"/>
    </xf>
    <xf numFmtId="0" fontId="1" fillId="0" borderId="1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justify" vertical="center" wrapText="1"/>
    </xf>
    <xf numFmtId="4" fontId="1" fillId="0" borderId="13" xfId="1" applyNumberFormat="1" applyFont="1" applyFill="1" applyBorder="1" applyAlignment="1">
      <alignment vertical="center"/>
    </xf>
    <xf numFmtId="0" fontId="1" fillId="0" borderId="6" xfId="1" applyFont="1" applyFill="1" applyBorder="1" applyAlignment="1">
      <alignment horizontal="justify" vertical="center" wrapText="1"/>
    </xf>
    <xf numFmtId="4" fontId="1" fillId="0" borderId="6" xfId="1" applyNumberFormat="1" applyFill="1" applyBorder="1" applyAlignment="1">
      <alignment vertical="center"/>
    </xf>
    <xf numFmtId="4" fontId="1" fillId="0" borderId="7" xfId="1" applyNumberFormat="1" applyFill="1" applyBorder="1" applyAlignment="1">
      <alignment vertical="center"/>
    </xf>
    <xf numFmtId="0" fontId="1" fillId="0" borderId="22" xfId="1" applyFont="1" applyFill="1" applyBorder="1" applyAlignment="1">
      <alignment horizontal="justify" vertical="center" wrapText="1"/>
    </xf>
    <xf numFmtId="4" fontId="1" fillId="0" borderId="22" xfId="1" applyNumberFormat="1" applyFill="1" applyBorder="1" applyAlignment="1">
      <alignment vertical="center"/>
    </xf>
    <xf numFmtId="4" fontId="1" fillId="0" borderId="28" xfId="1" applyNumberFormat="1" applyFill="1" applyBorder="1" applyAlignment="1">
      <alignment vertical="center"/>
    </xf>
    <xf numFmtId="0" fontId="1" fillId="0" borderId="0" xfId="1" applyFont="1" applyFill="1" applyAlignment="1">
      <alignment horizontal="center"/>
    </xf>
    <xf numFmtId="4" fontId="1" fillId="0" borderId="0" xfId="1" applyNumberFormat="1" applyFill="1"/>
    <xf numFmtId="0" fontId="1" fillId="0" borderId="0" xfId="1" applyFont="1"/>
    <xf numFmtId="0" fontId="1" fillId="0" borderId="0" xfId="1" applyFont="1" applyAlignment="1">
      <alignment horizontal="right"/>
    </xf>
    <xf numFmtId="0" fontId="5" fillId="0" borderId="0" xfId="1" applyFont="1" applyAlignment="1">
      <alignment horizontal="center" wrapText="1"/>
    </xf>
    <xf numFmtId="0" fontId="1" fillId="0" borderId="0" xfId="1" applyFont="1" applyAlignment="1">
      <alignment horizontal="left"/>
    </xf>
    <xf numFmtId="0" fontId="3" fillId="0" borderId="0" xfId="1" applyFont="1" applyAlignment="1">
      <alignment horizontal="center" wrapText="1"/>
    </xf>
    <xf numFmtId="0" fontId="3" fillId="0" borderId="0" xfId="1" applyFont="1"/>
    <xf numFmtId="0" fontId="1" fillId="0" borderId="39" xfId="1" applyFont="1" applyBorder="1" applyAlignment="1">
      <alignment horizontal="center"/>
    </xf>
    <xf numFmtId="0" fontId="3" fillId="0" borderId="40" xfId="1" applyFont="1" applyBorder="1" applyAlignment="1">
      <alignment horizontal="center" vertical="center" wrapText="1"/>
    </xf>
    <xf numFmtId="0" fontId="3" fillId="0" borderId="25" xfId="1" applyFont="1" applyBorder="1" applyAlignment="1">
      <alignment horizontal="center" vertical="center" wrapText="1"/>
    </xf>
    <xf numFmtId="0" fontId="3" fillId="0" borderId="41" xfId="1" applyFont="1" applyBorder="1" applyAlignment="1">
      <alignment horizontal="center" vertical="center" wrapText="1"/>
    </xf>
    <xf numFmtId="0" fontId="3" fillId="0" borderId="42" xfId="1" applyFont="1" applyBorder="1" applyAlignment="1">
      <alignment horizontal="center" vertical="center" wrapText="1"/>
    </xf>
    <xf numFmtId="0" fontId="3" fillId="0" borderId="43" xfId="1" applyFont="1" applyBorder="1" applyAlignment="1">
      <alignment horizontal="center" vertical="center" wrapText="1"/>
    </xf>
    <xf numFmtId="0" fontId="3" fillId="0" borderId="35" xfId="1" applyFont="1" applyBorder="1" applyAlignment="1">
      <alignment horizontal="center" vertical="center" wrapText="1"/>
    </xf>
    <xf numFmtId="0" fontId="3" fillId="0" borderId="36" xfId="1" applyFont="1" applyBorder="1" applyAlignment="1">
      <alignment horizontal="center" vertical="center" wrapText="1"/>
    </xf>
    <xf numFmtId="0" fontId="1" fillId="0" borderId="44" xfId="1" applyFont="1" applyFill="1" applyBorder="1" applyAlignment="1">
      <alignment horizontal="center" vertical="center" wrapText="1"/>
    </xf>
    <xf numFmtId="0" fontId="1" fillId="0" borderId="45" xfId="1" applyFont="1" applyFill="1" applyBorder="1" applyAlignment="1">
      <alignment horizontal="left" vertical="center" wrapText="1"/>
    </xf>
    <xf numFmtId="164" fontId="1" fillId="0" borderId="1" xfId="1" applyNumberFormat="1" applyFont="1" applyFill="1" applyBorder="1" applyAlignment="1">
      <alignment vertical="center" wrapText="1"/>
    </xf>
    <xf numFmtId="164" fontId="1" fillId="0" borderId="13" xfId="1" applyNumberFormat="1" applyFont="1" applyFill="1" applyBorder="1" applyAlignment="1">
      <alignment vertical="center" wrapText="1"/>
    </xf>
    <xf numFmtId="4" fontId="1" fillId="0" borderId="3" xfId="1" applyNumberFormat="1" applyFont="1" applyFill="1" applyBorder="1" applyAlignment="1">
      <alignment vertical="center" wrapText="1"/>
    </xf>
    <xf numFmtId="0" fontId="1" fillId="0" borderId="44" xfId="1" applyFont="1" applyFill="1" applyBorder="1" applyAlignment="1">
      <alignment horizontal="center" vertical="center"/>
    </xf>
    <xf numFmtId="0" fontId="1" fillId="0" borderId="44" xfId="1" applyFont="1" applyFill="1" applyBorder="1" applyAlignment="1">
      <alignment horizontal="left" vertical="center" wrapText="1"/>
    </xf>
    <xf numFmtId="164" fontId="1" fillId="0" borderId="4" xfId="1" applyNumberFormat="1" applyFont="1" applyFill="1" applyBorder="1" applyAlignment="1"/>
    <xf numFmtId="164" fontId="1" fillId="0" borderId="7" xfId="1" applyNumberFormat="1" applyFont="1" applyFill="1" applyBorder="1" applyAlignment="1"/>
    <xf numFmtId="4" fontId="1" fillId="0" borderId="19" xfId="1" applyNumberFormat="1" applyFont="1" applyFill="1" applyBorder="1" applyAlignment="1"/>
    <xf numFmtId="0" fontId="1" fillId="0" borderId="44" xfId="1" applyFont="1" applyFill="1" applyBorder="1" applyAlignment="1">
      <alignment horizontal="left" vertical="center" wrapText="1" indent="1"/>
    </xf>
    <xf numFmtId="164" fontId="1" fillId="0" borderId="46" xfId="1" applyNumberFormat="1" applyFont="1" applyFill="1" applyBorder="1" applyAlignment="1"/>
    <xf numFmtId="164" fontId="1" fillId="0" borderId="19" xfId="1" applyNumberFormat="1" applyFont="1" applyFill="1" applyBorder="1" applyAlignment="1"/>
    <xf numFmtId="4" fontId="1" fillId="0" borderId="4" xfId="1" applyNumberFormat="1" applyFont="1" applyFill="1" applyBorder="1" applyAlignment="1"/>
    <xf numFmtId="4" fontId="1" fillId="0" borderId="7" xfId="1" applyNumberFormat="1" applyFont="1" applyFill="1" applyBorder="1" applyAlignment="1"/>
    <xf numFmtId="0" fontId="1" fillId="0" borderId="44" xfId="1" applyNumberFormat="1" applyFont="1" applyFill="1" applyBorder="1" applyAlignment="1">
      <alignment horizontal="center" vertical="center"/>
    </xf>
    <xf numFmtId="0" fontId="1" fillId="0" borderId="47" xfId="1" applyFont="1" applyFill="1" applyBorder="1" applyAlignment="1">
      <alignment horizontal="center" vertical="center"/>
    </xf>
    <xf numFmtId="0" fontId="1" fillId="0" borderId="47" xfId="1" applyFont="1" applyFill="1" applyBorder="1" applyAlignment="1">
      <alignment horizontal="left" vertical="center" wrapText="1"/>
    </xf>
    <xf numFmtId="4" fontId="1" fillId="0" borderId="14" xfId="1" applyNumberFormat="1" applyFont="1" applyFill="1" applyBorder="1" applyAlignment="1"/>
    <xf numFmtId="4" fontId="1" fillId="0" borderId="17" xfId="1" applyNumberFormat="1" applyFont="1" applyFill="1" applyBorder="1" applyAlignment="1"/>
    <xf numFmtId="4" fontId="1" fillId="0" borderId="48" xfId="1" applyNumberFormat="1" applyFont="1" applyFill="1" applyBorder="1" applyAlignment="1"/>
    <xf numFmtId="4" fontId="1" fillId="0" borderId="20" xfId="1" applyNumberFormat="1" applyFont="1" applyFill="1" applyBorder="1" applyAlignment="1"/>
    <xf numFmtId="4" fontId="1" fillId="0" borderId="28" xfId="1" applyNumberFormat="1" applyFont="1" applyFill="1" applyBorder="1" applyAlignment="1"/>
    <xf numFmtId="0" fontId="3" fillId="0" borderId="45" xfId="1" applyFont="1" applyFill="1" applyBorder="1" applyAlignment="1">
      <alignment horizontal="left" vertical="center"/>
    </xf>
    <xf numFmtId="0" fontId="3" fillId="0" borderId="45" xfId="1" applyFont="1" applyFill="1" applyBorder="1" applyAlignment="1">
      <alignment horizontal="left" vertical="center" wrapText="1"/>
    </xf>
    <xf numFmtId="164" fontId="1" fillId="0" borderId="1" xfId="1" applyNumberFormat="1" applyFont="1" applyFill="1" applyBorder="1" applyAlignment="1"/>
    <xf numFmtId="164" fontId="1" fillId="0" borderId="13" xfId="1" applyNumberFormat="1" applyFont="1" applyFill="1" applyBorder="1" applyAlignment="1"/>
    <xf numFmtId="4" fontId="1" fillId="0" borderId="45" xfId="1" applyNumberFormat="1" applyFont="1" applyFill="1" applyBorder="1" applyAlignment="1"/>
    <xf numFmtId="0" fontId="1" fillId="0" borderId="44" xfId="1" applyFont="1" applyFill="1" applyBorder="1" applyAlignment="1">
      <alignment horizontal="left" vertical="center"/>
    </xf>
    <xf numFmtId="0" fontId="1" fillId="0" borderId="4" xfId="1" applyFont="1" applyFill="1" applyBorder="1"/>
    <xf numFmtId="0" fontId="1" fillId="0" borderId="7" xfId="1" applyFont="1" applyFill="1" applyBorder="1"/>
    <xf numFmtId="0" fontId="1" fillId="0" borderId="44" xfId="1" applyFont="1" applyFill="1" applyBorder="1"/>
    <xf numFmtId="0" fontId="1" fillId="0" borderId="44" xfId="1" applyFont="1" applyFill="1" applyBorder="1" applyAlignment="1">
      <alignment horizontal="right" vertical="center" wrapText="1"/>
    </xf>
    <xf numFmtId="0" fontId="1" fillId="0" borderId="49" xfId="1" applyFont="1" applyFill="1" applyBorder="1" applyAlignment="1">
      <alignment horizontal="left" vertical="center"/>
    </xf>
    <xf numFmtId="0" fontId="1" fillId="0" borderId="49" xfId="1" applyFont="1" applyFill="1" applyBorder="1" applyAlignment="1">
      <alignment horizontal="right" vertical="center" wrapText="1"/>
    </xf>
    <xf numFmtId="0" fontId="1" fillId="0" borderId="20" xfId="1" applyFont="1" applyFill="1" applyBorder="1"/>
    <xf numFmtId="0" fontId="1" fillId="0" borderId="28" xfId="1" applyFont="1" applyFill="1" applyBorder="1"/>
    <xf numFmtId="0" fontId="1" fillId="0" borderId="49" xfId="1" applyFont="1" applyFill="1" applyBorder="1"/>
    <xf numFmtId="0" fontId="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right" vertical="center" wrapText="1"/>
    </xf>
    <xf numFmtId="0" fontId="1" fillId="0" borderId="0" xfId="1" applyFont="1" applyFill="1" applyBorder="1"/>
    <xf numFmtId="0" fontId="1" fillId="0" borderId="0" xfId="1" applyFont="1" applyFill="1" applyAlignment="1"/>
    <xf numFmtId="0" fontId="1" fillId="0" borderId="0" xfId="1"/>
    <xf numFmtId="0" fontId="1" fillId="0" borderId="0" xfId="1" applyFont="1" applyFill="1" applyAlignment="1">
      <alignment horizontal="center"/>
    </xf>
    <xf numFmtId="0" fontId="3" fillId="0" borderId="0" xfId="1" applyFont="1" applyBorder="1" applyAlignment="1">
      <alignment horizontal="center" vertical="center" wrapText="1"/>
    </xf>
    <xf numFmtId="1" fontId="3" fillId="0" borderId="0" xfId="1" applyNumberFormat="1" applyFont="1" applyAlignment="1">
      <alignment horizontal="left" vertical="top"/>
    </xf>
    <xf numFmtId="2" fontId="1" fillId="0" borderId="0" xfId="1" applyNumberFormat="1" applyFont="1" applyAlignment="1">
      <alignment vertical="top"/>
    </xf>
    <xf numFmtId="0" fontId="1" fillId="0" borderId="6" xfId="1" applyFont="1" applyBorder="1" applyAlignment="1">
      <alignment horizontal="left"/>
    </xf>
    <xf numFmtId="4" fontId="3" fillId="0" borderId="6" xfId="1" applyNumberFormat="1" applyFont="1" applyBorder="1" applyAlignment="1">
      <alignment horizontal="center" vertical="top" wrapText="1"/>
    </xf>
    <xf numFmtId="0" fontId="1" fillId="0" borderId="6" xfId="1" applyFont="1" applyBorder="1" applyAlignment="1">
      <alignment horizontal="left" indent="2"/>
    </xf>
    <xf numFmtId="4" fontId="1" fillId="0" borderId="6" xfId="1" applyNumberFormat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6" xfId="1" applyFont="1" applyBorder="1" applyAlignment="1">
      <alignment horizontal="left" indent="5"/>
    </xf>
    <xf numFmtId="4" fontId="1" fillId="0" borderId="6" xfId="1" applyNumberFormat="1" applyFont="1" applyFill="1" applyBorder="1" applyAlignment="1">
      <alignment horizontal="center"/>
    </xf>
    <xf numFmtId="0" fontId="1" fillId="0" borderId="6" xfId="1" applyFont="1" applyBorder="1"/>
    <xf numFmtId="4" fontId="3" fillId="0" borderId="6" xfId="1" applyNumberFormat="1" applyFont="1" applyBorder="1" applyAlignment="1">
      <alignment horizontal="center"/>
    </xf>
  </cellXfs>
  <cellStyles count="4">
    <cellStyle name="Обычный" xfId="0" builtinId="0"/>
    <cellStyle name="Обычный 2" xfId="3"/>
    <cellStyle name="Обычный_Форматы по компаниям с уменьшением от 23.08" xfId="1"/>
    <cellStyle name="Обычный_Форматы по компаниям с уменьшением от 28.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7" Type="http://schemas.openxmlformats.org/officeDocument/2006/relationships/externalLink" Target="externalLinks/externalLink5.xml"/><Relationship Id="rId71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74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61" Type="http://schemas.openxmlformats.org/officeDocument/2006/relationships/externalLink" Target="externalLinks/externalLink59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ST/&#1055;&#1083;&#1072;&#1085;&#1086;&#1074;&#1086;-&#1101;&#1082;&#1086;&#1085;&#1086;&#1084;&#1080;&#1095;&#1077;&#1089;&#1082;&#1080;&#1081;%20&#1086;&#1090;&#1076;&#1077;&#1083;/&#1041;&#1044;&#1056;/2017/&#1055;&#1083;&#1072;&#1085;/&#1060;&#1080;&#1085;&#1072;&#1085;&#1089;&#1086;&#1074;&#1099;&#1081;%20&#1087;&#1083;&#1072;&#1085;%20&#1076;&#1083;&#1103;%20&#1082;&#1086;&#1088;&#1088;.%20&#1048;&#1055;%202017%20&#1075;&#1086;&#1076;&#1072;/&#1060;&#1080;&#1085;&#1072;&#1085;&#1089;&#1086;&#1074;&#1099;&#1077;_&#1087;&#1083;&#1072;&#1085;&#1099;_2017_&#1085;&#1072;_&#1089;&#1072;&#1081;&#1090;%20&#1091;&#1090;&#1074;.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ST/&#1055;&#1083;&#1072;&#1085;&#1086;&#1074;&#1086;-&#1101;&#1082;&#1086;&#1085;&#1086;&#1084;&#1080;&#1095;&#1077;&#1089;&#1082;&#1080;&#1081;%20&#1086;&#1090;&#1076;&#1077;&#1083;/&#1041;&#1044;&#1056;/2016/&#1057;&#1090;&#1088;&#1091;&#1082;&#1090;&#1091;&#1088;&#1072;%20&#1079;&#1072;&#1090;&#1088;&#1072;&#1090;%202017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olenovaLA\Local%20Settings\Temporary%20Internet%20Files\OLK3\CNP%20Corporate\Portfolio%20Management\Main%20files\Master%20PM%20Tracker%207-25-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lenovaLA/Local%20Settings/Temporary%20Internet%20Files/OLK3/CNP%20Corporate/Portfolio%20Management/Main%20files/Master%20PM%20Tracker%207-25-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6;&#1072;&#1089;&#1095;&#1105;&#1090;%20&#1082;%20&#1090;&#1072;&#1088;&#1080;&#1092;&#1091;%20&#1085;&#1072;%202009%20&#1075;&#1086;&#1076;\&#1055;&#1086;&#1089;&#1083;&#1077;&#1076;&#1085;&#1080;&#1077;%20&#1088;&#1072;&#1089;&#1095;&#1077;&#1090;&#1099;\2._&#1057;&#1084;&#1077;&#1090;&#1072;_2009&#1075;._&#1055;&#1088;&#1086;&#1095;&#1080;&#1077;_&#1063;&#1080;&#1089;&#1090;&#1072;&#1103;_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2000_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t02\pgp_disk$\&#1060;&#1086;&#1088;&#1084;&#1072;-&#1086;&#1090;&#1095;&#1077;&#1090;&#1085;&#1086;&#1089;&#1090;&#1080;\Company%20Level%20forms%20fin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CL\fincontr\Consolidation\2001_6months\Models\3d_tier\Tier3_6m2001_23.10.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olenovaLA\Local%20Settings\Temporary%20Internet%20Files\OLK3\WEYH\BUDGET19\BUD9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lenovaLA/Local%20Settings/Temporary%20Internet%20Files/OLK3/WEYH/BUDGET19/BUD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ST/&#1055;&#1083;&#1072;&#1085;&#1086;&#1074;&#1086;-&#1101;&#1082;&#1086;&#1085;&#1086;&#1084;&#1080;&#1095;&#1077;&#1089;&#1082;&#1080;&#1081;%20&#1086;&#1090;&#1076;&#1077;&#1083;/&#1041;&#1044;&#1056;/2017/&#1060;&#1072;&#1082;&#1090;%202017%20&#1075;&#1086;&#1076;_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ORM1\sta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1/star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DOCUME~1\KOVRIG~2\LOCALS~1\Temp\Rar$DI29.1171\&#1052;&#1077;&#1090;&#1086;&#1076;&#1080;&#1082;&#1072;%20&#1056;&#1069;&#1050;%202006%20(&#1090;&#1077;&#1087;&#1083;&#1086;&#1074;&#1072;&#1103;%20&#1101;&#1085;&#1077;&#1088;&#1075;&#1080;&#1103;)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5;&#1083;&#1072;&#1085;&#1086;&#1074;&#1086;-&#1101;&#1082;&#1086;&#1085;&#1086;&#1084;&#1080;&#1095;&#1077;&#1089;&#1082;&#1080;&#1081;%20&#1086;&#1090;&#1076;&#1077;&#1083;\&#1053;&#1072;%202008%20&#1075;%20%20&#1073;&#1077;&#1079;%20&#1087;&#1072;&#1088;&#1086;&#1083;&#1077;&#1081;\&#1089;%20&#1052;&#1059;&#1055;%20&#1058;&#1069;&#1050;\TSET.NET.2008%20%2007.08.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3;&#1072;%202008%20&#1075;%20%20&#1073;&#1077;&#1079;%20&#1087;&#1072;&#1088;&#1086;&#1083;&#1077;&#1081;\&#1089;%20&#1052;&#1059;&#1055;%20&#1058;&#1069;&#1050;\TSET.NET.2008%20%2007.08.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Temporary%20Internet%20Files\Content.IE5\31VXR87H\&#1048;&#1085;&#1074;&#1077;&#1089;&#1090;&#1087;&#1088;&#1086;&#1075;&#1088;&#1072;&#1084;&#1084;&#1099;\&#1092;&#1086;&#1088;&#1084;&#1072;&#1090;%20&#1045;&#1048;&#1040;&#1057;%20&#1085;&#1072;%202007%20&#1075;&#1086;&#107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Temp\Temporary%20Internet%20Files\Content.IE5\31VXR87H\&#1048;&#1085;&#1074;&#1077;&#1089;&#1090;&#1087;&#1088;&#1086;&#1075;&#1088;&#1072;&#1084;&#1084;&#1099;\&#1092;&#1086;&#1088;&#1084;&#1072;&#1090;%20&#1045;&#1048;&#1040;&#1057;%20&#1085;&#1072;%202007%20&#1075;&#1086;&#1076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1;&#1072;&#1083;&#1072;&#1085;&#1089;&#1099;%20&#1076;&#1083;&#1103;%20&#1056;&#1069;&#1050;\STOIMO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2;&#1083;&#1072;&#1085;&#1089;&#1099;%20&#1076;&#1083;&#1103;%20&#1056;&#1069;&#1050;/STOIMO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lmatov\&#1048;&#1085;&#1074;&#1077;&#1089;&#1090;&#1087;&#1088;&#1086;&#1077;&#1082;&#1090;\27%20&#1086;&#1082;&#1090;&#1103;&#1073;&#1088;&#1103;%20-%20&#1095;&#1072;&#1089;%20X\baz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ST/&#1055;&#1083;&#1072;&#1085;&#1086;&#1074;&#1086;-&#1101;&#1082;&#1086;&#1085;&#1086;&#1084;&#1080;&#1095;&#1077;&#1089;&#1082;&#1080;&#1081;%20&#1086;&#1090;&#1076;&#1077;&#1083;/&#1056;&#1072;&#1089;&#1095;&#1077;&#1090;&#1099;%20&#1082;%20&#1090;&#1072;&#1088;&#1080;&#1092;&#1091;%20&#1085;&#1072;%202012-2014%20&#1075;&#1086;&#1076;&#1099;/&#1048;&#1085;&#1074;&#1077;&#1089;&#1090;&#1080;&#1094;&#1080;&#1086;&#1085;&#1085;&#1072;&#1103;%20&#1087;&#1088;&#1086;&#1075;&#1088;&#1072;&#1084;&#1084;&#1072;%20&#1089;%20&#1082;&#1086;&#1088;&#1088;&#1077;&#1082;&#1090;&#1080;&#1088;&#1086;&#1074;&#1082;&#1086;&#1081;%20&#1085;&#1072;%202013-2014%20&#1075;&#1075;/&#1050;&#1086;&#1088;&#1088;&#1077;&#1082;&#1090;&#1080;&#1088;&#1086;&#1074;&#1082;&#1072;%20&#1086;&#1090;%2019.09.2013/&#1060;&#1080;&#1085;&#1072;&#1085;&#1089;&#1086;&#1074;&#1099;&#1077;%20&#1087;&#1083;&#1072;&#1085;&#1099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olenovaLA\Local%20Settings\Temporary%20Internet%20Files\OLK3\001-kataev\&#1055;&#1044;&#1044;&#1057;\&#1040;&#1074;&#1075;&#1091;&#1089;&#1090;_&#1087;&#1088;&#1086;&#1073;&#1085;&#1099;&#1081;3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lenovaLA/Local%20Settings/Temporary%20Internet%20Files/OLK3/001-kataev/&#1055;&#1044;&#1044;&#1057;/&#1040;&#1074;&#1075;&#1091;&#1089;&#1090;_&#1087;&#1088;&#1086;&#1073;&#1085;&#1099;&#1081;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BPLAN\kolplak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epartments\Economy\&#1041;&#1070;&#1044;&#1046;&#1045;&#1058;&#1067;\&#1056;&#1077;&#1075;&#1083;&#1072;&#1084;&#1077;&#1085;&#1090;&#1099;_&#1087;&#1088;&#1080;&#1082;&#1072;&#1079;&#1099;\&#1042;&#1093;&#1086;&#1076;&#1103;&#1097;&#1080;&#1077;%20&#1086;&#1090;%20&#1089;&#1083;&#1091;&#1078;&#1073;%20%20&#1056;&#1050;&#1057;\&#1054;&#1073;%20&#1086;&#1090;&#1095;&#1077;&#1090;&#1085;&#1086;&#1089;&#1090;&#1080;%20&#1087;&#1086;%20&#1089;&#1095;&#1077;&#1090;&#1072;&#1084;%20&#1074;%20&#1073;&#1072;&#1085;&#1082;&#1072;&#1093;%20&#1087;&#1086;&#1076;&#1088;&#1072;&#1079;&#1076;&#1077;&#1083;&#1077;&#1085;&#1080;&#1081;%20&#1050;&#1069;&#1057;%20&#1061;&#1086;&#1083;&#1076;&#1080;&#1085;&#1075;&#1072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c\My%20documents\Aluminium%20division\&#1047;&#1072;&#1074;&#1086;&#1076;&#1099;\KRAZ\&#1057;&#1084;&#1077;&#1090;&#1072;%20&#1079;&#1072;&#1090;&#1088;&#1072;&#1090;\&#1057;&#1077;&#1085;&#1090;&#1103;&#1073;&#1088;&#1100;\28.08.00\&#1073;&#1102;&#1076;&#1078;&#1077;&#1090;_&#1089;&#1077;&#1085;&#1090;&#1103;&#1073;&#1088;&#110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y\commerce\Accounts\&#1044;&#1054;&#1055;&#1051;&#1040;&#1058;&#1040;\&#1053;&#1072;%201%20&#1103;&#1085;&#1074;&#1072;&#1088;&#1103;%20200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otdel\&#1084;&#1086;&#1080;%20&#1076;&#1086;&#1082;&#1091;&#1084;&#1077;&#1085;&#1090;\EXCEL\&#1057;&#1052;_&#1060;&#1045;&#1042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5;&#1083;&#1072;&#1085;&#1086;&#1074;&#1086;-&#1101;&#1082;&#1086;&#1085;&#1086;&#1084;&#1080;&#1095;&#1077;&#1089;&#1082;&#1080;&#1081;%20&#1086;&#1090;&#1076;&#1077;&#1083;\_&#1053;&#1072;_2010&#1075;_&#1054;&#1054;&#1054;_&#1043;&#1086;&#1088;&#1089;&#1077;&#1090;&#1080;_\&#1055;&#1086;&#1089;&#1083;&#1077;&#1076;&#1085;&#1080;&#1077;%20&#1088;&#1072;&#1089;&#1095;&#1077;&#1090;&#1099;\2._&#1057;&#1084;&#1077;&#1090;&#1072;_2010&#1075;._&#1054;&#1054;&#1054;_&#1043;&#1086;&#1088;&#1089;&#1077;&#1090;&#1080;_&#1056;&#1069;&#105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olenovaLA\Local%20Settings\Temporary%20Internet%20Files\OLK3\&#1054;&#1090;&#1076;&#1077;&#1083;%20&#1092;&#1080;&#1085;&#1072;&#1085;&#1089;&#1086;&#1074;&#1086;&#1075;&#1086;%20&#1087;&#1083;&#1072;&#1085;&#1080;&#1088;&#1086;&#1074;&#1072;&#1085;&#1103;%20&#1082;&#1086;&#1085;&#1090;&#1088;&#1086;&#1083;&#1103;%20&#1080;%20&#1072;&#1085;&#1072;&#1083;&#1080;&#1079;&#1072;\&#1041;&#1102;&#1076;&#1078;&#1077;&#1090;\&#1040;&#1059;&#1056;_&#1040;&#1048;&#1056;\&#1053;&#1057;_2005_&#1040;&#1048;&#1056;%20v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lenovaLA/Local%20Settings/Temporary%20Internet%20Files/OLK3/&#1054;&#1090;&#1076;&#1077;&#1083;%20&#1092;&#1080;&#1085;&#1072;&#1085;&#1089;&#1086;&#1074;&#1086;&#1075;&#1086;%20&#1087;&#1083;&#1072;&#1085;&#1080;&#1088;&#1086;&#1074;&#1072;&#1085;&#1103;%20&#1082;&#1086;&#1085;&#1090;&#1088;&#1086;&#1083;&#1103;%20&#1080;%20&#1072;&#1085;&#1072;&#1083;&#1080;&#1079;&#1072;/&#1041;&#1102;&#1076;&#1078;&#1077;&#1090;/&#1040;&#1059;&#1056;_&#1040;&#1048;&#1056;/&#1053;&#1057;_2005_&#1040;&#1048;&#1056;%20v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&#1054;&#1055;&#1056;\&#1050;&#1048;&#1056;&#1048;&#1051;&#1054;&#1042;&#1054;&#1049;%20&#1058;&#1040;&#1058;&#1068;&#1071;&#1053;&#1045;\&#1048;&#1055;%202012-2014\2012-2014%20(&#1080;&#1079;&#1084;.%20&#1048;&#1055;2014%2014.07.2013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53;&#1086;&#1074;&#1099;&#1077;%20&#1092;&#1086;&#1088;&#1084;&#1099;%20&#1086;&#1090;&#1095;&#1077;&#1090;&#1085;&#1086;&#1089;&#1090;&#1080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VorontsovMV\My%20Documents\&#1044;&#1077;&#1073;&#1080;&#1090;&#1086;&#1088;&#1082;&#1072;\&#1089;&#1090;&#1072;&#1088;&#1099;&#1077;%20&#1092;&#1086;&#1088;&#1084;&#1099;\&#1092;&#1080;&#1085;\&#1053;&#1086;&#1074;&#1072;&#1103;(&#1087;&#1086;&#1089;&#1083;&#1077;&#1076;&#1085;&#1103;&#1103;)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VorontsovMV/My%20Documents/&#1044;&#1077;&#1073;&#1080;&#1090;&#1086;&#1088;&#1082;&#1072;/&#1089;&#1090;&#1072;&#1088;&#1099;&#1077;%20&#1092;&#1086;&#1088;&#1084;&#1099;/&#1092;&#1080;&#1085;/&#1053;&#1086;&#1074;&#1072;&#1103;(&#1087;&#1086;&#1089;&#1083;&#1077;&#1076;&#1085;&#1103;&#1103;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.rks.ru\departments$\BusinessDivisions\Common\&#1059;&#1087;&#1088;&#1072;&#1074;&#1083;&#1077;&#1085;&#1080;&#1077;%20&#1069;&amp;&#1058;&#1054;\&#1054;&#1090;&#1095;&#1077;&#1090;&#1085;&#1086;&#1089;&#1090;&#1100;%202007\&#1060;&#1072;&#1082;&#1090;&#1080;&#1095;&#1077;&#1089;&#1082;&#1080;&#1077;%20%20&#1092;&#1086;&#1088;&#1084;&#1099;\&#1072;&#1074;&#1072;&#1088;&#1080;&#1081;&#1085;&#1086;&#1089;&#1090;&#1100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ST/&#1055;&#1083;&#1072;&#1085;&#1086;&#1074;&#1086;-&#1101;&#1082;&#1086;&#1085;&#1086;&#1084;&#1080;&#1095;&#1077;&#1089;&#1082;&#1080;&#1081;%20&#1086;&#1090;&#1076;&#1077;&#1083;/&#1056;&#1072;&#1089;&#1095;&#1077;&#1090;&#1099;%20&#1082;%20&#1090;&#1072;&#1088;&#1080;&#1092;&#1091;%20&#1085;&#1072;%202012-2014%20&#1075;&#1086;&#1076;&#1099;/&#1057;&#1084;&#1077;&#1090;&#1072;%202012%20&#1075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ina/My%20Documents/Downloads/&#1057;&#1074;&#1086;&#1076;&#1085;&#1072;&#1103;%20&#1090;&#1088;&#1072;&#1085;&#1089;&#1087;&#1086;&#1088;&#1090;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ST/&#1055;&#1083;&#1072;&#1085;&#1086;&#1074;&#1086;-&#1101;&#1082;&#1086;&#1085;&#1086;&#1084;&#1080;&#1095;&#1077;&#1089;&#1082;&#1080;&#1081;%20&#1086;&#1090;&#1076;&#1077;&#1083;/&#1056;&#1072;&#1089;&#1095;&#1077;&#1090;&#1099;%20&#1082;%20&#1090;&#1072;&#1088;&#1080;&#1092;&#1091;%20&#1085;&#1072;%202012-2014%20&#1075;&#1086;&#1076;&#1099;/&#1048;&#1084;&#1091;&#1097;&#1077;&#1089;&#1090;&#1074;&#1086;/&#1057;&#1084;&#1077;&#1090;&#1072;%20&#1085;&#1072;%202012-2014%20&#1075;&#1075;.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4;&#1090;&#1076;&#1077;&#1083;_&#1041;&#1055;\&#1060;&#1080;&#1085;&#1072;&#1085;&#1089;&#1086;&#1074;&#1086;-&#1101;&#1082;&#1086;&#1085;&#1086;&#1084;&#1080;&#1095;&#1077;&#1089;&#1082;&#1080;&#1081;%20&#1086;&#1090;&#1076;&#1077;&#1083;\&#1041;&#1048;&#1047;&#1053;&#1045;&#1057;_&#1055;&#1051;&#1040;&#1053;%202007\&#1089;%20&#1092;&#1086;&#1088;&#1084;&#1091;&#1083;&#1072;&#1084;&#1080;\&#1055;&#1088;&#1080;&#1083;&#1086;&#1078;&#1077;&#1085;&#1080;&#1077;%20&#1082;%20&#1045;&#1041;&#1055;07%20(&#1069;&#1085;&#1077;&#1088;&#1075;&#1086;&#1082;&#1086;&#1084;&#1092;&#1086;&#1088;&#1090;%20&#1057;&#1080;&#1073;&#1080;&#1088;&#1100;)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2\working\WORKING\Planing\BPLAN\2000\BPLAN\YPA\YPA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olenovaLA\Local%20Settings\Temporary%20Internet%20Files\OLK3\Documents%20and%20Settings\V_Cherepanov\Local%20Settings\Temporary%20Internet%20Files\OLK5B7\&#1056;&#1072;&#1073;.&#1076;&#1086;&#1082;\&#1041;&#1102;&#1076;&#1078;&#1077;&#1090;%202004\&#1094;&#1080;&#1092;&#1088;&#1099;%202004.xls%20&#1089;%20&#1080;&#1079;&#1084;&#1077;&#1085;&#1077;&#1085;&#1085;&#1080;&#1103;&#1084;&#108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ST/&#1055;&#1083;&#1072;&#1085;&#1086;&#1074;&#1086;-&#1101;&#1082;&#1086;&#1085;&#1086;&#1084;&#1080;&#1095;&#1077;&#1089;&#1082;&#1080;&#1081;%20&#1086;&#1090;&#1076;&#1077;&#1083;/&#1041;&#1044;&#1056;/2014/&#1060;&#1072;&#1082;&#1090;/&#1060;&#1086;&#1088;&#1084;&#1072;&#1090;&#1099;%20&#1087;&#1086;%20&#1082;&#1086;&#1084;&#1087;&#1072;&#1085;&#1080;&#1103;&#1084;/&#1060;&#1086;&#1088;&#1084;&#1072;&#1090;&#1099;%20&#1087;&#1086;%20&#1082;&#1086;&#1084;&#1087;&#1072;&#1085;&#1080;&#1103;&#1084;%20&#1048;&#1055;%202014&#1075;.%20(&#1087;&#1083;&#1072;&#1085;%20&#1085;&#1086;&#1074;&#1099;&#1081;)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lenovaLA/Local%20Settings/Temporary%20Internet%20Files/OLK3/Documents%20and%20Settings/V_Cherepanov/Local%20Settings/Temporary%20Internet%20Files/OLK5B7/&#1056;&#1072;&#1073;.&#1076;&#1086;&#1082;/&#1041;&#1102;&#1076;&#1078;&#1077;&#1090;%202004/&#1094;&#1080;&#1092;&#1088;&#1099;%202004.xls%20&#1089;%20&#1080;&#1079;&#1084;&#1077;&#1085;&#1077;&#1085;&#1085;&#1080;&#1103;&#1084;&#1080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lofinskaya\&#1056;&#1072;&#1073;&#1086;&#1095;&#1080;&#1081;%20&#1089;&#1090;&#1086;&#1083;\&#1055;&#1088;&#1086;&#1075;&#1088;&#1072;&#1084;&#1084;&#1072;%20&#1085;&#1072;%202008%20&#1075;&#1086;&#1076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olenovaLA\Local%20Settings\Temporary%20Internet%20Files\OLK3\Abarry\FICHIERS%20%20DE%20%20TRAVAIL\TABBORD\Anntb2001\Rapport%20MO\Resultats\Rapport%20MO%20juin%200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lenovaLA/Local%20Settings/Temporary%20Internet%20Files/OLK3/Abarry/FICHIERS%20%20DE%20%20TRAVAIL/TABBORD/Anntb2001/Rapport%20MO/Resultats/Rapport%20MO%20juin%2001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lenovaLA/Local%20Settings/Temporary%20Internet%20Files/OLK3/Documents%20and%20Settings/DolinaGA/Local%20Settings/Temporary%20Internet%20Files/OLK52/Program%20Files/&#1052;&#1086;&#1080;%20&#1076;&#1086;&#1082;&#1091;&#1084;&#1077;&#1085;&#1090;&#1099;/postuplenie%20sredstv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olenovaLA\Local%20Settings\Temporary%20Internet%20Files\OLK3\Documents%20and%20Settings\DolinaGA\Local%20Settings\Temporary%20Internet%20Files\OLK52\Program%20Files\&#1052;&#1086;&#1080;%20&#1076;&#1086;&#1082;&#1091;&#1084;&#1077;&#1085;&#1090;&#1099;\postuplenie%20sredstv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4;&#1090;&#1076;&#1077;&#1083;%20&#1041;&#1055;\Nika\&#1058;&#1072;&#1073;&#1083;&#1080;&#1094;&#1072;%20&#1087;&#1086;%20&#1085;&#1086;&#1088;&#1084;&#1072;&#1090;&#1080;&#1074;&#1072;&#1084;%20&#1090;&#1077;&#1087;&#1083;&#1086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41;&#1055;/Nika/&#1058;&#1072;&#1073;&#1083;&#1080;&#1094;&#1072;%20&#1087;&#1086;%20&#1085;&#1086;&#1088;&#1084;&#1072;&#1090;&#1080;&#1074;&#1072;&#1084;%20&#1090;&#1077;&#1087;&#1083;&#1086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olenovaLA/Local%20Settings/Temporary%20Internet%20Files/OLK3/&#1056;&#1072;&#1073;&#1086;&#1095;&#1080;&#1081;%20&#1082;&#1072;&#1090;&#1072;&#1083;&#1086;&#1075;%20&#1087;&#1086;%20&#1072;&#1085;&#1072;&#1083;&#1080;&#1079;&#1091;/A&#1085;%20-%20&#1079;%20&#1090;&#1086;&#1074;&#1072;&#1088;&#1085;&#1086;&#1081;%20&#1087;&#1088;&#1086;&#1076;&#1091;&#1082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ST/&#1055;&#1083;&#1072;&#1085;&#1086;&#1074;&#1086;-&#1101;&#1082;&#1086;&#1085;&#1086;&#1084;&#1080;&#1095;&#1077;&#1089;&#1082;&#1080;&#1081;%20&#1086;&#1090;&#1076;&#1077;&#1083;/&#1041;&#1044;&#1056;/2014/&#1060;&#1072;&#1082;&#1090;/&#1050;&#1072;&#1087;&#1074;&#1083;&#1086;&#1078;&#1077;&#1085;&#1080;&#1103;/&#1054;&#1073;&#1086;&#1088;&#1086;&#1090;&#1085;&#1086;-&#1089;&#1072;&#1083;&#1100;&#1076;&#1086;&#1074;&#1072;&#1103;%2008.3%202014%20&#1075;&#1086;&#1076;%20(&#1089;%20&#1088;&#1072;&#1089;&#1082;&#1083;&#1072;&#1076;&#1082;&#1086;&#1081;)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olenovaLA\Local%20Settings\Temporary%20Internet%20Files\OLK3\&#1056;&#1072;&#1073;&#1086;&#1095;&#1080;&#1081;%20&#1082;&#1072;&#1090;&#1072;&#1083;&#1086;&#1075;%20&#1087;&#1086;%20&#1072;&#1085;&#1072;&#1083;&#1080;&#1079;&#1091;\A&#1085;%20-%20&#1079;%20&#1090;&#1086;&#1074;&#1072;&#1088;&#1085;&#1086;&#1081;%20&#1087;&#1088;&#1086;&#1076;&#1091;&#1082;.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zudilova2\Local%20Settings\Temporary%20Internet%20Files\Content.IE5\DRRZ15GE\2._&#1057;&#1084;&#1077;&#1090;&#1072;_2011&#1075;._&#1054;&#1054;&#1054;_&#1043;&#1086;&#1088;&#1089;&#1077;&#1090;&#1080;_&#1056;&#1069;&#1050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&#1086;&#1074;&#1086;-&#1101;&#1082;&#1086;&#1085;&#1086;&#1084;&#1080;&#1095;&#1077;&#1089;&#1082;&#1080;&#1081;%20&#1086;&#1090;&#1076;&#1077;&#1083;/&#1056;&#1072;&#1089;&#1095;&#1077;&#1090;&#1099;%20&#1082;%20&#1090;&#1072;&#1088;&#1080;&#1092;&#1091;%202011%20&#1075;/2._&#1057;&#1084;&#1077;&#1090;&#1072;_2011&#1075;._&#1054;&#1054;&#1054;_&#1043;&#1086;&#1088;&#1089;&#1077;&#1090;&#1080;_&#1056;&#1069;&#1050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bonin\c\YAMSKIE\DOZAKL\ANALIZ\MAY\POST_Z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4;&#1090;&#1076;&#1077;&#1083;_&#1041;&#1055;\2005&#1075;\&#1041;&#1055;%20&#1085;&#1072;%202005%20&#1075;&#1086;&#1076;\&#1057;&#1086;&#1075;&#1083;&#1072;&#1089;&#1086;&#1074;&#1072;&#1085;&#1085;&#1099;&#1077;%20&#1076;&#1072;&#1085;&#1085;&#1099;&#1077;\&#1041;&#1055;_2005_&#1058;&#1086;&#1050;&#1057;(1)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_&#1041;&#1055;/2005&#1075;/&#1041;&#1055;%20&#1085;&#1072;%202005%20&#1075;&#1086;&#1076;/&#1057;&#1086;&#1075;&#1083;&#1072;&#1089;&#1086;&#1074;&#1072;&#1085;&#1085;&#1099;&#1077;%20&#1076;&#1072;&#1085;&#1085;&#1099;&#1077;/&#1041;&#1055;_2005_&#1058;&#1086;&#1050;&#1057;(1)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tiserver\obmen\&#1055;&#1083;&#1072;&#1085;&#1086;&#1074;&#1086;-&#1101;&#1082;&#1086;&#1085;&#1086;&#1084;&#1080;&#1095;&#1077;&#1089;&#1082;&#1080;&#1081;%20&#1086;&#1090;&#1076;&#1077;&#1083;\&#1050;&#1086;&#1085;&#1082;&#1091;&#1088;&#1089;&#1099;\&#1082;&#1088;&#1077;&#1076;&#1080;&#1090;&#1085;&#1072;&#1103;%20&#1083;&#1080;&#1085;&#1080;&#1103;%202\&#1050;&#1085;&#1080;&#1075;&#1072;1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mina\&#1086;&#1090;&#1095;&#1077;&#1090;&#1099;\&#1054;&#1090;&#1095;&#1077;&#1090;&#1099;\&#1054;&#1082;&#1090;\&#1055;&#1044;&#1044;&#1057;_&#1086;&#1082;&#1090;2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APLANT\WORK\PAYPLAN_NET\AllPay\Shifr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ST/&#1055;&#1083;&#1072;&#1085;&#1086;&#1074;&#1086;-&#1101;&#1082;&#1086;&#1085;&#1086;&#1084;&#1080;&#1095;&#1077;&#1089;&#1082;&#1080;&#1081;%20&#1086;&#1090;&#1076;&#1077;&#1083;/&#1048;&#1085;&#1074;&#1077;&#1089;&#1090;&#1080;&#1094;&#1080;&#1086;&#1085;&#1085;&#1072;&#1103;%20&#1087;&#1088;&#1086;&#1075;&#1088;&#1072;&#1084;&#1084;&#1072;%20&#1086;&#1090;&#1095;&#1077;&#1090;&#1099;%20&#1074;%20&#1060;&#1057;&#1058;/&#1048;&#1085;&#1074;&#1077;&#1089;&#1090;&#1080;&#1094;&#1080;&#1086;&#1085;&#1085;&#1072;&#1103;%20&#1087;&#1088;&#1086;&#1075;&#1088;&#1072;&#1084;&#1084;&#1072;%202017%20&#1075;&#1086;&#1076;/&#1075;&#1086;&#1076;/&#1055;&#1086;%20&#1087;&#1088;&#1080;&#1082;&#1072;&#1079;&#1091;%20&#8470;114/&#1060;&#1086;&#1088;&#1084;&#1099;%205,6.2%20&#1087;&#1086;%20&#1055;&#1088;.&#8470;114%20&#1079;&#1072;%202017%20&#1075;&#1086;&#1076;%20&#1080;&#1089;&#1087;&#1088;.&#1092;&#1086;&#1088;&#1084;&#1072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B-PL/NBPL/_FE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-PL\NBPL\_F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 (2)"/>
      <sheetName val="4.2. (2)"/>
      <sheetName val="4.3.  все оплаты"/>
      <sheetName val="4.3. деньги"/>
    </sheetNames>
    <sheetDataSet>
      <sheetData sheetId="0">
        <row r="24">
          <cell r="E24">
            <v>1171.89393</v>
          </cell>
        </row>
        <row r="27">
          <cell r="E27">
            <v>42.854080000000003</v>
          </cell>
        </row>
        <row r="28">
          <cell r="E28">
            <v>113.22247458000001</v>
          </cell>
        </row>
        <row r="29">
          <cell r="E29">
            <v>102.01839798305082</v>
          </cell>
        </row>
        <row r="38">
          <cell r="E38">
            <v>474.1818921012441</v>
          </cell>
        </row>
        <row r="39">
          <cell r="E39">
            <v>136.84889406041904</v>
          </cell>
        </row>
        <row r="41">
          <cell r="E41">
            <v>130.67699999999999</v>
          </cell>
        </row>
        <row r="42">
          <cell r="E42">
            <v>18.60145954784457</v>
          </cell>
        </row>
        <row r="44">
          <cell r="E44">
            <v>11.445595490000001</v>
          </cell>
        </row>
        <row r="46">
          <cell r="E46">
            <v>0.77559</v>
          </cell>
        </row>
        <row r="50">
          <cell r="E50">
            <v>135.65374968000003</v>
          </cell>
        </row>
        <row r="51">
          <cell r="E51">
            <v>35.911582639999992</v>
          </cell>
        </row>
        <row r="52">
          <cell r="E52">
            <v>140.20722311299994</v>
          </cell>
        </row>
        <row r="58">
          <cell r="E58">
            <v>0.52600000000000002</v>
          </cell>
        </row>
        <row r="59">
          <cell r="E59">
            <v>58.503999999999998</v>
          </cell>
        </row>
        <row r="60">
          <cell r="E60">
            <v>99.022999999999996</v>
          </cell>
        </row>
        <row r="62">
          <cell r="E62">
            <v>33.121000000000002</v>
          </cell>
        </row>
        <row r="64">
          <cell r="E64">
            <v>25.179593985695409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для раскрытия (новая)"/>
      <sheetName val="Структура затрат 2017"/>
    </sheetNames>
    <definedNames>
      <definedName name="a" refersTo="#ССЫЛКА!"/>
      <definedName name="asd" refersTo="#ССЫЛКА!"/>
      <definedName name="b" refersTo="#ССЫЛКА!"/>
      <definedName name="CompOt" refersTo="#ССЫЛКА!"/>
      <definedName name="CompRas" refersTo="#ССЫЛКА!"/>
      <definedName name="dfg" refersTo="#ССЫЛКА!"/>
      <definedName name="ew" refersTo="#ССЫЛКА!"/>
      <definedName name="fg" refersTo="#ССЫЛКА!"/>
      <definedName name="gggg" refersTo="#ССЫЛКА!"/>
      <definedName name="Go" refersTo="#ССЫЛКА!"/>
      <definedName name="GoAssetChart" refersTo="#ССЫЛКА!"/>
      <definedName name="GoBack" refersTo="#ССЫЛКА!"/>
      <definedName name="GoBalanceSheet" refersTo="#ССЫЛКА!"/>
      <definedName name="GoCashFlow" refersTo="#ССЫЛКА!"/>
      <definedName name="GoData" refersTo="#ССЫЛКА!"/>
      <definedName name="GoIncomeChart" refersTo="#ССЫЛКА!"/>
      <definedName name="GoIncomeChart1" refersTo="#ССЫЛКА!"/>
      <definedName name="hhhh" refersTo="#ССЫЛКА!"/>
      <definedName name="jjjjjj" refersTo="#ССЫЛКА!"/>
      <definedName name="k" refersTo="#ССЫЛКА!"/>
      <definedName name="mm" refersTo="#ССЫЛКА!"/>
      <definedName name="NotesHyp"/>
      <definedName name="P1_ДиапазонЗащиты"/>
      <definedName name="P2_ДиапазонЗащиты"/>
      <definedName name="P3_ДиапазонЗащиты"/>
      <definedName name="P4_ДиапазонЗащиты"/>
      <definedName name="qaz" refersTo="#ССЫЛКА!"/>
      <definedName name="shit" refersTo="#ССЫЛКА!"/>
      <definedName name="USD" refersTo="#ССЫЛКА!"/>
      <definedName name="www" refersTo="#ССЫЛКА!"/>
      <definedName name="аа" refersTo="#ССЫЛКА!"/>
      <definedName name="АААААААА" refersTo="#ССЫЛКА!"/>
      <definedName name="б" refersTo="#ССЫЛКА!"/>
      <definedName name="бб" refersTo="#ССЫЛКА!"/>
      <definedName name="ббббб" refersTo="#ССЫЛКА!"/>
      <definedName name="в" refersTo="#ССЫЛКА!"/>
      <definedName name="в23ё" refersTo="#ССЫЛКА!"/>
      <definedName name="вв" refersTo="#ССЫЛКА!"/>
      <definedName name="г" refersTo="#ССЫЛКА!"/>
      <definedName name="график" refersTo="#ССЫЛКА!"/>
      <definedName name="д" refersTo="#ССЫЛКА!"/>
      <definedName name="Дв" refersTo="#ССЫЛКА!"/>
      <definedName name="е" refersTo="#ССЫЛКА!"/>
      <definedName name="ж" refersTo="#ССЫЛКА!"/>
      <definedName name="жжжжжжж" refersTo="#ССЫЛКА!"/>
      <definedName name="з" refersTo="#ССЫЛКА!"/>
      <definedName name="ззззззззззззззззззззз" refersTo="#ССЫЛКА!"/>
      <definedName name="и" refersTo="#ССЫЛКА!"/>
      <definedName name="й" refersTo="#ССЫЛКА!"/>
      <definedName name="йй" refersTo="#ССЫЛКА!"/>
      <definedName name="ййййййййййййй" refersTo="#ССЫЛКА!"/>
      <definedName name="к" refersTo="#ССЫЛКА!"/>
      <definedName name="ке" refersTo="#ССЫЛКА!"/>
      <definedName name="л" refersTo="#ССЫЛКА!"/>
      <definedName name="м" refersTo="#ССЫЛКА!"/>
      <definedName name="мым" refersTo="#ССЫЛКА!"/>
      <definedName name="н" refersTo="#ССЫЛКА!"/>
      <definedName name="нов" refersTo="#ССЫЛКА!"/>
      <definedName name="о" refersTo="#ССЫЛКА!"/>
      <definedName name="п" refersTo="#ССЫЛКА!"/>
      <definedName name="привет" refersTo="#ССЫЛКА!"/>
      <definedName name="р" refersTo="#ССЫЛКА!"/>
      <definedName name="ремонты2" refersTo="#ССЫЛКА!"/>
      <definedName name="сс" refersTo="#ССЫЛКА!"/>
      <definedName name="сссс" refersTo="#ССЫЛКА!"/>
      <definedName name="ссы" refersTo="#ССЫЛКА!"/>
      <definedName name="ссы2" refersTo="#ССЫЛКА!"/>
      <definedName name="т" refersTo="#ССЫЛКА!"/>
      <definedName name="у" refersTo="#ССЫЛКА!"/>
      <definedName name="ук" refersTo="#ССЫЛКА!"/>
      <definedName name="УП" refersTo="#ССЫЛКА!"/>
      <definedName name="уфе" refersTo="#ССЫЛКА!"/>
      <definedName name="уфэ" refersTo="#ССЫЛКА!"/>
      <definedName name="Формат_ширина" refersTo="#ССЫЛКА!"/>
      <definedName name="фыв" refersTo="#ССЫЛКА!"/>
      <definedName name="х" refersTo="#ССЫЛКА!"/>
      <definedName name="ц" refersTo="#ССЫЛКА!"/>
      <definedName name="цу" refersTo="#ССЫЛКА!"/>
      <definedName name="ч" refersTo="#ССЫЛКА!"/>
      <definedName name="ш" refersTo="#ССЫЛКА!"/>
      <definedName name="щ" refersTo="#ССЫЛКА!"/>
      <definedName name="ы" refersTo="#ССЫЛКА!"/>
      <definedName name="ыв" refersTo="#ССЫЛКА!"/>
      <definedName name="ыыыыы" refersTo="#ССЫЛКА!"/>
      <definedName name="ыыыыыы" refersTo="#ССЫЛКА!"/>
      <definedName name="ыыыыыыыыыыыыыыы" refersTo="#ССЫЛКА!"/>
      <definedName name="ь" refersTo="#ССЫЛКА!"/>
      <definedName name="ььььь" refersTo="#ССЫЛКА!"/>
      <definedName name="э" refersTo="#ССЫЛКА!"/>
      <definedName name="эээээээээээээээээээээ" refersTo="#ССЫЛКА!"/>
      <definedName name="ю" refersTo="#ССЫЛКА!"/>
      <definedName name="я" refersTo="#ССЫЛКА!"/>
      <definedName name="яячячыя" refersTo="#ССЫЛКА!"/>
    </defined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ummary"/>
      <sheetName val="Master Cashflows - Contractual"/>
      <sheetName val="Master Cashflows - Received"/>
      <sheetName val="Master Cashflows - Variance"/>
      <sheetName val="Executive Summary"/>
      <sheetName val="CNC Funding"/>
      <sheetName val="Archi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ummary"/>
      <sheetName val="Master Cashflows - Contractual"/>
      <sheetName val="Master Cashflows - Received"/>
      <sheetName val="Master Cashflows - Variance"/>
      <sheetName val="Executive Summary"/>
      <sheetName val="CNC Funding"/>
      <sheetName val="Archi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Заголовок"/>
      <sheetName val="Анкета"/>
      <sheetName val="Т.1.1."/>
      <sheetName val="Т.1.2."/>
      <sheetName val="Т.1.4."/>
      <sheetName val="Т.1.5."/>
      <sheetName val="Т.1.6."/>
      <sheetName val="С 2007 г. факт ООО+МУП+ТКС"/>
      <sheetName val="С 2007 г. факт ООО"/>
      <sheetName val="Лист3"/>
      <sheetName val="Лист7"/>
      <sheetName val="Лист6"/>
      <sheetName val="Т.1.15."/>
      <sheetName val="1 к 1.15"/>
      <sheetName val="2 к 1.15."/>
      <sheetName val="3 к 1.15"/>
      <sheetName val="4.1 к 1.15"/>
      <sheetName val="4.2 к 1.15"/>
      <sheetName val="5.1 к 1.15."/>
      <sheetName val="5.2 к 1.15."/>
      <sheetName val="5.3 к 1.15."/>
      <sheetName val="6 к 1.15."/>
      <sheetName val="7 к 1.15."/>
      <sheetName val="Лист1"/>
      <sheetName val="8 к 1.15."/>
      <sheetName val="9 к 1.15."/>
      <sheetName val="Т.1.16."/>
      <sheetName val="Т.1.16. (2)"/>
      <sheetName val="П1.16"/>
      <sheetName val="П1.17"/>
      <sheetName val="П1.17 (4)"/>
      <sheetName val="П1.17 (2)"/>
      <sheetName val="П1.17 (3)"/>
      <sheetName val="17"/>
      <sheetName val="17 (4)"/>
      <sheetName val="17 (2)"/>
      <sheetName val="17 (3)"/>
      <sheetName val="1 к 1.17."/>
      <sheetName val="1 к 1.17. (4)"/>
      <sheetName val="Лист5"/>
      <sheetName val="1 к 1.17. (2)"/>
      <sheetName val="1 к 1.17. (3)"/>
      <sheetName val="аренда имущества"/>
      <sheetName val="2 к 1.17."/>
      <sheetName val="1.21. (2)"/>
      <sheetName val="Лист4"/>
      <sheetName val="Капвложения (2)"/>
      <sheetName val="1.21."/>
      <sheetName val="Капвложения"/>
      <sheetName val="Лист8"/>
      <sheetName val="1.21. (3)"/>
      <sheetName val="П1. к 1.21."/>
      <sheetName val="П2. к1.21."/>
      <sheetName val="Т.2.1."/>
      <sheetName val="Т.2.2."/>
    </sheetNames>
    <sheetDataSet>
      <sheetData sheetId="0" refreshError="1"/>
      <sheetData sheetId="1" refreshError="1">
        <row r="3">
          <cell r="B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шаблон для R3"/>
      <sheetName val="Форма 20 (1)"/>
      <sheetName val="Форма 20 (2)"/>
      <sheetName val="Форма 20 (3)"/>
      <sheetName val="Форма 20 (4)"/>
      <sheetName val="Форма 20 (5)"/>
      <sheetName val="перекрестка"/>
      <sheetName val="16"/>
      <sheetName val="18.2"/>
      <sheetName val="4"/>
      <sheetName val="6"/>
      <sheetName val="15"/>
      <sheetName val="17.1"/>
      <sheetName val="2.3"/>
      <sheetName val="ЭСО"/>
      <sheetName val="сбыт"/>
      <sheetName val="Ген. не уч. ОРЭМ"/>
      <sheetName val="сети"/>
      <sheetName val="21.3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Control"/>
      <sheetName val="_x0018_O_x0000__x0000__x0000_"/>
      <sheetName val=""/>
      <sheetName val="Электроэн 4кв"/>
      <sheetName val="Вода 4кв"/>
      <sheetName val="Тепло 4кв"/>
      <sheetName val="ДПН внутр"/>
      <sheetName val="ДПН АРМ"/>
      <sheetName val="Приток"/>
      <sheetName val="Отток"/>
      <sheetName val="Списки"/>
      <sheetName val="FST5"/>
      <sheetName val="TSheet"/>
      <sheetName val="Титульный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35998"/>
      <sheetName val="44"/>
      <sheetName val="92"/>
      <sheetName val="94"/>
      <sheetName val="97"/>
      <sheetName val="Отчет"/>
      <sheetName val="Расчёт"/>
      <sheetName val="14б ДПН отчет"/>
      <sheetName val="16а Сводный анализ"/>
      <sheetName val="НЕДЕЛИ"/>
      <sheetName val="реализация⼘6㮧疽М"/>
      <sheetName val="_x0018_O"/>
      <sheetName val="TEHSHEET"/>
      <sheetName val="_x0018_O_x0000_"/>
      <sheetName val="Топливо2009"/>
      <sheetName val="2009"/>
      <sheetName val="_x0018_O?"/>
      <sheetName val="Таб1.1"/>
      <sheetName val="Гр5(о)"/>
      <sheetName val="ПС 110 кВ №13 А"/>
      <sheetName val="17"/>
      <sheetName val="Ф-1 (для АО-энерго)"/>
      <sheetName val="Ф-2 (для АО-энерго)"/>
      <sheetName val="свод"/>
      <sheetName val="_x005f_x0018_O_x005f_x0000__x005f_x0000__x005f_x0000_"/>
      <sheetName val="Расчёт НВВ по RAB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</sheetData>
      <sheetData sheetId="3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</row>
      </sheetData>
      <sheetData sheetId="5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C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E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C49" t="str">
            <v>Добавить строки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E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E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</sheetData>
      <sheetData sheetId="8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</sheetData>
      <sheetData sheetId="9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I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 t="str">
            <v>ТЭС-1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D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B16" t="str">
            <v>ГЭС-1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F3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I39">
            <v>0</v>
          </cell>
        </row>
        <row r="42">
          <cell r="B42" t="str">
            <v>ГЭС-1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8">
          <cell r="B48" t="str">
            <v>Котельная - 1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F50">
            <v>0</v>
          </cell>
          <cell r="I50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F55">
            <v>0</v>
          </cell>
          <cell r="I55">
            <v>0</v>
          </cell>
        </row>
        <row r="56">
          <cell r="F56">
            <v>0</v>
          </cell>
          <cell r="I56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I29">
            <v>0</v>
          </cell>
        </row>
        <row r="30">
          <cell r="F30">
            <v>0</v>
          </cell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>
        <row r="8">
          <cell r="D8">
            <v>15739</v>
          </cell>
        </row>
      </sheetData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257" refreshError="1"/>
      <sheetData sheetId="258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 refreshError="1"/>
      <sheetData sheetId="267" refreshError="1"/>
      <sheetData sheetId="268" refreshError="1"/>
      <sheetData sheetId="269"/>
      <sheetData sheetId="27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Анализ_норм"/>
      <sheetName val="Свод_проекты"/>
      <sheetName val="показатели"/>
      <sheetName val="Инвест_тек"/>
      <sheetName val="Инвестиции"/>
      <sheetName val="прогр_реал"/>
      <sheetName val="прогр_пр-ва"/>
      <sheetName val="труд"/>
      <sheetName val="приб_уб"/>
      <sheetName val="Оборот_кап"/>
      <sheetName val="Фин_план"/>
      <sheetName val="админ_расх"/>
      <sheetName val="прогр"/>
      <sheetName val="накладн_расх"/>
      <sheetName val="налог_план"/>
      <sheetName val="Услуги"/>
      <sheetName val="всп_цеха"/>
      <sheetName val="Распоряжение"/>
      <sheetName val="калькуляции"/>
      <sheetName val="калк"/>
      <sheetName val="калькуляции (2)"/>
      <sheetName val="Ф-25 дол."/>
      <sheetName val="?????"/>
      <sheetName val="Проверка"/>
      <sheetName val="Расчетный лист"/>
      <sheetName val="Амортизация по счетам"/>
      <sheetName val="Распределение 23,25."/>
      <sheetName val="Распределение 26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Амортизация по счетам (2)"/>
    </sheetNames>
    <sheetDataSet>
      <sheetData sheetId="0" refreshError="1">
        <row r="1">
          <cell r="B1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о прибыли"/>
      <sheetName val="Отчет о прибыли (на баррель (2)"/>
      <sheetName val="Отчет о прибыли (на баррель)"/>
      <sheetName val="Выручка и добыча"/>
      <sheetName val="Товарный баланс"/>
      <sheetName val="Баланс"/>
      <sheetName val="Движ ден средств"/>
      <sheetName val="Изменение оборотного капитала"/>
      <sheetName val="Капиталные вложения"/>
      <sheetName val="Коэффициенты 1"/>
      <sheetName val="Структура задолженности"/>
      <sheetName val="Коэффициенты 2"/>
      <sheetName val="lang"/>
      <sheetName val="Доходы 1 кв"/>
      <sheetName val="Прочие 1 кв"/>
      <sheetName val="Себестоимость 1кв"/>
      <sheetName val="имена"/>
      <sheetName val="Ст-ть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6">
          <cell r="A6">
            <v>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IAS$old"/>
      <sheetName val="IAS vs US GAAP"/>
      <sheetName val="Fixed-Current"/>
      <sheetName val="IAS$"/>
      <sheetName val="US_GAAP$"/>
      <sheetName val="Cons_Journals"/>
      <sheetName val="MI &amp; GW2001"/>
      <sheetName val="Ch in RE"/>
      <sheetName val="MI &amp; GW 99"/>
      <sheetName val="CF6m2001"/>
      <sheetName val="DT2001"/>
      <sheetName val="MGproof"/>
      <sheetName val="MI_RE_roll2000"/>
      <sheetName val="MI_RE_roll 99"/>
      <sheetName val="DT99"/>
      <sheetName val="CF99"/>
      <sheetName val="Bdown"/>
      <sheetName val="AuditTrail"/>
      <sheetName val="Auxiliary"/>
      <sheetName val="Mac_1"/>
      <sheetName val="Breakdown"/>
      <sheetName val="Доходы 1 кв"/>
      <sheetName val="Прочие 1 кв"/>
      <sheetName val="Себестоимость 1кв"/>
      <sheetName val="Master Cashflows - Contractual"/>
      <sheetName val="Лист1"/>
      <sheetName val="lang"/>
      <sheetName val="Январь"/>
    </sheetNames>
    <sheetDataSet>
      <sheetData sheetId="0" refreshError="1">
        <row r="21">
          <cell r="B21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nel"/>
      <sheetName val="SMetstrait"/>
      <sheetName val="Result9398"/>
      <sheetName val="Grafsoud"/>
      <sheetName val="Fuelsoude"/>
      <sheetName val="AmFfiAtAssur"/>
      <sheetName val="BUD Normal"/>
      <sheetName val="BUD mois Avril"/>
    </sheetNames>
    <sheetDataSet>
      <sheetData sheetId="0" refreshError="1"/>
      <sheetData sheetId="1" refreshError="1">
        <row r="6">
          <cell r="B6" t="str">
            <v>FRIGUIA</v>
          </cell>
          <cell r="N6" t="str">
            <v>BUDGET  SORTIES  MG   1995</v>
          </cell>
        </row>
        <row r="7">
          <cell r="B7" t="str">
            <v>CG</v>
          </cell>
          <cell r="O7" t="str">
            <v>T    O    T    A    L</v>
          </cell>
          <cell r="R7" t="str">
            <v>en  US  Dollars</v>
          </cell>
          <cell r="W7" t="str">
            <v>1 / 2</v>
          </cell>
        </row>
        <row r="8">
          <cell r="R8" t="str">
            <v>E  S  T</v>
          </cell>
          <cell r="S8" t="str">
            <v>I  M  E</v>
          </cell>
          <cell r="U8">
            <v>625700</v>
          </cell>
        </row>
        <row r="10">
          <cell r="B10" t="str">
            <v xml:space="preserve"> </v>
          </cell>
          <cell r="C10" t="str">
            <v>BUDGET</v>
          </cell>
          <cell r="E10" t="str">
            <v>Realisation</v>
          </cell>
          <cell r="H10">
            <v>1995</v>
          </cell>
          <cell r="W10" t="str">
            <v>Budget</v>
          </cell>
        </row>
        <row r="11">
          <cell r="B11" t="str">
            <v>BUDGETS</v>
          </cell>
          <cell r="C11" t="str">
            <v>MENSUEL</v>
          </cell>
          <cell r="E11">
            <v>1992</v>
          </cell>
          <cell r="F11">
            <v>1993</v>
          </cell>
          <cell r="G11">
            <v>1994</v>
          </cell>
          <cell r="H11" t="str">
            <v>Budget</v>
          </cell>
          <cell r="U11" t="str">
            <v>Probable</v>
          </cell>
          <cell r="V11" t="str">
            <v>P12</v>
          </cell>
          <cell r="W11">
            <v>1996</v>
          </cell>
        </row>
        <row r="12">
          <cell r="C12" t="str">
            <v xml:space="preserve"> </v>
          </cell>
          <cell r="H12">
            <v>12</v>
          </cell>
          <cell r="I12" t="str">
            <v xml:space="preserve"> </v>
          </cell>
          <cell r="J12" t="str">
            <v xml:space="preserve"> </v>
          </cell>
          <cell r="K12" t="str">
            <v xml:space="preserve"> 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</row>
        <row r="14">
          <cell r="B14">
            <v>110</v>
          </cell>
          <cell r="C14">
            <v>38188.333333333336</v>
          </cell>
          <cell r="E14">
            <v>952293</v>
          </cell>
          <cell r="F14">
            <v>940822</v>
          </cell>
          <cell r="G14">
            <v>792218</v>
          </cell>
          <cell r="H14">
            <v>480187</v>
          </cell>
          <cell r="I14">
            <v>52194</v>
          </cell>
          <cell r="J14">
            <v>85870</v>
          </cell>
          <cell r="K14">
            <v>122690</v>
          </cell>
          <cell r="L14">
            <v>79445</v>
          </cell>
          <cell r="M14">
            <v>70422</v>
          </cell>
          <cell r="N14">
            <v>98865</v>
          </cell>
          <cell r="O14">
            <v>67421</v>
          </cell>
          <cell r="P14">
            <v>76414</v>
          </cell>
          <cell r="Q14">
            <v>81074.226423145825</v>
          </cell>
          <cell r="R14">
            <v>81074.226423145825</v>
          </cell>
          <cell r="S14">
            <v>81074.226423145825</v>
          </cell>
          <cell r="T14">
            <v>81074.226423145825</v>
          </cell>
          <cell r="U14">
            <v>1006379.9056925834</v>
          </cell>
          <cell r="V14">
            <v>829000</v>
          </cell>
          <cell r="W14">
            <v>532579</v>
          </cell>
        </row>
        <row r="15">
          <cell r="B15">
            <v>120</v>
          </cell>
          <cell r="C15">
            <v>28282.25</v>
          </cell>
          <cell r="E15">
            <v>362310</v>
          </cell>
          <cell r="F15">
            <v>330311</v>
          </cell>
          <cell r="G15">
            <v>467584</v>
          </cell>
          <cell r="H15">
            <v>339387</v>
          </cell>
          <cell r="I15">
            <v>32928</v>
          </cell>
          <cell r="J15">
            <v>36357</v>
          </cell>
          <cell r="K15">
            <v>26242</v>
          </cell>
          <cell r="L15">
            <v>17246</v>
          </cell>
          <cell r="M15">
            <v>36740</v>
          </cell>
          <cell r="N15">
            <v>39761</v>
          </cell>
          <cell r="O15">
            <v>81892</v>
          </cell>
          <cell r="P15">
            <v>28073</v>
          </cell>
          <cell r="Q15">
            <v>37134.227187914861</v>
          </cell>
          <cell r="R15">
            <v>37134.227187914861</v>
          </cell>
          <cell r="S15">
            <v>37134.227187914861</v>
          </cell>
          <cell r="T15">
            <v>37134.227187914861</v>
          </cell>
          <cell r="U15">
            <v>447775.90875165956</v>
          </cell>
          <cell r="V15">
            <v>400000</v>
          </cell>
          <cell r="W15">
            <v>302000</v>
          </cell>
        </row>
        <row r="16">
          <cell r="B16">
            <v>200</v>
          </cell>
          <cell r="C16">
            <v>302322</v>
          </cell>
          <cell r="E16">
            <v>4387175</v>
          </cell>
          <cell r="F16">
            <v>4753384</v>
          </cell>
          <cell r="G16">
            <v>4458238</v>
          </cell>
          <cell r="H16">
            <v>3627864</v>
          </cell>
          <cell r="I16">
            <v>470903</v>
          </cell>
          <cell r="J16">
            <v>342640</v>
          </cell>
          <cell r="K16">
            <v>401477</v>
          </cell>
          <cell r="L16">
            <v>268217</v>
          </cell>
          <cell r="M16">
            <v>246022</v>
          </cell>
          <cell r="N16">
            <v>464497</v>
          </cell>
          <cell r="O16">
            <v>301806</v>
          </cell>
          <cell r="P16">
            <v>466484</v>
          </cell>
          <cell r="Q16">
            <v>367576.71662134444</v>
          </cell>
          <cell r="R16">
            <v>367576.71662134444</v>
          </cell>
          <cell r="S16">
            <v>367576.71662134444</v>
          </cell>
          <cell r="T16">
            <v>367576.71662134444</v>
          </cell>
          <cell r="U16">
            <v>4432352.8664853778</v>
          </cell>
          <cell r="V16">
            <v>4428000</v>
          </cell>
          <cell r="W16">
            <v>3960000</v>
          </cell>
        </row>
        <row r="17">
          <cell r="B17">
            <v>300</v>
          </cell>
          <cell r="C17">
            <v>59583.333333333336</v>
          </cell>
          <cell r="E17">
            <v>899968</v>
          </cell>
          <cell r="F17">
            <v>1226006</v>
          </cell>
          <cell r="G17">
            <v>1099314</v>
          </cell>
          <cell r="H17">
            <v>715000</v>
          </cell>
          <cell r="I17">
            <v>219952</v>
          </cell>
          <cell r="J17">
            <v>101739</v>
          </cell>
          <cell r="K17">
            <v>16459</v>
          </cell>
          <cell r="L17">
            <v>222264</v>
          </cell>
          <cell r="M17">
            <v>48259</v>
          </cell>
          <cell r="N17">
            <v>71992</v>
          </cell>
          <cell r="O17">
            <v>-18995</v>
          </cell>
          <cell r="P17">
            <v>146332</v>
          </cell>
          <cell r="Q17">
            <v>100269.44962484704</v>
          </cell>
          <cell r="R17">
            <v>100269.44962484704</v>
          </cell>
          <cell r="S17">
            <v>100269.44962484704</v>
          </cell>
          <cell r="T17">
            <v>100269.44962484704</v>
          </cell>
          <cell r="U17">
            <v>1209079.7984993882</v>
          </cell>
          <cell r="V17">
            <v>1200000</v>
          </cell>
          <cell r="W17">
            <v>900000</v>
          </cell>
        </row>
        <row r="18">
          <cell r="B18">
            <v>400</v>
          </cell>
          <cell r="C18">
            <v>111.25</v>
          </cell>
          <cell r="E18">
            <v>258</v>
          </cell>
          <cell r="F18">
            <v>1549</v>
          </cell>
          <cell r="G18">
            <v>1425</v>
          </cell>
          <cell r="H18">
            <v>1335</v>
          </cell>
          <cell r="I18">
            <v>0</v>
          </cell>
          <cell r="J18">
            <v>0</v>
          </cell>
          <cell r="K18">
            <v>353</v>
          </cell>
          <cell r="L18">
            <v>0</v>
          </cell>
          <cell r="M18">
            <v>27</v>
          </cell>
          <cell r="N18">
            <v>242</v>
          </cell>
          <cell r="O18">
            <v>240</v>
          </cell>
          <cell r="P18">
            <v>115</v>
          </cell>
          <cell r="Q18">
            <v>121.24134876333909</v>
          </cell>
          <cell r="R18">
            <v>121.24134876333909</v>
          </cell>
          <cell r="S18">
            <v>121.24134876333909</v>
          </cell>
          <cell r="T18">
            <v>121.24134876333909</v>
          </cell>
          <cell r="U18">
            <v>1461.9653950533566</v>
          </cell>
          <cell r="V18">
            <v>1335</v>
          </cell>
          <cell r="W18">
            <v>1350</v>
          </cell>
        </row>
        <row r="19">
          <cell r="B19">
            <v>431</v>
          </cell>
          <cell r="C19">
            <v>9930.5833333333339</v>
          </cell>
          <cell r="E19">
            <v>127176</v>
          </cell>
          <cell r="F19">
            <v>210237</v>
          </cell>
          <cell r="G19">
            <v>125623</v>
          </cell>
          <cell r="H19">
            <v>119167</v>
          </cell>
          <cell r="I19">
            <v>2269</v>
          </cell>
          <cell r="J19">
            <v>17475</v>
          </cell>
          <cell r="K19">
            <v>24582</v>
          </cell>
          <cell r="L19">
            <v>27840</v>
          </cell>
          <cell r="M19">
            <v>15885</v>
          </cell>
          <cell r="N19">
            <v>1227</v>
          </cell>
          <cell r="O19">
            <v>22690</v>
          </cell>
          <cell r="P19">
            <v>8191</v>
          </cell>
          <cell r="Q19">
            <v>14911.196751334763</v>
          </cell>
          <cell r="R19">
            <v>14911.196751334763</v>
          </cell>
          <cell r="S19">
            <v>14911.196751334763</v>
          </cell>
          <cell r="T19">
            <v>14911.196751334763</v>
          </cell>
          <cell r="U19">
            <v>179803.78700533905</v>
          </cell>
          <cell r="V19">
            <v>130000</v>
          </cell>
          <cell r="W19">
            <v>120000</v>
          </cell>
        </row>
        <row r="20">
          <cell r="B20">
            <v>510</v>
          </cell>
          <cell r="C20">
            <v>4901.75</v>
          </cell>
          <cell r="E20">
            <v>28249</v>
          </cell>
          <cell r="F20">
            <v>98740</v>
          </cell>
          <cell r="G20">
            <v>36385</v>
          </cell>
          <cell r="H20">
            <v>58821</v>
          </cell>
          <cell r="I20">
            <v>1520</v>
          </cell>
          <cell r="J20">
            <v>0</v>
          </cell>
          <cell r="K20">
            <v>581</v>
          </cell>
          <cell r="L20">
            <v>4001</v>
          </cell>
          <cell r="M20">
            <v>84</v>
          </cell>
          <cell r="N20">
            <v>879</v>
          </cell>
          <cell r="O20">
            <v>7235</v>
          </cell>
          <cell r="P20">
            <v>3344</v>
          </cell>
          <cell r="Q20">
            <v>2189.5418194271806</v>
          </cell>
          <cell r="R20">
            <v>2189.5418194271806</v>
          </cell>
          <cell r="S20">
            <v>2189.5418194271806</v>
          </cell>
          <cell r="T20">
            <v>2189.5418194271806</v>
          </cell>
          <cell r="U20">
            <v>26402.167277708722</v>
          </cell>
          <cell r="V20">
            <v>35000</v>
          </cell>
          <cell r="W20">
            <v>57510</v>
          </cell>
        </row>
        <row r="21">
          <cell r="B21">
            <v>520</v>
          </cell>
          <cell r="C21">
            <v>1350.5833333333333</v>
          </cell>
          <cell r="E21">
            <v>16479</v>
          </cell>
          <cell r="F21">
            <v>18628</v>
          </cell>
          <cell r="G21">
            <v>-5426</v>
          </cell>
          <cell r="H21">
            <v>16207</v>
          </cell>
          <cell r="I21">
            <v>82</v>
          </cell>
          <cell r="J21">
            <v>98</v>
          </cell>
          <cell r="K21">
            <v>1237</v>
          </cell>
          <cell r="L21">
            <v>367</v>
          </cell>
          <cell r="M21">
            <v>0</v>
          </cell>
          <cell r="N21">
            <v>1299</v>
          </cell>
          <cell r="O21">
            <v>682</v>
          </cell>
          <cell r="P21">
            <v>0</v>
          </cell>
          <cell r="Q21">
            <v>467.21973192832297</v>
          </cell>
          <cell r="R21">
            <v>467.21973192832297</v>
          </cell>
          <cell r="S21">
            <v>467.21973192832297</v>
          </cell>
          <cell r="T21">
            <v>467.21973192832297</v>
          </cell>
          <cell r="U21">
            <v>5633.8789277132928</v>
          </cell>
          <cell r="V21">
            <v>21100</v>
          </cell>
          <cell r="W21">
            <v>21100</v>
          </cell>
        </row>
        <row r="22">
          <cell r="B22">
            <v>530</v>
          </cell>
          <cell r="C22">
            <v>24953.5</v>
          </cell>
          <cell r="E22">
            <v>711262</v>
          </cell>
          <cell r="F22">
            <v>488014</v>
          </cell>
          <cell r="G22">
            <v>379997</v>
          </cell>
          <cell r="H22">
            <v>299442</v>
          </cell>
          <cell r="I22">
            <v>8035</v>
          </cell>
          <cell r="J22">
            <v>124148</v>
          </cell>
          <cell r="K22">
            <v>21603</v>
          </cell>
          <cell r="L22">
            <v>-3419</v>
          </cell>
          <cell r="M22">
            <v>21227</v>
          </cell>
          <cell r="N22">
            <v>30326</v>
          </cell>
          <cell r="O22">
            <v>55766</v>
          </cell>
          <cell r="P22">
            <v>21587</v>
          </cell>
          <cell r="Q22">
            <v>34656.535509911977</v>
          </cell>
          <cell r="R22">
            <v>34656.535509911977</v>
          </cell>
          <cell r="S22">
            <v>34656.535509911977</v>
          </cell>
          <cell r="T22">
            <v>34656.535509911977</v>
          </cell>
          <cell r="U22">
            <v>417899.14203964779</v>
          </cell>
          <cell r="V22">
            <v>330000</v>
          </cell>
          <cell r="W22">
            <v>371450</v>
          </cell>
        </row>
        <row r="23">
          <cell r="B23">
            <v>540</v>
          </cell>
          <cell r="C23">
            <v>9533.3333333333339</v>
          </cell>
          <cell r="E23">
            <v>228231</v>
          </cell>
          <cell r="F23">
            <v>119833</v>
          </cell>
          <cell r="G23">
            <v>135665</v>
          </cell>
          <cell r="H23">
            <v>114400</v>
          </cell>
          <cell r="I23">
            <v>1376</v>
          </cell>
          <cell r="J23">
            <v>4218</v>
          </cell>
          <cell r="K23">
            <v>16873</v>
          </cell>
          <cell r="L23">
            <v>5029</v>
          </cell>
          <cell r="M23">
            <v>6894</v>
          </cell>
          <cell r="N23">
            <v>14463</v>
          </cell>
          <cell r="O23">
            <v>2409</v>
          </cell>
          <cell r="P23">
            <v>40637</v>
          </cell>
          <cell r="Q23">
            <v>11404.256612079938</v>
          </cell>
          <cell r="R23">
            <v>11404.256612079938</v>
          </cell>
          <cell r="S23">
            <v>11404.256612079938</v>
          </cell>
          <cell r="T23">
            <v>11404.256612079938</v>
          </cell>
          <cell r="U23">
            <v>137516.02644831978</v>
          </cell>
          <cell r="V23">
            <v>110500</v>
          </cell>
          <cell r="W23">
            <v>169500</v>
          </cell>
        </row>
        <row r="24">
          <cell r="B24">
            <v>550</v>
          </cell>
          <cell r="C24">
            <v>15515.5</v>
          </cell>
          <cell r="E24">
            <v>374721</v>
          </cell>
          <cell r="F24">
            <v>196341</v>
          </cell>
          <cell r="G24">
            <v>125046</v>
          </cell>
          <cell r="H24">
            <v>186186</v>
          </cell>
          <cell r="I24">
            <v>610</v>
          </cell>
          <cell r="J24">
            <v>27540</v>
          </cell>
          <cell r="K24">
            <v>3679</v>
          </cell>
          <cell r="L24">
            <v>2023</v>
          </cell>
          <cell r="M24">
            <v>119886</v>
          </cell>
          <cell r="N24">
            <v>-85011</v>
          </cell>
          <cell r="O24">
            <v>7615</v>
          </cell>
          <cell r="P24">
            <v>4527</v>
          </cell>
          <cell r="Q24">
            <v>10035.482736072128</v>
          </cell>
          <cell r="R24">
            <v>10035.482736072128</v>
          </cell>
          <cell r="S24">
            <v>10035.482736072128</v>
          </cell>
          <cell r="T24">
            <v>10035.482736072128</v>
          </cell>
          <cell r="U24">
            <v>121010.9309442885</v>
          </cell>
          <cell r="V24">
            <v>146005</v>
          </cell>
          <cell r="W24">
            <v>190500</v>
          </cell>
        </row>
        <row r="25">
          <cell r="B25">
            <v>560</v>
          </cell>
          <cell r="C25">
            <v>2383.3333333333335</v>
          </cell>
          <cell r="E25">
            <v>56768</v>
          </cell>
          <cell r="F25">
            <v>8164</v>
          </cell>
          <cell r="G25">
            <v>31972</v>
          </cell>
          <cell r="H25">
            <v>28600</v>
          </cell>
          <cell r="I25">
            <v>0</v>
          </cell>
          <cell r="J25">
            <v>1022</v>
          </cell>
          <cell r="K25">
            <v>53188</v>
          </cell>
          <cell r="L25">
            <v>1561</v>
          </cell>
          <cell r="M25">
            <v>93</v>
          </cell>
          <cell r="N25">
            <v>1362</v>
          </cell>
          <cell r="O25">
            <v>6883</v>
          </cell>
          <cell r="P25">
            <v>382</v>
          </cell>
          <cell r="Q25">
            <v>8003.0458782973437</v>
          </cell>
          <cell r="R25">
            <v>8003.0458782973437</v>
          </cell>
          <cell r="S25">
            <v>8003.0458782973437</v>
          </cell>
          <cell r="T25">
            <v>8003.0458782973437</v>
          </cell>
          <cell r="U25">
            <v>96503.183513189375</v>
          </cell>
          <cell r="V25">
            <v>80500</v>
          </cell>
          <cell r="W25">
            <v>112500</v>
          </cell>
        </row>
        <row r="26">
          <cell r="B26">
            <v>573</v>
          </cell>
          <cell r="C26">
            <v>2780.5833333333335</v>
          </cell>
          <cell r="E26">
            <v>44599</v>
          </cell>
          <cell r="F26">
            <v>42958</v>
          </cell>
          <cell r="G26">
            <v>35907</v>
          </cell>
          <cell r="H26">
            <v>33367</v>
          </cell>
          <cell r="I26">
            <v>1344</v>
          </cell>
          <cell r="J26">
            <v>21591</v>
          </cell>
          <cell r="K26">
            <v>-12817</v>
          </cell>
          <cell r="L26">
            <v>4267</v>
          </cell>
          <cell r="M26">
            <v>2900</v>
          </cell>
          <cell r="N26">
            <v>2348</v>
          </cell>
          <cell r="O26">
            <v>1731</v>
          </cell>
          <cell r="P26">
            <v>2304</v>
          </cell>
          <cell r="Q26">
            <v>2937.0933905124984</v>
          </cell>
          <cell r="R26">
            <v>2937.0933905124984</v>
          </cell>
          <cell r="S26">
            <v>2937.0933905124984</v>
          </cell>
          <cell r="T26">
            <v>2937.0933905124984</v>
          </cell>
          <cell r="U26">
            <v>35416.373562049994</v>
          </cell>
          <cell r="V26">
            <v>36395</v>
          </cell>
          <cell r="W26">
            <v>54494</v>
          </cell>
        </row>
        <row r="27">
          <cell r="B27">
            <v>574</v>
          </cell>
          <cell r="C27">
            <v>262.16666666666669</v>
          </cell>
          <cell r="E27">
            <v>3118</v>
          </cell>
          <cell r="F27">
            <v>3376</v>
          </cell>
          <cell r="G27">
            <v>3920</v>
          </cell>
          <cell r="H27">
            <v>3146</v>
          </cell>
          <cell r="I27">
            <v>419</v>
          </cell>
          <cell r="J27">
            <v>161</v>
          </cell>
          <cell r="K27">
            <v>281</v>
          </cell>
          <cell r="L27">
            <v>577</v>
          </cell>
          <cell r="M27">
            <v>121</v>
          </cell>
          <cell r="N27">
            <v>150</v>
          </cell>
          <cell r="O27">
            <v>360</v>
          </cell>
          <cell r="P27">
            <v>164</v>
          </cell>
          <cell r="Q27">
            <v>277.10535495244244</v>
          </cell>
          <cell r="R27">
            <v>277.10535495244244</v>
          </cell>
          <cell r="S27">
            <v>277.10535495244244</v>
          </cell>
          <cell r="T27">
            <v>277.10535495244244</v>
          </cell>
          <cell r="U27">
            <v>3341.4214198097688</v>
          </cell>
          <cell r="V27">
            <v>3200</v>
          </cell>
          <cell r="W27">
            <v>4000</v>
          </cell>
        </row>
        <row r="28">
          <cell r="B28">
            <v>581</v>
          </cell>
          <cell r="C28">
            <v>49652.75</v>
          </cell>
          <cell r="E28">
            <v>569157</v>
          </cell>
          <cell r="F28">
            <v>717242</v>
          </cell>
          <cell r="G28">
            <v>657717</v>
          </cell>
          <cell r="H28">
            <v>595833</v>
          </cell>
          <cell r="I28">
            <v>28585</v>
          </cell>
          <cell r="J28">
            <v>47988</v>
          </cell>
          <cell r="K28">
            <v>80279</v>
          </cell>
          <cell r="L28">
            <v>78695</v>
          </cell>
          <cell r="M28">
            <v>31620</v>
          </cell>
          <cell r="N28">
            <v>59535</v>
          </cell>
          <cell r="O28">
            <v>45967</v>
          </cell>
          <cell r="P28">
            <v>74092</v>
          </cell>
          <cell r="Q28">
            <v>55441.050373447448</v>
          </cell>
          <cell r="R28">
            <v>55441.050373447448</v>
          </cell>
          <cell r="S28">
            <v>55441.050373447448</v>
          </cell>
          <cell r="T28">
            <v>55441.050373447448</v>
          </cell>
          <cell r="U28">
            <v>668525.20149378991</v>
          </cell>
          <cell r="V28">
            <v>650000</v>
          </cell>
          <cell r="W28">
            <v>700000</v>
          </cell>
        </row>
        <row r="29">
          <cell r="B29">
            <v>582</v>
          </cell>
          <cell r="C29">
            <v>1986.0833333333333</v>
          </cell>
          <cell r="E29">
            <v>26031</v>
          </cell>
          <cell r="F29">
            <v>21990</v>
          </cell>
          <cell r="G29">
            <v>28565</v>
          </cell>
          <cell r="H29">
            <v>23833</v>
          </cell>
          <cell r="I29">
            <v>2048</v>
          </cell>
          <cell r="J29">
            <v>726</v>
          </cell>
          <cell r="K29">
            <v>55</v>
          </cell>
          <cell r="L29">
            <v>1155</v>
          </cell>
          <cell r="M29">
            <v>22401</v>
          </cell>
          <cell r="N29">
            <v>-19184</v>
          </cell>
          <cell r="O29">
            <v>3438</v>
          </cell>
          <cell r="P29">
            <v>883</v>
          </cell>
          <cell r="Q29">
            <v>1429.8288848016309</v>
          </cell>
          <cell r="R29">
            <v>1429.8288848016309</v>
          </cell>
          <cell r="S29">
            <v>1429.8288848016309</v>
          </cell>
          <cell r="T29">
            <v>1429.8288848016309</v>
          </cell>
          <cell r="U29">
            <v>17241.315539206524</v>
          </cell>
          <cell r="V29">
            <v>20000</v>
          </cell>
          <cell r="W29">
            <v>20000</v>
          </cell>
        </row>
        <row r="30">
          <cell r="B30">
            <v>584</v>
          </cell>
          <cell r="C30">
            <v>17072.25</v>
          </cell>
          <cell r="E30">
            <v>135838</v>
          </cell>
          <cell r="F30">
            <v>141055</v>
          </cell>
          <cell r="G30">
            <v>106967</v>
          </cell>
          <cell r="H30">
            <v>104867</v>
          </cell>
          <cell r="I30">
            <v>13925</v>
          </cell>
          <cell r="J30">
            <v>5336</v>
          </cell>
          <cell r="K30">
            <v>28954</v>
          </cell>
          <cell r="L30">
            <v>7463</v>
          </cell>
          <cell r="M30">
            <v>11436</v>
          </cell>
          <cell r="N30">
            <v>6173</v>
          </cell>
          <cell r="O30">
            <v>13313</v>
          </cell>
          <cell r="P30">
            <v>7189</v>
          </cell>
          <cell r="Q30">
            <v>11638.797194641564</v>
          </cell>
          <cell r="R30">
            <v>11638.797194641564</v>
          </cell>
          <cell r="S30">
            <v>11638.797194641564</v>
          </cell>
          <cell r="T30">
            <v>11638.797194641564</v>
          </cell>
          <cell r="U30">
            <v>140344.18877856625</v>
          </cell>
          <cell r="V30">
            <v>143889</v>
          </cell>
          <cell r="W30">
            <v>110000</v>
          </cell>
        </row>
        <row r="31">
          <cell r="B31">
            <v>591</v>
          </cell>
          <cell r="C31">
            <v>377.33333333333331</v>
          </cell>
          <cell r="E31">
            <v>463237</v>
          </cell>
          <cell r="F31">
            <v>406071</v>
          </cell>
          <cell r="G31">
            <v>359031</v>
          </cell>
          <cell r="H31">
            <v>4528</v>
          </cell>
          <cell r="I31">
            <v>9876</v>
          </cell>
          <cell r="J31">
            <v>6119</v>
          </cell>
          <cell r="K31">
            <v>8608</v>
          </cell>
          <cell r="L31">
            <v>14134</v>
          </cell>
          <cell r="M31">
            <v>1806</v>
          </cell>
          <cell r="N31">
            <v>6585</v>
          </cell>
          <cell r="O31">
            <v>6863</v>
          </cell>
          <cell r="P31">
            <v>5749</v>
          </cell>
          <cell r="Q31">
            <v>7413.4679376887179</v>
          </cell>
          <cell r="R31">
            <v>7413.4679376887179</v>
          </cell>
          <cell r="S31">
            <v>7413.4679376887179</v>
          </cell>
          <cell r="T31">
            <v>7413.4679376887179</v>
          </cell>
          <cell r="U31">
            <v>89393.871750754886</v>
          </cell>
          <cell r="V31">
            <v>89610</v>
          </cell>
          <cell r="W31">
            <v>32000</v>
          </cell>
        </row>
        <row r="32">
          <cell r="B32">
            <v>592</v>
          </cell>
          <cell r="C32">
            <v>27011.083333333332</v>
          </cell>
          <cell r="E32">
            <v>5408</v>
          </cell>
          <cell r="F32">
            <v>8419</v>
          </cell>
          <cell r="G32">
            <v>3313</v>
          </cell>
          <cell r="H32">
            <v>324133</v>
          </cell>
          <cell r="I32">
            <v>17294</v>
          </cell>
          <cell r="J32">
            <v>3282</v>
          </cell>
          <cell r="K32">
            <v>38109</v>
          </cell>
          <cell r="L32">
            <v>84418</v>
          </cell>
          <cell r="M32">
            <v>34267</v>
          </cell>
          <cell r="N32">
            <v>63413</v>
          </cell>
          <cell r="O32">
            <v>35558</v>
          </cell>
          <cell r="P32">
            <v>64409</v>
          </cell>
          <cell r="Q32">
            <v>42285.557411574002</v>
          </cell>
          <cell r="R32">
            <v>42285.557411574002</v>
          </cell>
          <cell r="S32">
            <v>42285.557411574002</v>
          </cell>
          <cell r="T32">
            <v>42285.557411574002</v>
          </cell>
          <cell r="U32">
            <v>509892.22964629601</v>
          </cell>
          <cell r="V32">
            <v>511480</v>
          </cell>
          <cell r="W32">
            <v>453300</v>
          </cell>
        </row>
        <row r="33">
          <cell r="B33">
            <v>593</v>
          </cell>
          <cell r="C33">
            <v>127.08333333333333</v>
          </cell>
          <cell r="E33">
            <v>1017</v>
          </cell>
          <cell r="F33">
            <v>1560</v>
          </cell>
          <cell r="G33">
            <v>1013</v>
          </cell>
          <cell r="H33">
            <v>1525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500</v>
          </cell>
        </row>
        <row r="34">
          <cell r="B34">
            <v>594</v>
          </cell>
          <cell r="C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101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12.533650179219293</v>
          </cell>
          <cell r="R34">
            <v>12.533650179219293</v>
          </cell>
          <cell r="S34">
            <v>12.533650179219293</v>
          </cell>
          <cell r="T34">
            <v>12.533650179219293</v>
          </cell>
          <cell r="U34">
            <v>151.13460071687717</v>
          </cell>
          <cell r="V34">
            <v>151</v>
          </cell>
          <cell r="W34">
            <v>0</v>
          </cell>
        </row>
        <row r="35">
          <cell r="B35">
            <v>631</v>
          </cell>
          <cell r="C35">
            <v>746.75</v>
          </cell>
          <cell r="E35">
            <v>20556</v>
          </cell>
          <cell r="F35">
            <v>15972</v>
          </cell>
          <cell r="G35">
            <v>8266</v>
          </cell>
          <cell r="H35">
            <v>8961</v>
          </cell>
          <cell r="I35">
            <v>590</v>
          </cell>
          <cell r="J35">
            <v>92</v>
          </cell>
          <cell r="K35">
            <v>1263</v>
          </cell>
          <cell r="L35">
            <v>174</v>
          </cell>
          <cell r="M35">
            <v>599</v>
          </cell>
          <cell r="N35">
            <v>386</v>
          </cell>
          <cell r="O35">
            <v>108</v>
          </cell>
          <cell r="P35">
            <v>166</v>
          </cell>
          <cell r="Q35">
            <v>419.19475549903746</v>
          </cell>
          <cell r="R35">
            <v>419.19475549903746</v>
          </cell>
          <cell r="S35">
            <v>419.19475549903746</v>
          </cell>
          <cell r="T35">
            <v>419.19475549903746</v>
          </cell>
          <cell r="U35">
            <v>5054.7790219961498</v>
          </cell>
          <cell r="V35">
            <v>8095</v>
          </cell>
          <cell r="W35">
            <v>9000</v>
          </cell>
        </row>
        <row r="36">
          <cell r="B36">
            <v>634</v>
          </cell>
          <cell r="C36">
            <v>4369.416666666667</v>
          </cell>
          <cell r="E36">
            <v>68537</v>
          </cell>
          <cell r="F36">
            <v>47438</v>
          </cell>
          <cell r="G36">
            <v>69220</v>
          </cell>
          <cell r="H36">
            <v>52433</v>
          </cell>
          <cell r="I36">
            <v>10071</v>
          </cell>
          <cell r="J36">
            <v>1641</v>
          </cell>
          <cell r="K36">
            <v>-1834</v>
          </cell>
          <cell r="L36">
            <v>6125</v>
          </cell>
          <cell r="M36">
            <v>1855</v>
          </cell>
          <cell r="N36">
            <v>5511</v>
          </cell>
          <cell r="O36">
            <v>4242</v>
          </cell>
          <cell r="P36">
            <v>3708</v>
          </cell>
          <cell r="Q36">
            <v>3886.5484154749429</v>
          </cell>
          <cell r="R36">
            <v>3886.5484154749429</v>
          </cell>
          <cell r="S36">
            <v>3886.5484154749429</v>
          </cell>
          <cell r="T36">
            <v>3886.5484154749429</v>
          </cell>
          <cell r="U36">
            <v>46865.193661899772</v>
          </cell>
          <cell r="V36">
            <v>52433</v>
          </cell>
          <cell r="W36">
            <v>66000</v>
          </cell>
        </row>
        <row r="37">
          <cell r="B37">
            <v>676</v>
          </cell>
          <cell r="C37">
            <v>2542.25</v>
          </cell>
          <cell r="E37">
            <v>29864</v>
          </cell>
          <cell r="F37">
            <v>26453</v>
          </cell>
          <cell r="G37">
            <v>34339</v>
          </cell>
          <cell r="H37">
            <v>30507</v>
          </cell>
          <cell r="I37">
            <v>3239</v>
          </cell>
          <cell r="J37">
            <v>3915</v>
          </cell>
          <cell r="K37">
            <v>2295</v>
          </cell>
          <cell r="L37">
            <v>1540</v>
          </cell>
          <cell r="M37">
            <v>1954</v>
          </cell>
          <cell r="N37">
            <v>1487</v>
          </cell>
          <cell r="O37">
            <v>3405</v>
          </cell>
          <cell r="P37">
            <v>2130</v>
          </cell>
          <cell r="Q37">
            <v>2477.5675824565669</v>
          </cell>
          <cell r="R37">
            <v>2477.5675824565669</v>
          </cell>
          <cell r="S37">
            <v>2477.5675824565669</v>
          </cell>
          <cell r="T37">
            <v>2477.5675824565669</v>
          </cell>
          <cell r="U37">
            <v>29875.270329826264</v>
          </cell>
          <cell r="V37">
            <v>29958</v>
          </cell>
          <cell r="W37">
            <v>30500</v>
          </cell>
        </row>
        <row r="38">
          <cell r="B38">
            <v>687</v>
          </cell>
          <cell r="C38">
            <v>568</v>
          </cell>
          <cell r="E38">
            <v>8943</v>
          </cell>
          <cell r="F38">
            <v>6649</v>
          </cell>
          <cell r="G38">
            <v>6807</v>
          </cell>
          <cell r="H38">
            <v>6816</v>
          </cell>
          <cell r="I38">
            <v>1059</v>
          </cell>
          <cell r="J38">
            <v>656</v>
          </cell>
          <cell r="K38">
            <v>654</v>
          </cell>
          <cell r="L38">
            <v>564</v>
          </cell>
          <cell r="M38">
            <v>457</v>
          </cell>
          <cell r="N38">
            <v>371</v>
          </cell>
          <cell r="O38">
            <v>1407</v>
          </cell>
          <cell r="P38">
            <v>395</v>
          </cell>
          <cell r="Q38">
            <v>690.34352422769234</v>
          </cell>
          <cell r="R38">
            <v>690.34352422769234</v>
          </cell>
          <cell r="S38">
            <v>690.34352422769234</v>
          </cell>
          <cell r="T38">
            <v>690.34352422769234</v>
          </cell>
          <cell r="U38">
            <v>8324.3740969107675</v>
          </cell>
          <cell r="V38">
            <v>8350</v>
          </cell>
          <cell r="W38">
            <v>6800</v>
          </cell>
        </row>
        <row r="39">
          <cell r="B39">
            <v>689</v>
          </cell>
          <cell r="C39">
            <v>0</v>
          </cell>
          <cell r="E39">
            <v>0</v>
          </cell>
          <cell r="F39">
            <v>240</v>
          </cell>
          <cell r="G39">
            <v>161</v>
          </cell>
          <cell r="H39">
            <v>0</v>
          </cell>
          <cell r="I39">
            <v>0</v>
          </cell>
          <cell r="J39">
            <v>240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29.782931118936943</v>
          </cell>
          <cell r="R39">
            <v>29.782931118936943</v>
          </cell>
          <cell r="S39">
            <v>29.782931118936943</v>
          </cell>
          <cell r="T39">
            <v>29.782931118936943</v>
          </cell>
          <cell r="U39">
            <v>359.13172447574789</v>
          </cell>
          <cell r="V39">
            <v>240</v>
          </cell>
          <cell r="W39">
            <v>0</v>
          </cell>
        </row>
        <row r="40">
          <cell r="B40">
            <v>696</v>
          </cell>
          <cell r="C40">
            <v>1986.0833333333333</v>
          </cell>
          <cell r="E40">
            <v>16112</v>
          </cell>
          <cell r="F40">
            <v>22074</v>
          </cell>
          <cell r="G40">
            <v>17975</v>
          </cell>
          <cell r="H40">
            <v>23833</v>
          </cell>
          <cell r="I40">
            <v>773</v>
          </cell>
          <cell r="J40">
            <v>2178</v>
          </cell>
          <cell r="K40">
            <v>153</v>
          </cell>
          <cell r="L40">
            <v>326</v>
          </cell>
          <cell r="M40">
            <v>415</v>
          </cell>
          <cell r="N40">
            <v>1689</v>
          </cell>
          <cell r="O40">
            <v>386</v>
          </cell>
          <cell r="P40">
            <v>596</v>
          </cell>
          <cell r="Q40">
            <v>808.60657987913783</v>
          </cell>
          <cell r="R40">
            <v>808.60657987913783</v>
          </cell>
          <cell r="S40">
            <v>808.60657987913783</v>
          </cell>
          <cell r="T40">
            <v>808.60657987913783</v>
          </cell>
          <cell r="U40">
            <v>9750.4263195165513</v>
          </cell>
          <cell r="V40">
            <v>10518</v>
          </cell>
          <cell r="W40">
            <v>10500</v>
          </cell>
        </row>
        <row r="41">
          <cell r="B41">
            <v>701</v>
          </cell>
          <cell r="C41">
            <v>1241.9166666666667</v>
          </cell>
          <cell r="E41">
            <v>17607</v>
          </cell>
          <cell r="F41">
            <v>15453</v>
          </cell>
          <cell r="G41">
            <v>16497</v>
          </cell>
          <cell r="H41">
            <v>14903</v>
          </cell>
          <cell r="I41">
            <v>1348</v>
          </cell>
          <cell r="J41">
            <v>670</v>
          </cell>
          <cell r="K41">
            <v>2256</v>
          </cell>
          <cell r="L41">
            <v>157</v>
          </cell>
          <cell r="M41">
            <v>254</v>
          </cell>
          <cell r="N41">
            <v>858</v>
          </cell>
          <cell r="O41">
            <v>693</v>
          </cell>
          <cell r="P41">
            <v>312</v>
          </cell>
          <cell r="Q41">
            <v>812.57763736166271</v>
          </cell>
          <cell r="R41">
            <v>812.57763736166271</v>
          </cell>
          <cell r="S41">
            <v>812.57763736166271</v>
          </cell>
          <cell r="T41">
            <v>812.57763736166271</v>
          </cell>
          <cell r="U41">
            <v>9798.3105494466508</v>
          </cell>
          <cell r="V41">
            <v>14903</v>
          </cell>
          <cell r="W41">
            <v>14900</v>
          </cell>
        </row>
        <row r="42">
          <cell r="B42">
            <v>730</v>
          </cell>
          <cell r="C42">
            <v>317.75</v>
          </cell>
          <cell r="E42">
            <v>5732</v>
          </cell>
          <cell r="F42">
            <v>5057</v>
          </cell>
          <cell r="G42">
            <v>3070</v>
          </cell>
          <cell r="H42">
            <v>3813</v>
          </cell>
          <cell r="I42">
            <v>22</v>
          </cell>
          <cell r="J42">
            <v>0</v>
          </cell>
          <cell r="K42">
            <v>385</v>
          </cell>
          <cell r="L42">
            <v>6</v>
          </cell>
          <cell r="M42">
            <v>273</v>
          </cell>
          <cell r="N42">
            <v>0</v>
          </cell>
          <cell r="O42">
            <v>128</v>
          </cell>
          <cell r="P42">
            <v>177</v>
          </cell>
          <cell r="Q42">
            <v>122.97868641194373</v>
          </cell>
          <cell r="R42">
            <v>122.97868641194373</v>
          </cell>
          <cell r="S42">
            <v>122.97868641194373</v>
          </cell>
          <cell r="T42">
            <v>122.97868641194373</v>
          </cell>
          <cell r="U42">
            <v>1482.9147456477749</v>
          </cell>
          <cell r="V42">
            <v>3813</v>
          </cell>
          <cell r="W42">
            <v>3800</v>
          </cell>
        </row>
        <row r="43">
          <cell r="B43">
            <v>731</v>
          </cell>
          <cell r="C43">
            <v>199.58333333333334</v>
          </cell>
          <cell r="E43">
            <v>4360</v>
          </cell>
          <cell r="F43">
            <v>3461</v>
          </cell>
          <cell r="G43">
            <v>1414</v>
          </cell>
          <cell r="H43">
            <v>2395</v>
          </cell>
          <cell r="I43">
            <v>92</v>
          </cell>
          <cell r="J43">
            <v>420</v>
          </cell>
          <cell r="K43">
            <v>0</v>
          </cell>
          <cell r="L43">
            <v>0</v>
          </cell>
          <cell r="M43">
            <v>442</v>
          </cell>
          <cell r="N43">
            <v>534</v>
          </cell>
          <cell r="O43">
            <v>0</v>
          </cell>
          <cell r="P43">
            <v>1183</v>
          </cell>
          <cell r="Q43">
            <v>331.4592042445023</v>
          </cell>
          <cell r="R43">
            <v>331.4592042445023</v>
          </cell>
          <cell r="S43">
            <v>331.4592042445023</v>
          </cell>
          <cell r="T43">
            <v>331.4592042445023</v>
          </cell>
          <cell r="U43">
            <v>3996.8368169780097</v>
          </cell>
          <cell r="V43">
            <v>3136</v>
          </cell>
          <cell r="W43">
            <v>4810</v>
          </cell>
        </row>
        <row r="44">
          <cell r="B44">
            <v>741</v>
          </cell>
          <cell r="C44">
            <v>2550.1666666666665</v>
          </cell>
          <cell r="E44">
            <v>39743</v>
          </cell>
          <cell r="F44">
            <v>39176</v>
          </cell>
          <cell r="G44">
            <v>38185</v>
          </cell>
          <cell r="H44">
            <v>30602</v>
          </cell>
          <cell r="I44">
            <v>6566</v>
          </cell>
          <cell r="J44">
            <v>2472</v>
          </cell>
          <cell r="K44">
            <v>195</v>
          </cell>
          <cell r="L44">
            <v>1980</v>
          </cell>
          <cell r="M44">
            <v>3587</v>
          </cell>
          <cell r="N44">
            <v>3410</v>
          </cell>
          <cell r="O44">
            <v>1596</v>
          </cell>
          <cell r="P44">
            <v>2444</v>
          </cell>
          <cell r="Q44">
            <v>2761.1259058181113</v>
          </cell>
          <cell r="R44">
            <v>2761.1259058181113</v>
          </cell>
          <cell r="S44">
            <v>2761.1259058181113</v>
          </cell>
          <cell r="T44">
            <v>2761.1259058181113</v>
          </cell>
          <cell r="U44">
            <v>33294.503623272438</v>
          </cell>
          <cell r="V44">
            <v>34048</v>
          </cell>
          <cell r="W44">
            <v>32274</v>
          </cell>
        </row>
        <row r="45">
          <cell r="B45">
            <v>745</v>
          </cell>
          <cell r="C45">
            <v>95.333333333333329</v>
          </cell>
          <cell r="E45">
            <v>1872</v>
          </cell>
          <cell r="F45">
            <v>718</v>
          </cell>
          <cell r="G45">
            <v>442</v>
          </cell>
          <cell r="H45">
            <v>1144</v>
          </cell>
          <cell r="I45">
            <v>0</v>
          </cell>
          <cell r="J45">
            <v>31</v>
          </cell>
          <cell r="K45">
            <v>0</v>
          </cell>
          <cell r="L45">
            <v>0</v>
          </cell>
          <cell r="M45">
            <v>76</v>
          </cell>
          <cell r="N45">
            <v>0</v>
          </cell>
          <cell r="O45">
            <v>0</v>
          </cell>
          <cell r="P45">
            <v>0</v>
          </cell>
          <cell r="Q45">
            <v>13.278223457192716</v>
          </cell>
          <cell r="R45">
            <v>13.278223457192716</v>
          </cell>
          <cell r="S45">
            <v>13.278223457192716</v>
          </cell>
          <cell r="T45">
            <v>13.278223457192716</v>
          </cell>
          <cell r="U45">
            <v>160.11289382877089</v>
          </cell>
          <cell r="V45">
            <v>500</v>
          </cell>
          <cell r="W45">
            <v>700</v>
          </cell>
        </row>
        <row r="46">
          <cell r="B46">
            <v>761</v>
          </cell>
          <cell r="C46">
            <v>3197.6666666666665</v>
          </cell>
          <cell r="E46">
            <v>57960</v>
          </cell>
          <cell r="F46">
            <v>49138</v>
          </cell>
          <cell r="G46">
            <v>37960</v>
          </cell>
          <cell r="H46">
            <v>38372</v>
          </cell>
          <cell r="I46">
            <v>2183</v>
          </cell>
          <cell r="J46">
            <v>1578</v>
          </cell>
          <cell r="K46">
            <v>5156</v>
          </cell>
          <cell r="L46">
            <v>5958</v>
          </cell>
          <cell r="M46">
            <v>7959</v>
          </cell>
          <cell r="N46">
            <v>6286</v>
          </cell>
          <cell r="O46">
            <v>1654</v>
          </cell>
          <cell r="P46">
            <v>5493</v>
          </cell>
          <cell r="Q46">
            <v>4500.5731787103578</v>
          </cell>
          <cell r="R46">
            <v>4500.5731787103578</v>
          </cell>
          <cell r="S46">
            <v>4500.5731787103578</v>
          </cell>
          <cell r="T46">
            <v>4500.5731787103578</v>
          </cell>
          <cell r="U46">
            <v>54269.292714841431</v>
          </cell>
          <cell r="V46">
            <v>46387</v>
          </cell>
          <cell r="W46">
            <v>38400</v>
          </cell>
        </row>
        <row r="47">
          <cell r="B47">
            <v>771</v>
          </cell>
          <cell r="C47">
            <v>1191.6666666666667</v>
          </cell>
          <cell r="E47">
            <v>19425</v>
          </cell>
          <cell r="F47">
            <v>17988</v>
          </cell>
          <cell r="G47">
            <v>16323</v>
          </cell>
          <cell r="H47">
            <v>14300</v>
          </cell>
          <cell r="I47">
            <v>351</v>
          </cell>
          <cell r="J47">
            <v>742</v>
          </cell>
          <cell r="K47">
            <v>1141</v>
          </cell>
          <cell r="L47">
            <v>2307</v>
          </cell>
          <cell r="M47">
            <v>1120</v>
          </cell>
          <cell r="N47">
            <v>489</v>
          </cell>
          <cell r="O47">
            <v>214</v>
          </cell>
          <cell r="P47">
            <v>302</v>
          </cell>
          <cell r="Q47">
            <v>827.22091182847316</v>
          </cell>
          <cell r="R47">
            <v>827.22091182847316</v>
          </cell>
          <cell r="S47">
            <v>827.22091182847316</v>
          </cell>
          <cell r="T47">
            <v>827.22091182847316</v>
          </cell>
          <cell r="U47">
            <v>9974.8836473138945</v>
          </cell>
          <cell r="V47">
            <v>13159</v>
          </cell>
          <cell r="W47">
            <v>14300</v>
          </cell>
        </row>
        <row r="48">
          <cell r="B48">
            <v>774</v>
          </cell>
          <cell r="C48">
            <v>540.25</v>
          </cell>
          <cell r="E48">
            <v>8699</v>
          </cell>
          <cell r="F48">
            <v>8951</v>
          </cell>
          <cell r="G48">
            <v>7325</v>
          </cell>
          <cell r="H48">
            <v>6483</v>
          </cell>
          <cell r="I48">
            <v>126</v>
          </cell>
          <cell r="J48">
            <v>90</v>
          </cell>
          <cell r="K48">
            <v>505</v>
          </cell>
          <cell r="L48">
            <v>979</v>
          </cell>
          <cell r="M48">
            <v>253</v>
          </cell>
          <cell r="N48">
            <v>69</v>
          </cell>
          <cell r="O48">
            <v>468</v>
          </cell>
          <cell r="P48">
            <v>196</v>
          </cell>
          <cell r="Q48">
            <v>333.32063743943593</v>
          </cell>
          <cell r="R48">
            <v>333.32063743943593</v>
          </cell>
          <cell r="S48">
            <v>333.32063743943593</v>
          </cell>
          <cell r="T48">
            <v>333.32063743943593</v>
          </cell>
          <cell r="U48">
            <v>4019.2825497577433</v>
          </cell>
          <cell r="V48">
            <v>6571</v>
          </cell>
          <cell r="W48">
            <v>4500</v>
          </cell>
        </row>
        <row r="49">
          <cell r="B49">
            <v>775</v>
          </cell>
          <cell r="C49">
            <v>715</v>
          </cell>
          <cell r="E49">
            <v>8751</v>
          </cell>
          <cell r="F49">
            <v>8258</v>
          </cell>
          <cell r="G49">
            <v>9206</v>
          </cell>
          <cell r="H49">
            <v>8580</v>
          </cell>
          <cell r="I49">
            <v>485</v>
          </cell>
          <cell r="J49">
            <v>523</v>
          </cell>
          <cell r="K49">
            <v>630</v>
          </cell>
          <cell r="L49">
            <v>1730</v>
          </cell>
          <cell r="M49">
            <v>97</v>
          </cell>
          <cell r="N49">
            <v>114</v>
          </cell>
          <cell r="O49">
            <v>15</v>
          </cell>
          <cell r="P49">
            <v>0</v>
          </cell>
          <cell r="Q49">
            <v>445.99939350608065</v>
          </cell>
          <cell r="R49">
            <v>445.99939350608065</v>
          </cell>
          <cell r="S49">
            <v>445.99939350608065</v>
          </cell>
          <cell r="T49">
            <v>445.99939350608065</v>
          </cell>
          <cell r="U49">
            <v>5377.9975740243226</v>
          </cell>
          <cell r="V49">
            <v>8580</v>
          </cell>
          <cell r="W49">
            <v>9613</v>
          </cell>
        </row>
        <row r="50">
          <cell r="B50">
            <v>786</v>
          </cell>
          <cell r="C50">
            <v>246.25</v>
          </cell>
          <cell r="E50">
            <v>3407</v>
          </cell>
          <cell r="F50">
            <v>6290</v>
          </cell>
          <cell r="G50">
            <v>5439</v>
          </cell>
          <cell r="H50">
            <v>2955</v>
          </cell>
          <cell r="I50">
            <v>12</v>
          </cell>
          <cell r="J50">
            <v>190</v>
          </cell>
          <cell r="K50">
            <v>6411</v>
          </cell>
          <cell r="L50">
            <v>673</v>
          </cell>
          <cell r="M50">
            <v>553</v>
          </cell>
          <cell r="N50">
            <v>698</v>
          </cell>
          <cell r="O50">
            <v>7718</v>
          </cell>
          <cell r="P50">
            <v>546</v>
          </cell>
          <cell r="Q50">
            <v>2084.9292738719141</v>
          </cell>
          <cell r="R50">
            <v>2084.9292738719141</v>
          </cell>
          <cell r="S50">
            <v>2084.9292738719141</v>
          </cell>
          <cell r="T50">
            <v>2084.9292738719141</v>
          </cell>
          <cell r="U50">
            <v>25140.717095487664</v>
          </cell>
          <cell r="V50">
            <v>18658</v>
          </cell>
          <cell r="W50">
            <v>2600</v>
          </cell>
        </row>
        <row r="51">
          <cell r="B51">
            <v>789</v>
          </cell>
          <cell r="C51">
            <v>397.25</v>
          </cell>
          <cell r="E51">
            <v>8049</v>
          </cell>
          <cell r="F51">
            <v>8681</v>
          </cell>
          <cell r="G51">
            <v>2706</v>
          </cell>
          <cell r="H51">
            <v>4767</v>
          </cell>
          <cell r="I51">
            <v>326</v>
          </cell>
          <cell r="J51">
            <v>78</v>
          </cell>
          <cell r="K51">
            <v>-215</v>
          </cell>
          <cell r="L51">
            <v>338</v>
          </cell>
          <cell r="M51">
            <v>54</v>
          </cell>
          <cell r="N51">
            <v>0</v>
          </cell>
          <cell r="O51">
            <v>685</v>
          </cell>
          <cell r="P51">
            <v>45</v>
          </cell>
          <cell r="Q51">
            <v>162.68926123719302</v>
          </cell>
          <cell r="R51">
            <v>162.68926123719302</v>
          </cell>
          <cell r="S51">
            <v>162.68926123719302</v>
          </cell>
          <cell r="T51">
            <v>162.68926123719302</v>
          </cell>
          <cell r="U51">
            <v>1961.7570449487721</v>
          </cell>
          <cell r="V51">
            <v>1935</v>
          </cell>
          <cell r="W51">
            <v>1800</v>
          </cell>
        </row>
        <row r="52">
          <cell r="B52">
            <v>791</v>
          </cell>
          <cell r="C52">
            <v>158.91666666666666</v>
          </cell>
          <cell r="E52">
            <v>1640</v>
          </cell>
          <cell r="F52">
            <v>2352</v>
          </cell>
          <cell r="G52">
            <v>1403</v>
          </cell>
          <cell r="H52">
            <v>1907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447</v>
          </cell>
          <cell r="O52">
            <v>0</v>
          </cell>
          <cell r="P52">
            <v>848</v>
          </cell>
          <cell r="Q52">
            <v>160.70373249593052</v>
          </cell>
          <cell r="R52">
            <v>160.70373249593052</v>
          </cell>
          <cell r="S52">
            <v>160.70373249593052</v>
          </cell>
          <cell r="T52">
            <v>160.70373249593052</v>
          </cell>
          <cell r="U52">
            <v>1937.8149299837223</v>
          </cell>
          <cell r="V52">
            <v>1900</v>
          </cell>
          <cell r="W52">
            <v>1900</v>
          </cell>
        </row>
        <row r="53">
          <cell r="B53">
            <v>802</v>
          </cell>
          <cell r="C53">
            <v>158.91666666666666</v>
          </cell>
          <cell r="H53">
            <v>1907</v>
          </cell>
          <cell r="I53">
            <v>73</v>
          </cell>
          <cell r="J53">
            <v>0</v>
          </cell>
          <cell r="K53">
            <v>0</v>
          </cell>
          <cell r="L53">
            <v>402</v>
          </cell>
          <cell r="M53">
            <v>0</v>
          </cell>
          <cell r="N53">
            <v>139</v>
          </cell>
          <cell r="O53">
            <v>0</v>
          </cell>
          <cell r="P53">
            <v>111</v>
          </cell>
          <cell r="Q53">
            <v>89.969271088455343</v>
          </cell>
          <cell r="R53">
            <v>89.969271088455343</v>
          </cell>
          <cell r="S53">
            <v>89.969271088455343</v>
          </cell>
          <cell r="T53">
            <v>89.969271088455343</v>
          </cell>
          <cell r="U53">
            <v>1084.8770843538214</v>
          </cell>
          <cell r="V53">
            <v>1100</v>
          </cell>
          <cell r="W53">
            <v>2000</v>
          </cell>
        </row>
        <row r="54">
          <cell r="B54">
            <v>805</v>
          </cell>
          <cell r="C54">
            <v>1032.75</v>
          </cell>
          <cell r="E54">
            <v>9535</v>
          </cell>
          <cell r="F54">
            <v>7654</v>
          </cell>
          <cell r="G54">
            <v>7684</v>
          </cell>
          <cell r="H54">
            <v>12393</v>
          </cell>
          <cell r="I54">
            <v>144</v>
          </cell>
          <cell r="J54">
            <v>95</v>
          </cell>
          <cell r="K54">
            <v>955</v>
          </cell>
          <cell r="L54">
            <v>913</v>
          </cell>
          <cell r="M54">
            <v>5093</v>
          </cell>
          <cell r="N54">
            <v>1000</v>
          </cell>
          <cell r="O54">
            <v>1993</v>
          </cell>
          <cell r="P54">
            <v>475</v>
          </cell>
          <cell r="Q54">
            <v>1323.8512882367472</v>
          </cell>
          <cell r="R54">
            <v>1323.8512882367472</v>
          </cell>
          <cell r="S54">
            <v>1323.8512882367472</v>
          </cell>
          <cell r="T54">
            <v>1323.8512882367472</v>
          </cell>
          <cell r="U54">
            <v>15963.405152946987</v>
          </cell>
          <cell r="V54">
            <v>12393</v>
          </cell>
          <cell r="W54">
            <v>12800</v>
          </cell>
        </row>
        <row r="55">
          <cell r="B55">
            <v>806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3504</v>
          </cell>
          <cell r="J55">
            <v>3730</v>
          </cell>
          <cell r="K55">
            <v>26</v>
          </cell>
          <cell r="L55">
            <v>5269</v>
          </cell>
          <cell r="M55">
            <v>2299</v>
          </cell>
          <cell r="N55">
            <v>4109</v>
          </cell>
          <cell r="O55">
            <v>125</v>
          </cell>
          <cell r="P55">
            <v>-99664</v>
          </cell>
          <cell r="Q55">
            <v>-10002.349225202313</v>
          </cell>
          <cell r="R55">
            <v>-10002.349225202313</v>
          </cell>
          <cell r="S55">
            <v>-10002.349225202313</v>
          </cell>
          <cell r="T55">
            <v>-10002.349225202313</v>
          </cell>
          <cell r="U55">
            <v>-120611.39690080925</v>
          </cell>
        </row>
        <row r="57">
          <cell r="B57" t="str">
            <v>S/total</v>
          </cell>
          <cell r="E57">
            <v>9724087</v>
          </cell>
          <cell r="F57">
            <v>10026703</v>
          </cell>
          <cell r="G57">
            <v>9128896</v>
          </cell>
          <cell r="H57">
            <v>7344899</v>
          </cell>
          <cell r="I57">
            <v>894324</v>
          </cell>
          <cell r="J57">
            <v>845752</v>
          </cell>
          <cell r="K57">
            <v>852409</v>
          </cell>
          <cell r="L57">
            <v>844724</v>
          </cell>
          <cell r="M57">
            <v>697430</v>
          </cell>
          <cell r="N57">
            <v>786519</v>
          </cell>
          <cell r="O57">
            <v>667711</v>
          </cell>
          <cell r="P57">
            <v>870339</v>
          </cell>
          <cell r="Q57">
            <v>801558.94561202661</v>
          </cell>
          <cell r="R57">
            <v>801558.94561202661</v>
          </cell>
          <cell r="S57">
            <v>801558.94561202661</v>
          </cell>
          <cell r="T57">
            <v>801558.94561202661</v>
          </cell>
          <cell r="U57">
            <v>9694205.7824481092</v>
          </cell>
          <cell r="V57">
            <v>9442842</v>
          </cell>
          <cell r="W57">
            <v>8379980</v>
          </cell>
        </row>
        <row r="59">
          <cell r="B59" t="str">
            <v>FRIGUIA</v>
          </cell>
        </row>
        <row r="60">
          <cell r="B60" t="str">
            <v>CG</v>
          </cell>
          <cell r="N60" t="str">
            <v>BUDGET  SORTIES  MG   1995</v>
          </cell>
          <cell r="S60" t="str">
            <v>en  US  Dollars</v>
          </cell>
        </row>
        <row r="61">
          <cell r="O61" t="str">
            <v>T    O    T    A    L</v>
          </cell>
          <cell r="R61" t="str">
            <v>E  S  T</v>
          </cell>
          <cell r="S61" t="str">
            <v>I  M  E</v>
          </cell>
          <cell r="U61" t="str">
            <v>2 / 2</v>
          </cell>
        </row>
        <row r="64">
          <cell r="B64" t="str">
            <v xml:space="preserve"> </v>
          </cell>
          <cell r="C64" t="str">
            <v>BUDGET</v>
          </cell>
          <cell r="E64" t="str">
            <v>Realisation</v>
          </cell>
          <cell r="H64">
            <v>1995</v>
          </cell>
          <cell r="W64" t="str">
            <v>Budget</v>
          </cell>
        </row>
        <row r="65">
          <cell r="B65" t="str">
            <v>BUDGETS</v>
          </cell>
          <cell r="C65" t="str">
            <v>MENSUEL</v>
          </cell>
          <cell r="E65">
            <v>1992</v>
          </cell>
          <cell r="F65">
            <v>1993</v>
          </cell>
          <cell r="G65">
            <v>1994</v>
          </cell>
          <cell r="H65" t="str">
            <v>Budget</v>
          </cell>
          <cell r="U65" t="str">
            <v>Probable</v>
          </cell>
          <cell r="V65" t="str">
            <v>P12</v>
          </cell>
          <cell r="W65">
            <v>1996</v>
          </cell>
        </row>
        <row r="66">
          <cell r="C66" t="str">
            <v xml:space="preserve"> </v>
          </cell>
          <cell r="H66">
            <v>12</v>
          </cell>
          <cell r="I66" t="str">
            <v xml:space="preserve"> </v>
          </cell>
          <cell r="J66" t="str">
            <v xml:space="preserve"> </v>
          </cell>
          <cell r="K66" t="str">
            <v xml:space="preserve"> </v>
          </cell>
          <cell r="M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</row>
        <row r="68">
          <cell r="B68">
            <v>807</v>
          </cell>
          <cell r="C68">
            <v>675.25</v>
          </cell>
          <cell r="E68">
            <v>8551</v>
          </cell>
          <cell r="F68">
            <v>7527</v>
          </cell>
          <cell r="G68">
            <v>8644</v>
          </cell>
          <cell r="H68">
            <v>8103</v>
          </cell>
          <cell r="I68">
            <v>881</v>
          </cell>
          <cell r="J68">
            <v>34</v>
          </cell>
          <cell r="K68">
            <v>140</v>
          </cell>
          <cell r="L68">
            <v>186</v>
          </cell>
          <cell r="M68">
            <v>773</v>
          </cell>
          <cell r="N68">
            <v>362</v>
          </cell>
          <cell r="O68">
            <v>289</v>
          </cell>
          <cell r="P68">
            <v>284</v>
          </cell>
          <cell r="Q68">
            <v>365.95776612393774</v>
          </cell>
          <cell r="R68">
            <v>365.95776612393774</v>
          </cell>
          <cell r="S68">
            <v>365.95776612393774</v>
          </cell>
          <cell r="T68">
            <v>365.95776612393774</v>
          </cell>
          <cell r="U68">
            <v>4412.831064495751</v>
          </cell>
          <cell r="V68">
            <v>7750</v>
          </cell>
          <cell r="W68">
            <v>8460</v>
          </cell>
        </row>
        <row r="69">
          <cell r="B69">
            <v>809</v>
          </cell>
          <cell r="C69">
            <v>1525.3333333333333</v>
          </cell>
          <cell r="E69">
            <v>10380</v>
          </cell>
          <cell r="F69">
            <v>7991</v>
          </cell>
          <cell r="G69">
            <v>25803</v>
          </cell>
          <cell r="H69">
            <v>18304</v>
          </cell>
          <cell r="I69">
            <v>4199</v>
          </cell>
          <cell r="J69">
            <v>1705</v>
          </cell>
          <cell r="K69">
            <v>1160</v>
          </cell>
          <cell r="L69">
            <v>2357</v>
          </cell>
          <cell r="M69">
            <v>1974</v>
          </cell>
          <cell r="N69">
            <v>1491</v>
          </cell>
          <cell r="O69">
            <v>1771</v>
          </cell>
          <cell r="P69">
            <v>1610</v>
          </cell>
          <cell r="Q69">
            <v>2018.6622521322797</v>
          </cell>
          <cell r="R69">
            <v>2018.6622521322797</v>
          </cell>
          <cell r="S69">
            <v>2018.6622521322797</v>
          </cell>
          <cell r="T69">
            <v>2018.6622521322797</v>
          </cell>
          <cell r="U69">
            <v>24341.649008529115</v>
          </cell>
          <cell r="V69">
            <v>24400</v>
          </cell>
          <cell r="W69">
            <v>24000</v>
          </cell>
        </row>
        <row r="70">
          <cell r="B70">
            <v>810</v>
          </cell>
          <cell r="C70">
            <v>278.08333333333331</v>
          </cell>
          <cell r="E70">
            <v>8882</v>
          </cell>
          <cell r="F70">
            <v>5114</v>
          </cell>
          <cell r="G70">
            <v>3302</v>
          </cell>
          <cell r="H70">
            <v>3337</v>
          </cell>
          <cell r="I70">
            <v>503</v>
          </cell>
          <cell r="J70">
            <v>114</v>
          </cell>
          <cell r="K70">
            <v>93</v>
          </cell>
          <cell r="L70">
            <v>118</v>
          </cell>
          <cell r="M70">
            <v>627</v>
          </cell>
          <cell r="N70">
            <v>597</v>
          </cell>
          <cell r="O70">
            <v>115</v>
          </cell>
          <cell r="P70">
            <v>306</v>
          </cell>
          <cell r="Q70">
            <v>306.88828607137941</v>
          </cell>
          <cell r="R70">
            <v>306.88828607137941</v>
          </cell>
          <cell r="S70">
            <v>306.88828607137941</v>
          </cell>
          <cell r="T70">
            <v>306.88828607137941</v>
          </cell>
          <cell r="U70">
            <v>3700.5531442855172</v>
          </cell>
          <cell r="V70">
            <v>3337</v>
          </cell>
          <cell r="W70">
            <v>3350</v>
          </cell>
        </row>
        <row r="71">
          <cell r="B71">
            <v>811</v>
          </cell>
          <cell r="C71">
            <v>1811.3333333333333</v>
          </cell>
          <cell r="E71">
            <v>23277</v>
          </cell>
          <cell r="F71">
            <v>22238</v>
          </cell>
          <cell r="G71">
            <v>25165</v>
          </cell>
          <cell r="H71">
            <v>21736</v>
          </cell>
          <cell r="I71">
            <v>2198</v>
          </cell>
          <cell r="J71">
            <v>2826</v>
          </cell>
          <cell r="K71">
            <v>1454</v>
          </cell>
          <cell r="L71">
            <v>1602</v>
          </cell>
          <cell r="M71">
            <v>4564</v>
          </cell>
          <cell r="N71">
            <v>3825</v>
          </cell>
          <cell r="O71">
            <v>4862</v>
          </cell>
          <cell r="P71">
            <v>788</v>
          </cell>
          <cell r="Q71">
            <v>2744.8693892490246</v>
          </cell>
          <cell r="R71">
            <v>2744.8693892490246</v>
          </cell>
          <cell r="S71">
            <v>2744.8693892490246</v>
          </cell>
          <cell r="T71">
            <v>2744.8693892490246</v>
          </cell>
          <cell r="U71">
            <v>33098.477556996106</v>
          </cell>
          <cell r="V71">
            <v>28700</v>
          </cell>
          <cell r="W71">
            <v>25000</v>
          </cell>
        </row>
        <row r="72">
          <cell r="B72">
            <v>812</v>
          </cell>
          <cell r="C72">
            <v>158.91666666666666</v>
          </cell>
          <cell r="E72">
            <v>2541</v>
          </cell>
          <cell r="F72">
            <v>1979</v>
          </cell>
          <cell r="G72">
            <v>2786</v>
          </cell>
          <cell r="H72">
            <v>1907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900</v>
          </cell>
          <cell r="W72">
            <v>900</v>
          </cell>
        </row>
        <row r="73">
          <cell r="B73">
            <v>813</v>
          </cell>
          <cell r="C73">
            <v>2025.8333333333333</v>
          </cell>
          <cell r="E73">
            <v>28096</v>
          </cell>
          <cell r="F73">
            <v>25104</v>
          </cell>
          <cell r="G73">
            <v>23100</v>
          </cell>
          <cell r="H73">
            <v>24310</v>
          </cell>
          <cell r="I73">
            <v>684</v>
          </cell>
          <cell r="J73">
            <v>18</v>
          </cell>
          <cell r="K73">
            <v>104</v>
          </cell>
          <cell r="L73">
            <v>197</v>
          </cell>
          <cell r="M73">
            <v>3351</v>
          </cell>
          <cell r="N73">
            <v>1230</v>
          </cell>
          <cell r="O73">
            <v>5363</v>
          </cell>
          <cell r="P73">
            <v>3439</v>
          </cell>
          <cell r="Q73">
            <v>1785.2385294876121</v>
          </cell>
          <cell r="R73">
            <v>1785.2385294876121</v>
          </cell>
          <cell r="S73">
            <v>1785.2385294876121</v>
          </cell>
          <cell r="T73">
            <v>1785.2385294876121</v>
          </cell>
          <cell r="U73">
            <v>21526.954117950445</v>
          </cell>
          <cell r="V73">
            <v>21700</v>
          </cell>
          <cell r="W73">
            <v>22000</v>
          </cell>
        </row>
        <row r="74">
          <cell r="B74">
            <v>814</v>
          </cell>
          <cell r="C74">
            <v>2145</v>
          </cell>
          <cell r="E74">
            <v>3936</v>
          </cell>
          <cell r="F74">
            <v>14007</v>
          </cell>
          <cell r="G74">
            <v>3830</v>
          </cell>
          <cell r="H74">
            <v>25740</v>
          </cell>
          <cell r="I74">
            <v>0</v>
          </cell>
          <cell r="J74">
            <v>250</v>
          </cell>
          <cell r="K74">
            <v>565</v>
          </cell>
          <cell r="L74">
            <v>539</v>
          </cell>
          <cell r="M74">
            <v>1161</v>
          </cell>
          <cell r="N74">
            <v>3601</v>
          </cell>
          <cell r="O74">
            <v>4000</v>
          </cell>
          <cell r="P74">
            <v>-184</v>
          </cell>
          <cell r="Q74">
            <v>1232.516966138674</v>
          </cell>
          <cell r="R74">
            <v>1232.516966138674</v>
          </cell>
          <cell r="S74">
            <v>1232.516966138674</v>
          </cell>
          <cell r="T74">
            <v>1232.516966138674</v>
          </cell>
          <cell r="U74">
            <v>14862.067864554694</v>
          </cell>
          <cell r="V74">
            <v>2300</v>
          </cell>
          <cell r="W74">
            <v>0</v>
          </cell>
        </row>
        <row r="75">
          <cell r="B75">
            <v>815</v>
          </cell>
          <cell r="C75">
            <v>178.75</v>
          </cell>
          <cell r="E75">
            <v>472</v>
          </cell>
          <cell r="F75">
            <v>1996</v>
          </cell>
          <cell r="G75">
            <v>2087</v>
          </cell>
          <cell r="H75">
            <v>2145</v>
          </cell>
          <cell r="I75">
            <v>164</v>
          </cell>
          <cell r="J75">
            <v>194</v>
          </cell>
          <cell r="K75">
            <v>119</v>
          </cell>
          <cell r="L75">
            <v>152</v>
          </cell>
          <cell r="M75">
            <v>303</v>
          </cell>
          <cell r="N75">
            <v>151</v>
          </cell>
          <cell r="O75">
            <v>128</v>
          </cell>
          <cell r="P75">
            <v>105</v>
          </cell>
          <cell r="Q75">
            <v>163.30973896883751</v>
          </cell>
          <cell r="R75">
            <v>163.30973896883751</v>
          </cell>
          <cell r="S75">
            <v>163.30973896883751</v>
          </cell>
          <cell r="T75">
            <v>163.30973896883751</v>
          </cell>
          <cell r="U75">
            <v>1969.2389558753503</v>
          </cell>
          <cell r="V75">
            <v>2145</v>
          </cell>
          <cell r="W75">
            <v>2500</v>
          </cell>
        </row>
        <row r="76">
          <cell r="B76">
            <v>816</v>
          </cell>
          <cell r="C76">
            <v>158.91666666666666</v>
          </cell>
          <cell r="E76">
            <v>646</v>
          </cell>
          <cell r="F76">
            <v>1861</v>
          </cell>
          <cell r="G76">
            <v>3809</v>
          </cell>
          <cell r="H76">
            <v>1907</v>
          </cell>
          <cell r="I76">
            <v>209</v>
          </cell>
          <cell r="J76">
            <v>105</v>
          </cell>
          <cell r="K76">
            <v>148</v>
          </cell>
          <cell r="L76">
            <v>162</v>
          </cell>
          <cell r="M76">
            <v>173</v>
          </cell>
          <cell r="N76">
            <v>127</v>
          </cell>
          <cell r="O76">
            <v>461</v>
          </cell>
          <cell r="P76">
            <v>113</v>
          </cell>
          <cell r="Q76">
            <v>185.89512840069801</v>
          </cell>
          <cell r="R76">
            <v>185.89512840069801</v>
          </cell>
          <cell r="S76">
            <v>185.89512840069801</v>
          </cell>
          <cell r="T76">
            <v>185.89512840069801</v>
          </cell>
          <cell r="U76">
            <v>2241.5805136027921</v>
          </cell>
          <cell r="V76">
            <v>1700</v>
          </cell>
          <cell r="W76">
            <v>2000</v>
          </cell>
        </row>
        <row r="77">
          <cell r="B77">
            <v>817</v>
          </cell>
          <cell r="C77">
            <v>476.66666666666669</v>
          </cell>
          <cell r="E77">
            <v>4271</v>
          </cell>
          <cell r="F77">
            <v>4664</v>
          </cell>
          <cell r="G77">
            <v>3913</v>
          </cell>
          <cell r="H77">
            <v>5720</v>
          </cell>
          <cell r="I77">
            <v>728</v>
          </cell>
          <cell r="J77">
            <v>36</v>
          </cell>
          <cell r="K77">
            <v>71</v>
          </cell>
          <cell r="L77">
            <v>120</v>
          </cell>
          <cell r="M77">
            <v>252</v>
          </cell>
          <cell r="N77">
            <v>448</v>
          </cell>
          <cell r="O77">
            <v>1070</v>
          </cell>
          <cell r="P77">
            <v>668</v>
          </cell>
          <cell r="Q77">
            <v>421.05618869397085</v>
          </cell>
          <cell r="R77">
            <v>421.05618869397085</v>
          </cell>
          <cell r="S77">
            <v>421.05618869397085</v>
          </cell>
          <cell r="T77">
            <v>421.05618869397085</v>
          </cell>
          <cell r="U77">
            <v>5077.2247547758834</v>
          </cell>
          <cell r="V77">
            <v>5324</v>
          </cell>
          <cell r="W77">
            <v>6000</v>
          </cell>
        </row>
        <row r="78">
          <cell r="B78">
            <v>818</v>
          </cell>
          <cell r="C78">
            <v>794.41666666666663</v>
          </cell>
          <cell r="E78">
            <v>10756</v>
          </cell>
          <cell r="F78">
            <v>11450</v>
          </cell>
          <cell r="G78">
            <v>10052</v>
          </cell>
          <cell r="H78">
            <v>9533</v>
          </cell>
          <cell r="I78">
            <v>716</v>
          </cell>
          <cell r="J78">
            <v>2338</v>
          </cell>
          <cell r="K78">
            <v>1402</v>
          </cell>
          <cell r="L78">
            <v>956</v>
          </cell>
          <cell r="M78">
            <v>1558</v>
          </cell>
          <cell r="N78">
            <v>1490</v>
          </cell>
          <cell r="O78">
            <v>1088</v>
          </cell>
          <cell r="P78">
            <v>10</v>
          </cell>
          <cell r="Q78">
            <v>1186.1052318116635</v>
          </cell>
          <cell r="R78">
            <v>1186.1052318116635</v>
          </cell>
          <cell r="S78">
            <v>1186.1052318116635</v>
          </cell>
          <cell r="T78">
            <v>1186.1052318116635</v>
          </cell>
          <cell r="U78">
            <v>14302.420927246654</v>
          </cell>
          <cell r="V78">
            <v>9561</v>
          </cell>
          <cell r="W78">
            <v>9000</v>
          </cell>
        </row>
        <row r="79">
          <cell r="B79">
            <v>819</v>
          </cell>
          <cell r="C79">
            <v>373.41666666666669</v>
          </cell>
          <cell r="E79">
            <v>3287</v>
          </cell>
          <cell r="F79">
            <v>5070</v>
          </cell>
          <cell r="G79">
            <v>5725</v>
          </cell>
          <cell r="H79">
            <v>4481</v>
          </cell>
          <cell r="I79">
            <v>69</v>
          </cell>
          <cell r="J79">
            <v>0</v>
          </cell>
          <cell r="K79">
            <v>45</v>
          </cell>
          <cell r="L79">
            <v>2707</v>
          </cell>
          <cell r="M79">
            <v>40</v>
          </cell>
          <cell r="N79">
            <v>38</v>
          </cell>
          <cell r="O79">
            <v>168</v>
          </cell>
          <cell r="P79">
            <v>36</v>
          </cell>
          <cell r="Q79">
            <v>385.06848025858881</v>
          </cell>
          <cell r="R79">
            <v>385.06848025858881</v>
          </cell>
          <cell r="S79">
            <v>385.06848025858881</v>
          </cell>
          <cell r="T79">
            <v>385.06848025858881</v>
          </cell>
          <cell r="U79">
            <v>4643.2739210343552</v>
          </cell>
          <cell r="V79">
            <v>4480</v>
          </cell>
          <cell r="W79">
            <v>4610</v>
          </cell>
        </row>
        <row r="80">
          <cell r="B80">
            <v>820</v>
          </cell>
          <cell r="C80">
            <v>119.16666666666667</v>
          </cell>
          <cell r="E80">
            <v>693</v>
          </cell>
          <cell r="F80">
            <v>1577</v>
          </cell>
          <cell r="G80">
            <v>2217</v>
          </cell>
          <cell r="H80">
            <v>1430</v>
          </cell>
          <cell r="I80">
            <v>87</v>
          </cell>
          <cell r="J80">
            <v>51</v>
          </cell>
          <cell r="K80">
            <v>119</v>
          </cell>
          <cell r="L80">
            <v>230</v>
          </cell>
          <cell r="M80">
            <v>156</v>
          </cell>
          <cell r="N80">
            <v>83</v>
          </cell>
          <cell r="O80">
            <v>60</v>
          </cell>
          <cell r="P80">
            <v>137</v>
          </cell>
          <cell r="Q80">
            <v>114.54018926157829</v>
          </cell>
          <cell r="R80">
            <v>114.54018926157829</v>
          </cell>
          <cell r="S80">
            <v>114.54018926157829</v>
          </cell>
          <cell r="T80">
            <v>114.54018926157829</v>
          </cell>
          <cell r="U80">
            <v>1381.1607570463129</v>
          </cell>
          <cell r="V80">
            <v>1330</v>
          </cell>
          <cell r="W80">
            <v>1400</v>
          </cell>
        </row>
        <row r="81">
          <cell r="B81">
            <v>821</v>
          </cell>
          <cell r="C81">
            <v>3972.25</v>
          </cell>
          <cell r="E81">
            <v>20876</v>
          </cell>
          <cell r="F81">
            <v>45816</v>
          </cell>
          <cell r="G81">
            <v>44294</v>
          </cell>
          <cell r="H81">
            <v>47667</v>
          </cell>
          <cell r="I81">
            <v>130</v>
          </cell>
          <cell r="J81">
            <v>1755</v>
          </cell>
          <cell r="K81">
            <v>2974</v>
          </cell>
          <cell r="L81">
            <v>3292</v>
          </cell>
          <cell r="M81">
            <v>3585</v>
          </cell>
          <cell r="N81">
            <v>1417</v>
          </cell>
          <cell r="O81">
            <v>4660</v>
          </cell>
          <cell r="P81">
            <v>3773</v>
          </cell>
          <cell r="Q81">
            <v>2678.7264630557202</v>
          </cell>
          <cell r="R81">
            <v>2678.7264630557202</v>
          </cell>
          <cell r="S81">
            <v>2678.7264630557202</v>
          </cell>
          <cell r="T81">
            <v>2678.7264630557202</v>
          </cell>
          <cell r="U81">
            <v>32300.905852222873</v>
          </cell>
          <cell r="V81">
            <v>42000</v>
          </cell>
          <cell r="W81">
            <v>50000</v>
          </cell>
        </row>
        <row r="82">
          <cell r="B82">
            <v>822</v>
          </cell>
          <cell r="C82">
            <v>238.33333333333334</v>
          </cell>
          <cell r="E82">
            <v>5044</v>
          </cell>
          <cell r="F82">
            <v>2936</v>
          </cell>
          <cell r="G82">
            <v>6589</v>
          </cell>
          <cell r="H82">
            <v>2860</v>
          </cell>
          <cell r="I82">
            <v>13375</v>
          </cell>
          <cell r="J82">
            <v>120</v>
          </cell>
          <cell r="K82">
            <v>-68</v>
          </cell>
          <cell r="L82">
            <v>443</v>
          </cell>
          <cell r="M82">
            <v>61</v>
          </cell>
          <cell r="N82">
            <v>379</v>
          </cell>
          <cell r="O82">
            <v>312</v>
          </cell>
          <cell r="P82">
            <v>0</v>
          </cell>
          <cell r="Q82">
            <v>1814.525078421233</v>
          </cell>
          <cell r="R82">
            <v>1814.525078421233</v>
          </cell>
          <cell r="S82">
            <v>1814.525078421233</v>
          </cell>
          <cell r="T82">
            <v>1814.525078421233</v>
          </cell>
          <cell r="U82">
            <v>21880.100313684932</v>
          </cell>
          <cell r="V82">
            <v>16023</v>
          </cell>
          <cell r="W82">
            <v>2860</v>
          </cell>
        </row>
        <row r="83">
          <cell r="B83">
            <v>825</v>
          </cell>
          <cell r="C83">
            <v>1191.6666666666667</v>
          </cell>
          <cell r="E83">
            <v>21266</v>
          </cell>
          <cell r="F83">
            <v>20979</v>
          </cell>
          <cell r="G83">
            <v>17661</v>
          </cell>
          <cell r="H83">
            <v>14300</v>
          </cell>
          <cell r="I83">
            <v>1022</v>
          </cell>
          <cell r="J83">
            <v>405</v>
          </cell>
          <cell r="K83">
            <v>653</v>
          </cell>
          <cell r="L83">
            <v>701</v>
          </cell>
          <cell r="M83">
            <v>2817</v>
          </cell>
          <cell r="N83">
            <v>1660</v>
          </cell>
          <cell r="O83">
            <v>881</v>
          </cell>
          <cell r="P83">
            <v>1935</v>
          </cell>
          <cell r="Q83">
            <v>1250.1385337173783</v>
          </cell>
          <cell r="R83">
            <v>1250.1385337173783</v>
          </cell>
          <cell r="S83">
            <v>1250.1385337173783</v>
          </cell>
          <cell r="T83">
            <v>1250.1385337173783</v>
          </cell>
          <cell r="U83">
            <v>15074.554134869511</v>
          </cell>
          <cell r="V83">
            <v>15120</v>
          </cell>
          <cell r="W83">
            <v>25000</v>
          </cell>
        </row>
        <row r="84">
          <cell r="B84">
            <v>826</v>
          </cell>
          <cell r="C84">
            <v>699.08333333333337</v>
          </cell>
          <cell r="E84">
            <v>5475</v>
          </cell>
          <cell r="F84">
            <v>3558</v>
          </cell>
          <cell r="G84">
            <v>2954</v>
          </cell>
          <cell r="H84">
            <v>8389</v>
          </cell>
          <cell r="I84">
            <v>788</v>
          </cell>
          <cell r="J84">
            <v>79</v>
          </cell>
          <cell r="K84">
            <v>518</v>
          </cell>
          <cell r="L84">
            <v>653</v>
          </cell>
          <cell r="M84">
            <v>721</v>
          </cell>
          <cell r="N84">
            <v>229</v>
          </cell>
          <cell r="O84">
            <v>577</v>
          </cell>
          <cell r="P84">
            <v>340</v>
          </cell>
          <cell r="Q84">
            <v>484.59310841436968</v>
          </cell>
          <cell r="R84">
            <v>484.59310841436968</v>
          </cell>
          <cell r="S84">
            <v>484.59310841436968</v>
          </cell>
          <cell r="T84">
            <v>484.59310841436968</v>
          </cell>
          <cell r="U84">
            <v>5843.3724336574778</v>
          </cell>
          <cell r="V84">
            <v>8337</v>
          </cell>
          <cell r="W84">
            <v>8300</v>
          </cell>
        </row>
        <row r="85">
          <cell r="B85">
            <v>829</v>
          </cell>
          <cell r="C85">
            <v>577</v>
          </cell>
          <cell r="E85">
            <v>9642</v>
          </cell>
          <cell r="F85">
            <v>9265</v>
          </cell>
          <cell r="G85">
            <v>9762</v>
          </cell>
          <cell r="H85">
            <v>6924</v>
          </cell>
          <cell r="I85">
            <v>548</v>
          </cell>
          <cell r="J85">
            <v>1365</v>
          </cell>
          <cell r="K85">
            <v>1028</v>
          </cell>
          <cell r="L85">
            <v>817</v>
          </cell>
          <cell r="M85">
            <v>1209</v>
          </cell>
          <cell r="N85">
            <v>1500</v>
          </cell>
          <cell r="O85">
            <v>1028</v>
          </cell>
          <cell r="P85">
            <v>1703</v>
          </cell>
          <cell r="Q85">
            <v>1141.4308351332579</v>
          </cell>
          <cell r="R85">
            <v>1141.4308351332579</v>
          </cell>
          <cell r="S85">
            <v>1141.4308351332579</v>
          </cell>
          <cell r="T85">
            <v>1141.4308351332579</v>
          </cell>
          <cell r="U85">
            <v>13763.723340533033</v>
          </cell>
          <cell r="V85">
            <v>12800</v>
          </cell>
          <cell r="W85">
            <v>10000</v>
          </cell>
        </row>
        <row r="86">
          <cell r="B86">
            <v>834</v>
          </cell>
          <cell r="C86">
            <v>333.66666666666669</v>
          </cell>
          <cell r="E86">
            <v>7183</v>
          </cell>
          <cell r="F86">
            <v>6066</v>
          </cell>
          <cell r="G86">
            <v>3923</v>
          </cell>
          <cell r="H86">
            <v>4004</v>
          </cell>
          <cell r="I86">
            <v>576</v>
          </cell>
          <cell r="J86">
            <v>-60</v>
          </cell>
          <cell r="K86">
            <v>490</v>
          </cell>
          <cell r="L86">
            <v>277</v>
          </cell>
          <cell r="M86">
            <v>884</v>
          </cell>
          <cell r="N86">
            <v>366</v>
          </cell>
          <cell r="O86">
            <v>507</v>
          </cell>
          <cell r="P86">
            <v>219</v>
          </cell>
          <cell r="Q86">
            <v>404.42738548589796</v>
          </cell>
          <cell r="R86">
            <v>404.42738548589796</v>
          </cell>
          <cell r="S86">
            <v>404.42738548589796</v>
          </cell>
          <cell r="T86">
            <v>404.42738548589796</v>
          </cell>
          <cell r="U86">
            <v>4876.7095419435918</v>
          </cell>
          <cell r="V86">
            <v>4004</v>
          </cell>
          <cell r="W86">
            <v>4000</v>
          </cell>
        </row>
        <row r="87">
          <cell r="B87">
            <v>835</v>
          </cell>
          <cell r="C87">
            <v>238.33333333333334</v>
          </cell>
          <cell r="E87">
            <v>0</v>
          </cell>
          <cell r="F87">
            <v>0</v>
          </cell>
          <cell r="G87">
            <v>0</v>
          </cell>
          <cell r="H87">
            <v>2860</v>
          </cell>
          <cell r="I87">
            <v>88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187</v>
          </cell>
          <cell r="O87">
            <v>75</v>
          </cell>
          <cell r="P87">
            <v>32</v>
          </cell>
          <cell r="Q87">
            <v>47.404498697641287</v>
          </cell>
          <cell r="R87">
            <v>47.404498697641287</v>
          </cell>
          <cell r="S87">
            <v>47.404498697641287</v>
          </cell>
          <cell r="T87">
            <v>47.404498697641287</v>
          </cell>
          <cell r="U87">
            <v>571.61799479056526</v>
          </cell>
          <cell r="V87">
            <v>2900</v>
          </cell>
          <cell r="W87">
            <v>3000</v>
          </cell>
        </row>
        <row r="88">
          <cell r="B88">
            <v>836</v>
          </cell>
          <cell r="C88">
            <v>75.5</v>
          </cell>
          <cell r="E88">
            <v>369</v>
          </cell>
          <cell r="F88">
            <v>913</v>
          </cell>
          <cell r="G88">
            <v>1036</v>
          </cell>
          <cell r="H88">
            <v>906</v>
          </cell>
          <cell r="I88">
            <v>0</v>
          </cell>
          <cell r="J88">
            <v>29</v>
          </cell>
          <cell r="K88">
            <v>38</v>
          </cell>
          <cell r="L88">
            <v>149</v>
          </cell>
          <cell r="M88">
            <v>77</v>
          </cell>
          <cell r="N88">
            <v>57</v>
          </cell>
          <cell r="O88">
            <v>18</v>
          </cell>
          <cell r="P88">
            <v>18</v>
          </cell>
          <cell r="Q88">
            <v>47.900880882956898</v>
          </cell>
          <cell r="R88">
            <v>47.900880882956898</v>
          </cell>
          <cell r="S88">
            <v>47.900880882956898</v>
          </cell>
          <cell r="T88">
            <v>47.900880882956898</v>
          </cell>
          <cell r="U88">
            <v>577.6035235318277</v>
          </cell>
          <cell r="V88">
            <v>850</v>
          </cell>
          <cell r="W88">
            <v>949</v>
          </cell>
        </row>
        <row r="89">
          <cell r="B89">
            <v>837</v>
          </cell>
          <cell r="C89">
            <v>0</v>
          </cell>
          <cell r="E89">
            <v>1046</v>
          </cell>
          <cell r="F89">
            <v>1241</v>
          </cell>
          <cell r="G89">
            <v>1086</v>
          </cell>
          <cell r="H89">
            <v>0</v>
          </cell>
          <cell r="I89">
            <v>58</v>
          </cell>
          <cell r="J89">
            <v>58</v>
          </cell>
          <cell r="K89">
            <v>0</v>
          </cell>
          <cell r="L89">
            <v>67</v>
          </cell>
          <cell r="M89">
            <v>0</v>
          </cell>
          <cell r="N89">
            <v>93</v>
          </cell>
          <cell r="O89">
            <v>0</v>
          </cell>
          <cell r="P89">
            <v>55</v>
          </cell>
          <cell r="Q89">
            <v>41.075625834867196</v>
          </cell>
          <cell r="R89">
            <v>41.075625834867196</v>
          </cell>
          <cell r="S89">
            <v>41.075625834867196</v>
          </cell>
          <cell r="T89">
            <v>41.075625834867196</v>
          </cell>
          <cell r="U89">
            <v>495.30250333946879</v>
          </cell>
          <cell r="V89">
            <v>770</v>
          </cell>
          <cell r="W89">
            <v>0</v>
          </cell>
        </row>
        <row r="90">
          <cell r="B90">
            <v>839</v>
          </cell>
          <cell r="C90">
            <v>79.416666666666671</v>
          </cell>
          <cell r="E90">
            <v>245</v>
          </cell>
          <cell r="F90">
            <v>4370</v>
          </cell>
          <cell r="G90">
            <v>916</v>
          </cell>
          <cell r="H90">
            <v>953</v>
          </cell>
          <cell r="I90">
            <v>29</v>
          </cell>
          <cell r="J90">
            <v>58</v>
          </cell>
          <cell r="K90">
            <v>67</v>
          </cell>
          <cell r="L90">
            <v>0</v>
          </cell>
          <cell r="M90">
            <v>33</v>
          </cell>
          <cell r="N90">
            <v>131</v>
          </cell>
          <cell r="O90">
            <v>61</v>
          </cell>
          <cell r="P90">
            <v>0</v>
          </cell>
          <cell r="Q90">
            <v>47.032212058654579</v>
          </cell>
          <cell r="R90">
            <v>47.032212058654579</v>
          </cell>
          <cell r="S90">
            <v>47.032212058654579</v>
          </cell>
          <cell r="T90">
            <v>47.032212058654579</v>
          </cell>
          <cell r="U90">
            <v>567.12884823461832</v>
          </cell>
          <cell r="V90">
            <v>1350</v>
          </cell>
          <cell r="W90">
            <v>1000</v>
          </cell>
        </row>
        <row r="91">
          <cell r="B91">
            <v>841</v>
          </cell>
          <cell r="C91">
            <v>4486.666666666667</v>
          </cell>
          <cell r="H91">
            <v>53840</v>
          </cell>
          <cell r="I91">
            <v>10701</v>
          </cell>
          <cell r="J91">
            <v>10780</v>
          </cell>
          <cell r="K91">
            <v>3082</v>
          </cell>
          <cell r="L91">
            <v>5438</v>
          </cell>
          <cell r="M91">
            <v>3185</v>
          </cell>
          <cell r="N91">
            <v>5749</v>
          </cell>
          <cell r="O91">
            <v>5471</v>
          </cell>
          <cell r="P91">
            <v>2257</v>
          </cell>
          <cell r="Q91">
            <v>5790.6704783456407</v>
          </cell>
          <cell r="R91">
            <v>5790.6704783456407</v>
          </cell>
          <cell r="S91">
            <v>5790.6704783456407</v>
          </cell>
          <cell r="T91">
            <v>5790.6704783456407</v>
          </cell>
          <cell r="U91">
            <v>69825.681913382548</v>
          </cell>
          <cell r="V91">
            <v>70005</v>
          </cell>
          <cell r="W91">
            <v>65400</v>
          </cell>
        </row>
        <row r="92">
          <cell r="B92">
            <v>842</v>
          </cell>
          <cell r="C92">
            <v>4647.5</v>
          </cell>
          <cell r="H92">
            <v>55770</v>
          </cell>
          <cell r="I92">
            <v>7729</v>
          </cell>
          <cell r="J92">
            <v>4833</v>
          </cell>
          <cell r="K92">
            <v>2288</v>
          </cell>
          <cell r="L92">
            <v>3375</v>
          </cell>
          <cell r="M92">
            <v>5044</v>
          </cell>
          <cell r="N92">
            <v>4049</v>
          </cell>
          <cell r="O92">
            <v>5106</v>
          </cell>
          <cell r="P92">
            <v>2625</v>
          </cell>
          <cell r="Q92">
            <v>4349.4248032817541</v>
          </cell>
          <cell r="R92">
            <v>4349.4248032817541</v>
          </cell>
          <cell r="S92">
            <v>4349.4248032817541</v>
          </cell>
          <cell r="T92">
            <v>4349.4248032817541</v>
          </cell>
          <cell r="U92">
            <v>52446.699213127024</v>
          </cell>
          <cell r="V92">
            <v>55770</v>
          </cell>
          <cell r="W92">
            <v>55500</v>
          </cell>
        </row>
        <row r="93">
          <cell r="B93">
            <v>844</v>
          </cell>
          <cell r="C93">
            <v>0</v>
          </cell>
          <cell r="H93">
            <v>0</v>
          </cell>
          <cell r="I93">
            <v>274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34.002179694119675</v>
          </cell>
          <cell r="R93">
            <v>34.002179694119675</v>
          </cell>
          <cell r="S93">
            <v>34.002179694119675</v>
          </cell>
          <cell r="T93">
            <v>34.002179694119675</v>
          </cell>
          <cell r="U93">
            <v>410.00871877647864</v>
          </cell>
          <cell r="V93">
            <v>500</v>
          </cell>
          <cell r="W93">
            <v>0</v>
          </cell>
        </row>
        <row r="94">
          <cell r="B94">
            <v>845</v>
          </cell>
          <cell r="C94">
            <v>18033.916666666668</v>
          </cell>
          <cell r="E94">
            <v>282142</v>
          </cell>
          <cell r="F94">
            <v>264920</v>
          </cell>
          <cell r="G94">
            <v>171812</v>
          </cell>
          <cell r="H94">
            <v>216407</v>
          </cell>
          <cell r="I94">
            <v>15346</v>
          </cell>
          <cell r="J94">
            <v>18920</v>
          </cell>
          <cell r="K94">
            <v>7725</v>
          </cell>
          <cell r="L94">
            <v>18318</v>
          </cell>
          <cell r="M94">
            <v>24681</v>
          </cell>
          <cell r="N94">
            <v>20516</v>
          </cell>
          <cell r="O94">
            <v>17563</v>
          </cell>
          <cell r="P94">
            <v>14150</v>
          </cell>
          <cell r="Q94">
            <v>17028.266771705865</v>
          </cell>
          <cell r="R94">
            <v>17028.266771705865</v>
          </cell>
          <cell r="S94">
            <v>17028.266771705865</v>
          </cell>
          <cell r="T94">
            <v>17028.266771705865</v>
          </cell>
          <cell r="U94">
            <v>205332.06708682352</v>
          </cell>
          <cell r="V94">
            <v>205839</v>
          </cell>
          <cell r="W94">
            <v>216000</v>
          </cell>
        </row>
        <row r="95">
          <cell r="B95">
            <v>846</v>
          </cell>
          <cell r="C95">
            <v>1543.1666666666667</v>
          </cell>
          <cell r="E95">
            <v>23496</v>
          </cell>
          <cell r="F95">
            <v>22274</v>
          </cell>
          <cell r="G95">
            <v>18498</v>
          </cell>
          <cell r="H95">
            <v>46737</v>
          </cell>
          <cell r="I95">
            <v>1881</v>
          </cell>
          <cell r="J95">
            <v>1896</v>
          </cell>
          <cell r="K95">
            <v>1011</v>
          </cell>
          <cell r="L95">
            <v>2703</v>
          </cell>
          <cell r="M95">
            <v>1590</v>
          </cell>
          <cell r="N95">
            <v>935</v>
          </cell>
          <cell r="O95">
            <v>1228</v>
          </cell>
          <cell r="P95">
            <v>1512</v>
          </cell>
          <cell r="Q95">
            <v>1582.9627889714984</v>
          </cell>
          <cell r="R95">
            <v>1582.9627889714984</v>
          </cell>
          <cell r="S95">
            <v>1582.9627889714984</v>
          </cell>
          <cell r="T95">
            <v>1582.9627889714984</v>
          </cell>
          <cell r="U95">
            <v>53362.85115588599</v>
          </cell>
          <cell r="V95">
            <v>47041</v>
          </cell>
          <cell r="W95">
            <v>62657</v>
          </cell>
        </row>
        <row r="96">
          <cell r="B96">
            <v>847</v>
          </cell>
          <cell r="C96">
            <v>1588.9166666666667</v>
          </cell>
          <cell r="E96" t="str">
            <v>Voir le B849</v>
          </cell>
          <cell r="H96" t="str">
            <v xml:space="preserve"> </v>
          </cell>
          <cell r="I96">
            <v>6367</v>
          </cell>
          <cell r="J96">
            <v>918</v>
          </cell>
          <cell r="K96">
            <v>599</v>
          </cell>
          <cell r="L96">
            <v>623</v>
          </cell>
          <cell r="M96">
            <v>1610</v>
          </cell>
          <cell r="N96">
            <v>1312</v>
          </cell>
          <cell r="O96">
            <v>2628</v>
          </cell>
          <cell r="P96">
            <v>2505</v>
          </cell>
          <cell r="Q96">
            <v>2055.270438299307</v>
          </cell>
          <cell r="R96">
            <v>2055.270438299307</v>
          </cell>
          <cell r="S96">
            <v>2055.270438299307</v>
          </cell>
          <cell r="T96">
            <v>2055.270438299307</v>
          </cell>
        </row>
        <row r="97">
          <cell r="B97">
            <v>848</v>
          </cell>
          <cell r="C97">
            <v>16659.5</v>
          </cell>
          <cell r="H97">
            <v>199914</v>
          </cell>
          <cell r="I97">
            <v>39289</v>
          </cell>
          <cell r="J97">
            <v>26555</v>
          </cell>
          <cell r="K97">
            <v>27894</v>
          </cell>
          <cell r="L97">
            <v>32075</v>
          </cell>
          <cell r="M97">
            <v>26887</v>
          </cell>
          <cell r="N97">
            <v>27453</v>
          </cell>
          <cell r="O97">
            <v>33920</v>
          </cell>
          <cell r="P97">
            <v>30426</v>
          </cell>
          <cell r="Q97">
            <v>30341.236981870679</v>
          </cell>
          <cell r="R97">
            <v>30341.236981870679</v>
          </cell>
          <cell r="S97">
            <v>30341.236981870679</v>
          </cell>
          <cell r="T97">
            <v>30341.236981870679</v>
          </cell>
          <cell r="U97">
            <v>365863.94792748266</v>
          </cell>
          <cell r="V97">
            <v>358000</v>
          </cell>
          <cell r="W97">
            <v>304000</v>
          </cell>
        </row>
        <row r="98">
          <cell r="B98">
            <v>849</v>
          </cell>
          <cell r="C98">
            <v>2462.75</v>
          </cell>
          <cell r="E98">
            <v>84491</v>
          </cell>
          <cell r="F98">
            <v>66979</v>
          </cell>
          <cell r="G98">
            <v>54524</v>
          </cell>
          <cell r="H98">
            <v>48620</v>
          </cell>
          <cell r="I98">
            <v>7145</v>
          </cell>
          <cell r="J98">
            <v>1517</v>
          </cell>
          <cell r="K98">
            <v>2928</v>
          </cell>
          <cell r="L98">
            <v>1645</v>
          </cell>
          <cell r="M98">
            <v>3963</v>
          </cell>
          <cell r="N98">
            <v>2916</v>
          </cell>
          <cell r="O98">
            <v>4974</v>
          </cell>
          <cell r="P98">
            <v>-2755</v>
          </cell>
          <cell r="Q98">
            <v>2771.4258361634111</v>
          </cell>
          <cell r="R98">
            <v>2771.4258361634111</v>
          </cell>
          <cell r="S98">
            <v>2771.4258361634111</v>
          </cell>
          <cell r="T98">
            <v>2771.4258361634111</v>
          </cell>
          <cell r="U98">
            <v>58201.703344653652</v>
          </cell>
          <cell r="V98">
            <v>49053</v>
          </cell>
          <cell r="W98">
            <v>54500</v>
          </cell>
        </row>
        <row r="99">
          <cell r="B99">
            <v>861</v>
          </cell>
          <cell r="C99">
            <v>635.58333333333337</v>
          </cell>
          <cell r="E99">
            <v>13394</v>
          </cell>
          <cell r="F99">
            <v>13008</v>
          </cell>
          <cell r="G99">
            <v>8843</v>
          </cell>
          <cell r="H99">
            <v>7627</v>
          </cell>
          <cell r="I99">
            <v>868</v>
          </cell>
          <cell r="J99">
            <v>248</v>
          </cell>
          <cell r="K99">
            <v>640</v>
          </cell>
          <cell r="L99">
            <v>167</v>
          </cell>
          <cell r="M99">
            <v>230</v>
          </cell>
          <cell r="N99">
            <v>483</v>
          </cell>
          <cell r="O99">
            <v>174</v>
          </cell>
          <cell r="P99">
            <v>23</v>
          </cell>
          <cell r="Q99">
            <v>351.5626827497847</v>
          </cell>
          <cell r="R99">
            <v>351.5626827497847</v>
          </cell>
          <cell r="S99">
            <v>351.5626827497847</v>
          </cell>
          <cell r="T99">
            <v>351.5626827497847</v>
          </cell>
          <cell r="U99">
            <v>4239.2507309991379</v>
          </cell>
          <cell r="V99">
            <v>6200</v>
          </cell>
          <cell r="W99">
            <v>0</v>
          </cell>
        </row>
        <row r="100">
          <cell r="B100">
            <v>870</v>
          </cell>
          <cell r="C100">
            <v>2383.3333333333335</v>
          </cell>
          <cell r="H100">
            <v>28600</v>
          </cell>
          <cell r="I100">
            <v>510</v>
          </cell>
          <cell r="J100">
            <v>538</v>
          </cell>
          <cell r="K100">
            <v>149</v>
          </cell>
          <cell r="L100">
            <v>3424</v>
          </cell>
          <cell r="M100">
            <v>31</v>
          </cell>
          <cell r="N100">
            <v>5800</v>
          </cell>
          <cell r="O100">
            <v>176</v>
          </cell>
          <cell r="P100">
            <v>981</v>
          </cell>
          <cell r="Q100">
            <v>1440.6251973322451</v>
          </cell>
          <cell r="R100">
            <v>1440.6251973322451</v>
          </cell>
          <cell r="S100">
            <v>1440.6251973322451</v>
          </cell>
          <cell r="T100">
            <v>1440.6251973322451</v>
          </cell>
          <cell r="U100">
            <v>17371.50078932898</v>
          </cell>
          <cell r="V100">
            <v>23000</v>
          </cell>
          <cell r="W100">
            <v>23000</v>
          </cell>
        </row>
        <row r="101">
          <cell r="B101">
            <v>879</v>
          </cell>
          <cell r="C101">
            <v>3416.0833333333335</v>
          </cell>
          <cell r="H101">
            <v>40993</v>
          </cell>
          <cell r="I101">
            <v>3579</v>
          </cell>
          <cell r="J101">
            <v>8352</v>
          </cell>
          <cell r="K101">
            <v>4474</v>
          </cell>
          <cell r="L101">
            <v>6132</v>
          </cell>
          <cell r="M101">
            <v>8533</v>
          </cell>
          <cell r="N101">
            <v>6372</v>
          </cell>
          <cell r="O101">
            <v>10010</v>
          </cell>
          <cell r="P101">
            <v>5171</v>
          </cell>
          <cell r="Q101">
            <v>6530.2799344659106</v>
          </cell>
          <cell r="R101">
            <v>6530.2799344659106</v>
          </cell>
          <cell r="S101">
            <v>6530.2799344659106</v>
          </cell>
          <cell r="T101">
            <v>6530.2799344659106</v>
          </cell>
          <cell r="U101">
            <v>78744.119737863657</v>
          </cell>
          <cell r="V101">
            <v>56900</v>
          </cell>
          <cell r="W101">
            <v>149886</v>
          </cell>
        </row>
        <row r="102">
          <cell r="B102">
            <v>902</v>
          </cell>
          <cell r="C102">
            <v>0</v>
          </cell>
          <cell r="H102">
            <v>0</v>
          </cell>
          <cell r="I102">
            <v>14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1.7373376486046546</v>
          </cell>
          <cell r="R102">
            <v>1.7373376486046546</v>
          </cell>
          <cell r="S102">
            <v>1.7373376486046546</v>
          </cell>
          <cell r="T102">
            <v>1.7373376486046546</v>
          </cell>
          <cell r="U102">
            <v>20.949350594418618</v>
          </cell>
        </row>
        <row r="103">
          <cell r="B103">
            <v>903</v>
          </cell>
          <cell r="C103">
            <v>317.75</v>
          </cell>
          <cell r="E103">
            <v>4097</v>
          </cell>
          <cell r="F103">
            <v>5232</v>
          </cell>
          <cell r="G103">
            <v>7310</v>
          </cell>
          <cell r="H103">
            <v>3813</v>
          </cell>
          <cell r="I103">
            <v>379</v>
          </cell>
          <cell r="J103">
            <v>257</v>
          </cell>
          <cell r="K103">
            <v>93</v>
          </cell>
          <cell r="L103">
            <v>1079</v>
          </cell>
          <cell r="M103">
            <v>15</v>
          </cell>
          <cell r="N103">
            <v>0</v>
          </cell>
          <cell r="O103">
            <v>2049</v>
          </cell>
          <cell r="P103">
            <v>593</v>
          </cell>
          <cell r="Q103">
            <v>554.08661435855583</v>
          </cell>
          <cell r="R103">
            <v>554.08661435855583</v>
          </cell>
          <cell r="S103">
            <v>554.08661435855583</v>
          </cell>
          <cell r="T103">
            <v>554.08661435855583</v>
          </cell>
          <cell r="U103">
            <v>6681.3464574342215</v>
          </cell>
          <cell r="V103">
            <v>6000</v>
          </cell>
          <cell r="W103">
            <v>5500</v>
          </cell>
        </row>
        <row r="104">
          <cell r="B104">
            <v>905</v>
          </cell>
          <cell r="C104">
            <v>2900.5</v>
          </cell>
          <cell r="E104">
            <v>32712</v>
          </cell>
          <cell r="F104">
            <v>29921</v>
          </cell>
          <cell r="G104">
            <v>37543</v>
          </cell>
          <cell r="H104">
            <v>34806</v>
          </cell>
          <cell r="I104">
            <v>4211</v>
          </cell>
          <cell r="J104">
            <v>2418</v>
          </cell>
          <cell r="K104">
            <v>3406</v>
          </cell>
          <cell r="L104">
            <v>3034</v>
          </cell>
          <cell r="M104">
            <v>3619</v>
          </cell>
          <cell r="N104">
            <v>6629</v>
          </cell>
          <cell r="O104">
            <v>7371</v>
          </cell>
          <cell r="P104">
            <v>5747</v>
          </cell>
          <cell r="Q104">
            <v>4521.4212304936136</v>
          </cell>
          <cell r="R104">
            <v>4521.4212304936136</v>
          </cell>
          <cell r="S104">
            <v>4521.4212304936136</v>
          </cell>
          <cell r="T104">
            <v>4521.4212304936136</v>
          </cell>
          <cell r="U104">
            <v>54520.684921974462</v>
          </cell>
          <cell r="V104">
            <v>54170</v>
          </cell>
          <cell r="W104">
            <v>56000</v>
          </cell>
        </row>
        <row r="105">
          <cell r="B105">
            <v>906</v>
          </cell>
          <cell r="C105">
            <v>6355.583333333333</v>
          </cell>
          <cell r="E105">
            <v>121826</v>
          </cell>
          <cell r="F105">
            <v>98741</v>
          </cell>
          <cell r="G105">
            <v>79933</v>
          </cell>
          <cell r="H105">
            <v>76267</v>
          </cell>
          <cell r="I105">
            <v>5907</v>
          </cell>
          <cell r="J105">
            <v>4235</v>
          </cell>
          <cell r="K105">
            <v>10434</v>
          </cell>
          <cell r="L105">
            <v>5212</v>
          </cell>
          <cell r="M105">
            <v>9386</v>
          </cell>
          <cell r="N105">
            <v>4660</v>
          </cell>
          <cell r="O105">
            <v>4618</v>
          </cell>
          <cell r="P105">
            <v>7157</v>
          </cell>
          <cell r="Q105">
            <v>6404.4470504884011</v>
          </cell>
          <cell r="R105">
            <v>6404.4470504884011</v>
          </cell>
          <cell r="S105">
            <v>6404.4470504884011</v>
          </cell>
          <cell r="T105">
            <v>6404.4470504884011</v>
          </cell>
          <cell r="U105">
            <v>77226.788201953605</v>
          </cell>
          <cell r="V105">
            <v>76329</v>
          </cell>
          <cell r="W105">
            <v>90000</v>
          </cell>
        </row>
        <row r="106">
          <cell r="B106">
            <v>908</v>
          </cell>
          <cell r="C106">
            <v>2351.5833333333335</v>
          </cell>
          <cell r="E106" t="str">
            <v>Voir le B846</v>
          </cell>
        </row>
        <row r="107">
          <cell r="B107">
            <v>910</v>
          </cell>
          <cell r="C107">
            <v>119.16666666666667</v>
          </cell>
          <cell r="E107">
            <v>3301</v>
          </cell>
          <cell r="F107">
            <v>2299</v>
          </cell>
          <cell r="G107">
            <v>1698</v>
          </cell>
          <cell r="H107">
            <v>1430</v>
          </cell>
          <cell r="I107">
            <v>205</v>
          </cell>
          <cell r="J107">
            <v>142</v>
          </cell>
          <cell r="K107">
            <v>-33</v>
          </cell>
          <cell r="L107">
            <v>43</v>
          </cell>
          <cell r="M107">
            <v>66</v>
          </cell>
          <cell r="N107">
            <v>63</v>
          </cell>
          <cell r="O107">
            <v>127</v>
          </cell>
          <cell r="P107">
            <v>81</v>
          </cell>
          <cell r="Q107">
            <v>86.122309152259334</v>
          </cell>
          <cell r="R107">
            <v>86.122309152259334</v>
          </cell>
          <cell r="S107">
            <v>86.122309152259334</v>
          </cell>
          <cell r="T107">
            <v>86.122309152259334</v>
          </cell>
          <cell r="U107">
            <v>1038.4892366090371</v>
          </cell>
          <cell r="V107">
            <v>1400</v>
          </cell>
          <cell r="W107">
            <v>1500</v>
          </cell>
        </row>
        <row r="108">
          <cell r="B108">
            <v>914</v>
          </cell>
          <cell r="C108">
            <v>1827.25</v>
          </cell>
          <cell r="E108">
            <v>32150</v>
          </cell>
          <cell r="F108">
            <v>39084</v>
          </cell>
          <cell r="I108">
            <v>3279</v>
          </cell>
          <cell r="J108">
            <v>2321</v>
          </cell>
          <cell r="K108">
            <v>206</v>
          </cell>
          <cell r="L108">
            <v>1279</v>
          </cell>
          <cell r="M108">
            <v>-2391</v>
          </cell>
          <cell r="N108">
            <v>5918</v>
          </cell>
          <cell r="O108">
            <v>2492</v>
          </cell>
          <cell r="P108">
            <v>6117</v>
          </cell>
          <cell r="Q108">
            <v>2385.2404959878613</v>
          </cell>
          <cell r="R108">
            <v>2385.2404959878613</v>
          </cell>
          <cell r="S108">
            <v>2385.2404959878613</v>
          </cell>
          <cell r="T108">
            <v>2385.2404959878613</v>
          </cell>
        </row>
        <row r="110">
          <cell r="B110" t="str">
            <v>S/total</v>
          </cell>
          <cell r="E110">
            <v>765992</v>
          </cell>
          <cell r="F110">
            <v>740653</v>
          </cell>
          <cell r="G110">
            <v>580171</v>
          </cell>
          <cell r="H110">
            <v>1024237</v>
          </cell>
          <cell r="I110">
            <v>133855</v>
          </cell>
          <cell r="J110">
            <v>95376</v>
          </cell>
          <cell r="K110">
            <v>75876</v>
          </cell>
          <cell r="L110">
            <v>100086</v>
          </cell>
          <cell r="M110">
            <v>109995</v>
          </cell>
          <cell r="N110">
            <v>111955</v>
          </cell>
          <cell r="O110">
            <v>125112</v>
          </cell>
          <cell r="P110">
            <v>91693</v>
          </cell>
          <cell r="Q110">
            <v>104730.18813318579</v>
          </cell>
          <cell r="R110">
            <v>104730.18813318579</v>
          </cell>
          <cell r="S110">
            <v>104730.18813318579</v>
          </cell>
          <cell r="T110">
            <v>104730.18813318579</v>
          </cell>
          <cell r="U110">
            <v>1268381.7087955945</v>
          </cell>
          <cell r="V110">
            <v>1220238</v>
          </cell>
          <cell r="W110">
            <v>1289812</v>
          </cell>
        </row>
        <row r="111">
          <cell r="C111">
            <v>706436.58333333326</v>
          </cell>
        </row>
        <row r="112">
          <cell r="B112" t="str">
            <v>TOT</v>
          </cell>
          <cell r="E112">
            <v>10490079</v>
          </cell>
          <cell r="F112">
            <v>10767356</v>
          </cell>
          <cell r="G112">
            <v>9709067</v>
          </cell>
          <cell r="H112">
            <v>8377239</v>
          </cell>
          <cell r="I112">
            <v>1029060</v>
          </cell>
          <cell r="J112">
            <v>941162</v>
          </cell>
          <cell r="K112">
            <v>928425</v>
          </cell>
          <cell r="L112">
            <v>944996</v>
          </cell>
          <cell r="M112">
            <v>808198</v>
          </cell>
          <cell r="N112">
            <v>898836</v>
          </cell>
          <cell r="O112">
            <v>793112</v>
          </cell>
          <cell r="P112">
            <v>962316</v>
          </cell>
          <cell r="Q112">
            <v>906655.09151133639</v>
          </cell>
          <cell r="R112">
            <v>906655.09151133639</v>
          </cell>
          <cell r="S112">
            <v>906655.09151133639</v>
          </cell>
          <cell r="T112">
            <v>906655.09151133639</v>
          </cell>
          <cell r="U112">
            <v>10967000.322308199</v>
          </cell>
          <cell r="V112">
            <v>10670830</v>
          </cell>
          <cell r="W112">
            <v>9678252</v>
          </cell>
        </row>
        <row r="113">
          <cell r="B113" t="str">
            <v>en  US $/T -------------------------------------------------------------------------------------------------</v>
          </cell>
          <cell r="C113" t="e">
            <v>#DIV/0!</v>
          </cell>
          <cell r="I113" t="e">
            <v>#DIV/0!</v>
          </cell>
          <cell r="J113" t="e">
            <v>#DIV/0!</v>
          </cell>
          <cell r="K113" t="e">
            <v>#DIV/0!</v>
          </cell>
          <cell r="L113" t="e">
            <v>#DIV/0!</v>
          </cell>
          <cell r="M113" t="e">
            <v>#DIV/0!</v>
          </cell>
          <cell r="N113" t="e">
            <v>#DIV/0!</v>
          </cell>
          <cell r="O113" t="e">
            <v>#DIV/0!</v>
          </cell>
          <cell r="P113" t="e">
            <v>#DIV/0!</v>
          </cell>
          <cell r="Q113" t="e">
            <v>#DIV/0!</v>
          </cell>
          <cell r="R113" t="e">
            <v>#DIV/0!</v>
          </cell>
          <cell r="S113" t="e">
            <v>#DIV/0!</v>
          </cell>
          <cell r="T113" t="e">
            <v>#DIV/0!</v>
          </cell>
          <cell r="U113">
            <v>17.527569637698896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nel"/>
      <sheetName val="SMetstrait"/>
      <sheetName val="Result9398"/>
      <sheetName val="Grafsoud"/>
      <sheetName val="Fuelsoude"/>
      <sheetName val="AmFfiAtAssur"/>
      <sheetName val="BUD Normal"/>
      <sheetName val="BUD mois Avril"/>
    </sheetNames>
    <sheetDataSet>
      <sheetData sheetId="0" refreshError="1"/>
      <sheetData sheetId="1" refreshError="1">
        <row r="6">
          <cell r="B6" t="str">
            <v>FRIGUIA</v>
          </cell>
          <cell r="N6" t="str">
            <v>BUDGET  SORTIES  MG   1995</v>
          </cell>
        </row>
        <row r="7">
          <cell r="B7" t="str">
            <v>CG</v>
          </cell>
          <cell r="O7" t="str">
            <v>T    O    T    A    L</v>
          </cell>
          <cell r="R7" t="str">
            <v>en  US  Dollars</v>
          </cell>
          <cell r="W7" t="str">
            <v>1 / 2</v>
          </cell>
        </row>
        <row r="8">
          <cell r="R8" t="str">
            <v>E  S  T</v>
          </cell>
          <cell r="S8" t="str">
            <v>I  M  E</v>
          </cell>
          <cell r="U8">
            <v>625700</v>
          </cell>
        </row>
        <row r="10">
          <cell r="B10" t="str">
            <v xml:space="preserve"> </v>
          </cell>
          <cell r="C10" t="str">
            <v>BUDGET</v>
          </cell>
          <cell r="E10" t="str">
            <v>Realisation</v>
          </cell>
          <cell r="H10">
            <v>1995</v>
          </cell>
          <cell r="W10" t="str">
            <v>Budget</v>
          </cell>
        </row>
        <row r="11">
          <cell r="B11" t="str">
            <v>BUDGETS</v>
          </cell>
          <cell r="C11" t="str">
            <v>MENSUEL</v>
          </cell>
          <cell r="E11">
            <v>1992</v>
          </cell>
          <cell r="F11">
            <v>1993</v>
          </cell>
          <cell r="G11">
            <v>1994</v>
          </cell>
          <cell r="H11" t="str">
            <v>Budget</v>
          </cell>
          <cell r="U11" t="str">
            <v>Probable</v>
          </cell>
          <cell r="V11" t="str">
            <v>P12</v>
          </cell>
          <cell r="W11">
            <v>1996</v>
          </cell>
        </row>
        <row r="12">
          <cell r="C12" t="str">
            <v xml:space="preserve"> </v>
          </cell>
          <cell r="H12">
            <v>12</v>
          </cell>
          <cell r="I12" t="str">
            <v xml:space="preserve"> </v>
          </cell>
          <cell r="J12" t="str">
            <v xml:space="preserve"> </v>
          </cell>
          <cell r="K12" t="str">
            <v xml:space="preserve"> 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</row>
        <row r="14">
          <cell r="B14">
            <v>110</v>
          </cell>
          <cell r="C14">
            <v>38188.333333333336</v>
          </cell>
          <cell r="E14">
            <v>952293</v>
          </cell>
          <cell r="F14">
            <v>940822</v>
          </cell>
          <cell r="G14">
            <v>792218</v>
          </cell>
          <cell r="H14">
            <v>480187</v>
          </cell>
          <cell r="I14">
            <v>52194</v>
          </cell>
          <cell r="J14">
            <v>85870</v>
          </cell>
          <cell r="K14">
            <v>122690</v>
          </cell>
          <cell r="L14">
            <v>79445</v>
          </cell>
          <cell r="M14">
            <v>70422</v>
          </cell>
          <cell r="N14">
            <v>98865</v>
          </cell>
          <cell r="O14">
            <v>67421</v>
          </cell>
          <cell r="P14">
            <v>76414</v>
          </cell>
          <cell r="Q14">
            <v>81074.226423145825</v>
          </cell>
          <cell r="R14">
            <v>81074.226423145825</v>
          </cell>
          <cell r="S14">
            <v>81074.226423145825</v>
          </cell>
          <cell r="T14">
            <v>81074.226423145825</v>
          </cell>
          <cell r="U14">
            <v>1006379.9056925834</v>
          </cell>
          <cell r="V14">
            <v>829000</v>
          </cell>
          <cell r="W14">
            <v>532579</v>
          </cell>
        </row>
        <row r="15">
          <cell r="B15">
            <v>120</v>
          </cell>
          <cell r="C15">
            <v>28282.25</v>
          </cell>
          <cell r="E15">
            <v>362310</v>
          </cell>
          <cell r="F15">
            <v>330311</v>
          </cell>
          <cell r="G15">
            <v>467584</v>
          </cell>
          <cell r="H15">
            <v>339387</v>
          </cell>
          <cell r="I15">
            <v>32928</v>
          </cell>
          <cell r="J15">
            <v>36357</v>
          </cell>
          <cell r="K15">
            <v>26242</v>
          </cell>
          <cell r="L15">
            <v>17246</v>
          </cell>
          <cell r="M15">
            <v>36740</v>
          </cell>
          <cell r="N15">
            <v>39761</v>
          </cell>
          <cell r="O15">
            <v>81892</v>
          </cell>
          <cell r="P15">
            <v>28073</v>
          </cell>
          <cell r="Q15">
            <v>37134.227187914861</v>
          </cell>
          <cell r="R15">
            <v>37134.227187914861</v>
          </cell>
          <cell r="S15">
            <v>37134.227187914861</v>
          </cell>
          <cell r="T15">
            <v>37134.227187914861</v>
          </cell>
          <cell r="U15">
            <v>447775.90875165956</v>
          </cell>
          <cell r="V15">
            <v>400000</v>
          </cell>
          <cell r="W15">
            <v>302000</v>
          </cell>
        </row>
        <row r="16">
          <cell r="B16">
            <v>200</v>
          </cell>
          <cell r="C16">
            <v>302322</v>
          </cell>
          <cell r="E16">
            <v>4387175</v>
          </cell>
          <cell r="F16">
            <v>4753384</v>
          </cell>
          <cell r="G16">
            <v>4458238</v>
          </cell>
          <cell r="H16">
            <v>3627864</v>
          </cell>
          <cell r="I16">
            <v>470903</v>
          </cell>
          <cell r="J16">
            <v>342640</v>
          </cell>
          <cell r="K16">
            <v>401477</v>
          </cell>
          <cell r="L16">
            <v>268217</v>
          </cell>
          <cell r="M16">
            <v>246022</v>
          </cell>
          <cell r="N16">
            <v>464497</v>
          </cell>
          <cell r="O16">
            <v>301806</v>
          </cell>
          <cell r="P16">
            <v>466484</v>
          </cell>
          <cell r="Q16">
            <v>367576.71662134444</v>
          </cell>
          <cell r="R16">
            <v>367576.71662134444</v>
          </cell>
          <cell r="S16">
            <v>367576.71662134444</v>
          </cell>
          <cell r="T16">
            <v>367576.71662134444</v>
          </cell>
          <cell r="U16">
            <v>4432352.8664853778</v>
          </cell>
          <cell r="V16">
            <v>4428000</v>
          </cell>
          <cell r="W16">
            <v>3960000</v>
          </cell>
        </row>
        <row r="17">
          <cell r="B17">
            <v>300</v>
          </cell>
          <cell r="C17">
            <v>59583.333333333336</v>
          </cell>
          <cell r="E17">
            <v>899968</v>
          </cell>
          <cell r="F17">
            <v>1226006</v>
          </cell>
          <cell r="G17">
            <v>1099314</v>
          </cell>
          <cell r="H17">
            <v>715000</v>
          </cell>
          <cell r="I17">
            <v>219952</v>
          </cell>
          <cell r="J17">
            <v>101739</v>
          </cell>
          <cell r="K17">
            <v>16459</v>
          </cell>
          <cell r="L17">
            <v>222264</v>
          </cell>
          <cell r="M17">
            <v>48259</v>
          </cell>
          <cell r="N17">
            <v>71992</v>
          </cell>
          <cell r="O17">
            <v>-18995</v>
          </cell>
          <cell r="P17">
            <v>146332</v>
          </cell>
          <cell r="Q17">
            <v>100269.44962484704</v>
          </cell>
          <cell r="R17">
            <v>100269.44962484704</v>
          </cell>
          <cell r="S17">
            <v>100269.44962484704</v>
          </cell>
          <cell r="T17">
            <v>100269.44962484704</v>
          </cell>
          <cell r="U17">
            <v>1209079.7984993882</v>
          </cell>
          <cell r="V17">
            <v>1200000</v>
          </cell>
          <cell r="W17">
            <v>900000</v>
          </cell>
        </row>
        <row r="18">
          <cell r="B18">
            <v>400</v>
          </cell>
          <cell r="C18">
            <v>111.25</v>
          </cell>
          <cell r="E18">
            <v>258</v>
          </cell>
          <cell r="F18">
            <v>1549</v>
          </cell>
          <cell r="G18">
            <v>1425</v>
          </cell>
          <cell r="H18">
            <v>1335</v>
          </cell>
          <cell r="I18">
            <v>0</v>
          </cell>
          <cell r="J18">
            <v>0</v>
          </cell>
          <cell r="K18">
            <v>353</v>
          </cell>
          <cell r="L18">
            <v>0</v>
          </cell>
          <cell r="M18">
            <v>27</v>
          </cell>
          <cell r="N18">
            <v>242</v>
          </cell>
          <cell r="O18">
            <v>240</v>
          </cell>
          <cell r="P18">
            <v>115</v>
          </cell>
          <cell r="Q18">
            <v>121.24134876333909</v>
          </cell>
          <cell r="R18">
            <v>121.24134876333909</v>
          </cell>
          <cell r="S18">
            <v>121.24134876333909</v>
          </cell>
          <cell r="T18">
            <v>121.24134876333909</v>
          </cell>
          <cell r="U18">
            <v>1461.9653950533566</v>
          </cell>
          <cell r="V18">
            <v>1335</v>
          </cell>
          <cell r="W18">
            <v>1350</v>
          </cell>
        </row>
        <row r="19">
          <cell r="B19">
            <v>431</v>
          </cell>
          <cell r="C19">
            <v>9930.5833333333339</v>
          </cell>
          <cell r="E19">
            <v>127176</v>
          </cell>
          <cell r="F19">
            <v>210237</v>
          </cell>
          <cell r="G19">
            <v>125623</v>
          </cell>
          <cell r="H19">
            <v>119167</v>
          </cell>
          <cell r="I19">
            <v>2269</v>
          </cell>
          <cell r="J19">
            <v>17475</v>
          </cell>
          <cell r="K19">
            <v>24582</v>
          </cell>
          <cell r="L19">
            <v>27840</v>
          </cell>
          <cell r="M19">
            <v>15885</v>
          </cell>
          <cell r="N19">
            <v>1227</v>
          </cell>
          <cell r="O19">
            <v>22690</v>
          </cell>
          <cell r="P19">
            <v>8191</v>
          </cell>
          <cell r="Q19">
            <v>14911.196751334763</v>
          </cell>
          <cell r="R19">
            <v>14911.196751334763</v>
          </cell>
          <cell r="S19">
            <v>14911.196751334763</v>
          </cell>
          <cell r="T19">
            <v>14911.196751334763</v>
          </cell>
          <cell r="U19">
            <v>179803.78700533905</v>
          </cell>
          <cell r="V19">
            <v>130000</v>
          </cell>
          <cell r="W19">
            <v>120000</v>
          </cell>
        </row>
        <row r="20">
          <cell r="B20">
            <v>510</v>
          </cell>
          <cell r="C20">
            <v>4901.75</v>
          </cell>
          <cell r="E20">
            <v>28249</v>
          </cell>
          <cell r="F20">
            <v>98740</v>
          </cell>
          <cell r="G20">
            <v>36385</v>
          </cell>
          <cell r="H20">
            <v>58821</v>
          </cell>
          <cell r="I20">
            <v>1520</v>
          </cell>
          <cell r="J20">
            <v>0</v>
          </cell>
          <cell r="K20">
            <v>581</v>
          </cell>
          <cell r="L20">
            <v>4001</v>
          </cell>
          <cell r="M20">
            <v>84</v>
          </cell>
          <cell r="N20">
            <v>879</v>
          </cell>
          <cell r="O20">
            <v>7235</v>
          </cell>
          <cell r="P20">
            <v>3344</v>
          </cell>
          <cell r="Q20">
            <v>2189.5418194271806</v>
          </cell>
          <cell r="R20">
            <v>2189.5418194271806</v>
          </cell>
          <cell r="S20">
            <v>2189.5418194271806</v>
          </cell>
          <cell r="T20">
            <v>2189.5418194271806</v>
          </cell>
          <cell r="U20">
            <v>26402.167277708722</v>
          </cell>
          <cell r="V20">
            <v>35000</v>
          </cell>
          <cell r="W20">
            <v>57510</v>
          </cell>
        </row>
        <row r="21">
          <cell r="B21">
            <v>520</v>
          </cell>
          <cell r="C21">
            <v>1350.5833333333333</v>
          </cell>
          <cell r="E21">
            <v>16479</v>
          </cell>
          <cell r="F21">
            <v>18628</v>
          </cell>
          <cell r="G21">
            <v>-5426</v>
          </cell>
          <cell r="H21">
            <v>16207</v>
          </cell>
          <cell r="I21">
            <v>82</v>
          </cell>
          <cell r="J21">
            <v>98</v>
          </cell>
          <cell r="K21">
            <v>1237</v>
          </cell>
          <cell r="L21">
            <v>367</v>
          </cell>
          <cell r="M21">
            <v>0</v>
          </cell>
          <cell r="N21">
            <v>1299</v>
          </cell>
          <cell r="O21">
            <v>682</v>
          </cell>
          <cell r="P21">
            <v>0</v>
          </cell>
          <cell r="Q21">
            <v>467.21973192832297</v>
          </cell>
          <cell r="R21">
            <v>467.21973192832297</v>
          </cell>
          <cell r="S21">
            <v>467.21973192832297</v>
          </cell>
          <cell r="T21">
            <v>467.21973192832297</v>
          </cell>
          <cell r="U21">
            <v>5633.8789277132928</v>
          </cell>
          <cell r="V21">
            <v>21100</v>
          </cell>
          <cell r="W21">
            <v>21100</v>
          </cell>
        </row>
        <row r="22">
          <cell r="B22">
            <v>530</v>
          </cell>
          <cell r="C22">
            <v>24953.5</v>
          </cell>
          <cell r="E22">
            <v>711262</v>
          </cell>
          <cell r="F22">
            <v>488014</v>
          </cell>
          <cell r="G22">
            <v>379997</v>
          </cell>
          <cell r="H22">
            <v>299442</v>
          </cell>
          <cell r="I22">
            <v>8035</v>
          </cell>
          <cell r="J22">
            <v>124148</v>
          </cell>
          <cell r="K22">
            <v>21603</v>
          </cell>
          <cell r="L22">
            <v>-3419</v>
          </cell>
          <cell r="M22">
            <v>21227</v>
          </cell>
          <cell r="N22">
            <v>30326</v>
          </cell>
          <cell r="O22">
            <v>55766</v>
          </cell>
          <cell r="P22">
            <v>21587</v>
          </cell>
          <cell r="Q22">
            <v>34656.535509911977</v>
          </cell>
          <cell r="R22">
            <v>34656.535509911977</v>
          </cell>
          <cell r="S22">
            <v>34656.535509911977</v>
          </cell>
          <cell r="T22">
            <v>34656.535509911977</v>
          </cell>
          <cell r="U22">
            <v>417899.14203964779</v>
          </cell>
          <cell r="V22">
            <v>330000</v>
          </cell>
          <cell r="W22">
            <v>371450</v>
          </cell>
        </row>
        <row r="23">
          <cell r="B23">
            <v>540</v>
          </cell>
          <cell r="C23">
            <v>9533.3333333333339</v>
          </cell>
          <cell r="E23">
            <v>228231</v>
          </cell>
          <cell r="F23">
            <v>119833</v>
          </cell>
          <cell r="G23">
            <v>135665</v>
          </cell>
          <cell r="H23">
            <v>114400</v>
          </cell>
          <cell r="I23">
            <v>1376</v>
          </cell>
          <cell r="J23">
            <v>4218</v>
          </cell>
          <cell r="K23">
            <v>16873</v>
          </cell>
          <cell r="L23">
            <v>5029</v>
          </cell>
          <cell r="M23">
            <v>6894</v>
          </cell>
          <cell r="N23">
            <v>14463</v>
          </cell>
          <cell r="O23">
            <v>2409</v>
          </cell>
          <cell r="P23">
            <v>40637</v>
          </cell>
          <cell r="Q23">
            <v>11404.256612079938</v>
          </cell>
          <cell r="R23">
            <v>11404.256612079938</v>
          </cell>
          <cell r="S23">
            <v>11404.256612079938</v>
          </cell>
          <cell r="T23">
            <v>11404.256612079938</v>
          </cell>
          <cell r="U23">
            <v>137516.02644831978</v>
          </cell>
          <cell r="V23">
            <v>110500</v>
          </cell>
          <cell r="W23">
            <v>169500</v>
          </cell>
        </row>
        <row r="24">
          <cell r="B24">
            <v>550</v>
          </cell>
          <cell r="C24">
            <v>15515.5</v>
          </cell>
          <cell r="E24">
            <v>374721</v>
          </cell>
          <cell r="F24">
            <v>196341</v>
          </cell>
          <cell r="G24">
            <v>125046</v>
          </cell>
          <cell r="H24">
            <v>186186</v>
          </cell>
          <cell r="I24">
            <v>610</v>
          </cell>
          <cell r="J24">
            <v>27540</v>
          </cell>
          <cell r="K24">
            <v>3679</v>
          </cell>
          <cell r="L24">
            <v>2023</v>
          </cell>
          <cell r="M24">
            <v>119886</v>
          </cell>
          <cell r="N24">
            <v>-85011</v>
          </cell>
          <cell r="O24">
            <v>7615</v>
          </cell>
          <cell r="P24">
            <v>4527</v>
          </cell>
          <cell r="Q24">
            <v>10035.482736072128</v>
          </cell>
          <cell r="R24">
            <v>10035.482736072128</v>
          </cell>
          <cell r="S24">
            <v>10035.482736072128</v>
          </cell>
          <cell r="T24">
            <v>10035.482736072128</v>
          </cell>
          <cell r="U24">
            <v>121010.9309442885</v>
          </cell>
          <cell r="V24">
            <v>146005</v>
          </cell>
          <cell r="W24">
            <v>190500</v>
          </cell>
        </row>
        <row r="25">
          <cell r="B25">
            <v>560</v>
          </cell>
          <cell r="C25">
            <v>2383.3333333333335</v>
          </cell>
          <cell r="E25">
            <v>56768</v>
          </cell>
          <cell r="F25">
            <v>8164</v>
          </cell>
          <cell r="G25">
            <v>31972</v>
          </cell>
          <cell r="H25">
            <v>28600</v>
          </cell>
          <cell r="I25">
            <v>0</v>
          </cell>
          <cell r="J25">
            <v>1022</v>
          </cell>
          <cell r="K25">
            <v>53188</v>
          </cell>
          <cell r="L25">
            <v>1561</v>
          </cell>
          <cell r="M25">
            <v>93</v>
          </cell>
          <cell r="N25">
            <v>1362</v>
          </cell>
          <cell r="O25">
            <v>6883</v>
          </cell>
          <cell r="P25">
            <v>382</v>
          </cell>
          <cell r="Q25">
            <v>8003.0458782973437</v>
          </cell>
          <cell r="R25">
            <v>8003.0458782973437</v>
          </cell>
          <cell r="S25">
            <v>8003.0458782973437</v>
          </cell>
          <cell r="T25">
            <v>8003.0458782973437</v>
          </cell>
          <cell r="U25">
            <v>96503.183513189375</v>
          </cell>
          <cell r="V25">
            <v>80500</v>
          </cell>
          <cell r="W25">
            <v>112500</v>
          </cell>
        </row>
        <row r="26">
          <cell r="B26">
            <v>573</v>
          </cell>
          <cell r="C26">
            <v>2780.5833333333335</v>
          </cell>
          <cell r="E26">
            <v>44599</v>
          </cell>
          <cell r="F26">
            <v>42958</v>
          </cell>
          <cell r="G26">
            <v>35907</v>
          </cell>
          <cell r="H26">
            <v>33367</v>
          </cell>
          <cell r="I26">
            <v>1344</v>
          </cell>
          <cell r="J26">
            <v>21591</v>
          </cell>
          <cell r="K26">
            <v>-12817</v>
          </cell>
          <cell r="L26">
            <v>4267</v>
          </cell>
          <cell r="M26">
            <v>2900</v>
          </cell>
          <cell r="N26">
            <v>2348</v>
          </cell>
          <cell r="O26">
            <v>1731</v>
          </cell>
          <cell r="P26">
            <v>2304</v>
          </cell>
          <cell r="Q26">
            <v>2937.0933905124984</v>
          </cell>
          <cell r="R26">
            <v>2937.0933905124984</v>
          </cell>
          <cell r="S26">
            <v>2937.0933905124984</v>
          </cell>
          <cell r="T26">
            <v>2937.0933905124984</v>
          </cell>
          <cell r="U26">
            <v>35416.373562049994</v>
          </cell>
          <cell r="V26">
            <v>36395</v>
          </cell>
          <cell r="W26">
            <v>54494</v>
          </cell>
        </row>
        <row r="27">
          <cell r="B27">
            <v>574</v>
          </cell>
          <cell r="C27">
            <v>262.16666666666669</v>
          </cell>
          <cell r="E27">
            <v>3118</v>
          </cell>
          <cell r="F27">
            <v>3376</v>
          </cell>
          <cell r="G27">
            <v>3920</v>
          </cell>
          <cell r="H27">
            <v>3146</v>
          </cell>
          <cell r="I27">
            <v>419</v>
          </cell>
          <cell r="J27">
            <v>161</v>
          </cell>
          <cell r="K27">
            <v>281</v>
          </cell>
          <cell r="L27">
            <v>577</v>
          </cell>
          <cell r="M27">
            <v>121</v>
          </cell>
          <cell r="N27">
            <v>150</v>
          </cell>
          <cell r="O27">
            <v>360</v>
          </cell>
          <cell r="P27">
            <v>164</v>
          </cell>
          <cell r="Q27">
            <v>277.10535495244244</v>
          </cell>
          <cell r="R27">
            <v>277.10535495244244</v>
          </cell>
          <cell r="S27">
            <v>277.10535495244244</v>
          </cell>
          <cell r="T27">
            <v>277.10535495244244</v>
          </cell>
          <cell r="U27">
            <v>3341.4214198097688</v>
          </cell>
          <cell r="V27">
            <v>3200</v>
          </cell>
          <cell r="W27">
            <v>4000</v>
          </cell>
        </row>
        <row r="28">
          <cell r="B28">
            <v>581</v>
          </cell>
          <cell r="C28">
            <v>49652.75</v>
          </cell>
          <cell r="E28">
            <v>569157</v>
          </cell>
          <cell r="F28">
            <v>717242</v>
          </cell>
          <cell r="G28">
            <v>657717</v>
          </cell>
          <cell r="H28">
            <v>595833</v>
          </cell>
          <cell r="I28">
            <v>28585</v>
          </cell>
          <cell r="J28">
            <v>47988</v>
          </cell>
          <cell r="K28">
            <v>80279</v>
          </cell>
          <cell r="L28">
            <v>78695</v>
          </cell>
          <cell r="M28">
            <v>31620</v>
          </cell>
          <cell r="N28">
            <v>59535</v>
          </cell>
          <cell r="O28">
            <v>45967</v>
          </cell>
          <cell r="P28">
            <v>74092</v>
          </cell>
          <cell r="Q28">
            <v>55441.050373447448</v>
          </cell>
          <cell r="R28">
            <v>55441.050373447448</v>
          </cell>
          <cell r="S28">
            <v>55441.050373447448</v>
          </cell>
          <cell r="T28">
            <v>55441.050373447448</v>
          </cell>
          <cell r="U28">
            <v>668525.20149378991</v>
          </cell>
          <cell r="V28">
            <v>650000</v>
          </cell>
          <cell r="W28">
            <v>700000</v>
          </cell>
        </row>
        <row r="29">
          <cell r="B29">
            <v>582</v>
          </cell>
          <cell r="C29">
            <v>1986.0833333333333</v>
          </cell>
          <cell r="E29">
            <v>26031</v>
          </cell>
          <cell r="F29">
            <v>21990</v>
          </cell>
          <cell r="G29">
            <v>28565</v>
          </cell>
          <cell r="H29">
            <v>23833</v>
          </cell>
          <cell r="I29">
            <v>2048</v>
          </cell>
          <cell r="J29">
            <v>726</v>
          </cell>
          <cell r="K29">
            <v>55</v>
          </cell>
          <cell r="L29">
            <v>1155</v>
          </cell>
          <cell r="M29">
            <v>22401</v>
          </cell>
          <cell r="N29">
            <v>-19184</v>
          </cell>
          <cell r="O29">
            <v>3438</v>
          </cell>
          <cell r="P29">
            <v>883</v>
          </cell>
          <cell r="Q29">
            <v>1429.8288848016309</v>
          </cell>
          <cell r="R29">
            <v>1429.8288848016309</v>
          </cell>
          <cell r="S29">
            <v>1429.8288848016309</v>
          </cell>
          <cell r="T29">
            <v>1429.8288848016309</v>
          </cell>
          <cell r="U29">
            <v>17241.315539206524</v>
          </cell>
          <cell r="V29">
            <v>20000</v>
          </cell>
          <cell r="W29">
            <v>20000</v>
          </cell>
        </row>
        <row r="30">
          <cell r="B30">
            <v>584</v>
          </cell>
          <cell r="C30">
            <v>17072.25</v>
          </cell>
          <cell r="E30">
            <v>135838</v>
          </cell>
          <cell r="F30">
            <v>141055</v>
          </cell>
          <cell r="G30">
            <v>106967</v>
          </cell>
          <cell r="H30">
            <v>104867</v>
          </cell>
          <cell r="I30">
            <v>13925</v>
          </cell>
          <cell r="J30">
            <v>5336</v>
          </cell>
          <cell r="K30">
            <v>28954</v>
          </cell>
          <cell r="L30">
            <v>7463</v>
          </cell>
          <cell r="M30">
            <v>11436</v>
          </cell>
          <cell r="N30">
            <v>6173</v>
          </cell>
          <cell r="O30">
            <v>13313</v>
          </cell>
          <cell r="P30">
            <v>7189</v>
          </cell>
          <cell r="Q30">
            <v>11638.797194641564</v>
          </cell>
          <cell r="R30">
            <v>11638.797194641564</v>
          </cell>
          <cell r="S30">
            <v>11638.797194641564</v>
          </cell>
          <cell r="T30">
            <v>11638.797194641564</v>
          </cell>
          <cell r="U30">
            <v>140344.18877856625</v>
          </cell>
          <cell r="V30">
            <v>143889</v>
          </cell>
          <cell r="W30">
            <v>110000</v>
          </cell>
        </row>
        <row r="31">
          <cell r="B31">
            <v>591</v>
          </cell>
          <cell r="C31">
            <v>377.33333333333331</v>
          </cell>
          <cell r="E31">
            <v>463237</v>
          </cell>
          <cell r="F31">
            <v>406071</v>
          </cell>
          <cell r="G31">
            <v>359031</v>
          </cell>
          <cell r="H31">
            <v>4528</v>
          </cell>
          <cell r="I31">
            <v>9876</v>
          </cell>
          <cell r="J31">
            <v>6119</v>
          </cell>
          <cell r="K31">
            <v>8608</v>
          </cell>
          <cell r="L31">
            <v>14134</v>
          </cell>
          <cell r="M31">
            <v>1806</v>
          </cell>
          <cell r="N31">
            <v>6585</v>
          </cell>
          <cell r="O31">
            <v>6863</v>
          </cell>
          <cell r="P31">
            <v>5749</v>
          </cell>
          <cell r="Q31">
            <v>7413.4679376887179</v>
          </cell>
          <cell r="R31">
            <v>7413.4679376887179</v>
          </cell>
          <cell r="S31">
            <v>7413.4679376887179</v>
          </cell>
          <cell r="T31">
            <v>7413.4679376887179</v>
          </cell>
          <cell r="U31">
            <v>89393.871750754886</v>
          </cell>
          <cell r="V31">
            <v>89610</v>
          </cell>
          <cell r="W31">
            <v>32000</v>
          </cell>
        </row>
        <row r="32">
          <cell r="B32">
            <v>592</v>
          </cell>
          <cell r="C32">
            <v>27011.083333333332</v>
          </cell>
          <cell r="E32">
            <v>5408</v>
          </cell>
          <cell r="F32">
            <v>8419</v>
          </cell>
          <cell r="G32">
            <v>3313</v>
          </cell>
          <cell r="H32">
            <v>324133</v>
          </cell>
          <cell r="I32">
            <v>17294</v>
          </cell>
          <cell r="J32">
            <v>3282</v>
          </cell>
          <cell r="K32">
            <v>38109</v>
          </cell>
          <cell r="L32">
            <v>84418</v>
          </cell>
          <cell r="M32">
            <v>34267</v>
          </cell>
          <cell r="N32">
            <v>63413</v>
          </cell>
          <cell r="O32">
            <v>35558</v>
          </cell>
          <cell r="P32">
            <v>64409</v>
          </cell>
          <cell r="Q32">
            <v>42285.557411574002</v>
          </cell>
          <cell r="R32">
            <v>42285.557411574002</v>
          </cell>
          <cell r="S32">
            <v>42285.557411574002</v>
          </cell>
          <cell r="T32">
            <v>42285.557411574002</v>
          </cell>
          <cell r="U32">
            <v>509892.22964629601</v>
          </cell>
          <cell r="V32">
            <v>511480</v>
          </cell>
          <cell r="W32">
            <v>453300</v>
          </cell>
        </row>
        <row r="33">
          <cell r="B33">
            <v>593</v>
          </cell>
          <cell r="C33">
            <v>127.08333333333333</v>
          </cell>
          <cell r="E33">
            <v>1017</v>
          </cell>
          <cell r="F33">
            <v>1560</v>
          </cell>
          <cell r="G33">
            <v>1013</v>
          </cell>
          <cell r="H33">
            <v>1525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500</v>
          </cell>
        </row>
        <row r="34">
          <cell r="B34">
            <v>594</v>
          </cell>
          <cell r="C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101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12.533650179219293</v>
          </cell>
          <cell r="R34">
            <v>12.533650179219293</v>
          </cell>
          <cell r="S34">
            <v>12.533650179219293</v>
          </cell>
          <cell r="T34">
            <v>12.533650179219293</v>
          </cell>
          <cell r="U34">
            <v>151.13460071687717</v>
          </cell>
          <cell r="V34">
            <v>151</v>
          </cell>
          <cell r="W34">
            <v>0</v>
          </cell>
        </row>
        <row r="35">
          <cell r="B35">
            <v>631</v>
          </cell>
          <cell r="C35">
            <v>746.75</v>
          </cell>
          <cell r="E35">
            <v>20556</v>
          </cell>
          <cell r="F35">
            <v>15972</v>
          </cell>
          <cell r="G35">
            <v>8266</v>
          </cell>
          <cell r="H35">
            <v>8961</v>
          </cell>
          <cell r="I35">
            <v>590</v>
          </cell>
          <cell r="J35">
            <v>92</v>
          </cell>
          <cell r="K35">
            <v>1263</v>
          </cell>
          <cell r="L35">
            <v>174</v>
          </cell>
          <cell r="M35">
            <v>599</v>
          </cell>
          <cell r="N35">
            <v>386</v>
          </cell>
          <cell r="O35">
            <v>108</v>
          </cell>
          <cell r="P35">
            <v>166</v>
          </cell>
          <cell r="Q35">
            <v>419.19475549903746</v>
          </cell>
          <cell r="R35">
            <v>419.19475549903746</v>
          </cell>
          <cell r="S35">
            <v>419.19475549903746</v>
          </cell>
          <cell r="T35">
            <v>419.19475549903746</v>
          </cell>
          <cell r="U35">
            <v>5054.7790219961498</v>
          </cell>
          <cell r="V35">
            <v>8095</v>
          </cell>
          <cell r="W35">
            <v>9000</v>
          </cell>
        </row>
        <row r="36">
          <cell r="B36">
            <v>634</v>
          </cell>
          <cell r="C36">
            <v>4369.416666666667</v>
          </cell>
          <cell r="E36">
            <v>68537</v>
          </cell>
          <cell r="F36">
            <v>47438</v>
          </cell>
          <cell r="G36">
            <v>69220</v>
          </cell>
          <cell r="H36">
            <v>52433</v>
          </cell>
          <cell r="I36">
            <v>10071</v>
          </cell>
          <cell r="J36">
            <v>1641</v>
          </cell>
          <cell r="K36">
            <v>-1834</v>
          </cell>
          <cell r="L36">
            <v>6125</v>
          </cell>
          <cell r="M36">
            <v>1855</v>
          </cell>
          <cell r="N36">
            <v>5511</v>
          </cell>
          <cell r="O36">
            <v>4242</v>
          </cell>
          <cell r="P36">
            <v>3708</v>
          </cell>
          <cell r="Q36">
            <v>3886.5484154749429</v>
          </cell>
          <cell r="R36">
            <v>3886.5484154749429</v>
          </cell>
          <cell r="S36">
            <v>3886.5484154749429</v>
          </cell>
          <cell r="T36">
            <v>3886.5484154749429</v>
          </cell>
          <cell r="U36">
            <v>46865.193661899772</v>
          </cell>
          <cell r="V36">
            <v>52433</v>
          </cell>
          <cell r="W36">
            <v>66000</v>
          </cell>
        </row>
        <row r="37">
          <cell r="B37">
            <v>676</v>
          </cell>
          <cell r="C37">
            <v>2542.25</v>
          </cell>
          <cell r="E37">
            <v>29864</v>
          </cell>
          <cell r="F37">
            <v>26453</v>
          </cell>
          <cell r="G37">
            <v>34339</v>
          </cell>
          <cell r="H37">
            <v>30507</v>
          </cell>
          <cell r="I37">
            <v>3239</v>
          </cell>
          <cell r="J37">
            <v>3915</v>
          </cell>
          <cell r="K37">
            <v>2295</v>
          </cell>
          <cell r="L37">
            <v>1540</v>
          </cell>
          <cell r="M37">
            <v>1954</v>
          </cell>
          <cell r="N37">
            <v>1487</v>
          </cell>
          <cell r="O37">
            <v>3405</v>
          </cell>
          <cell r="P37">
            <v>2130</v>
          </cell>
          <cell r="Q37">
            <v>2477.5675824565669</v>
          </cell>
          <cell r="R37">
            <v>2477.5675824565669</v>
          </cell>
          <cell r="S37">
            <v>2477.5675824565669</v>
          </cell>
          <cell r="T37">
            <v>2477.5675824565669</v>
          </cell>
          <cell r="U37">
            <v>29875.270329826264</v>
          </cell>
          <cell r="V37">
            <v>29958</v>
          </cell>
          <cell r="W37">
            <v>30500</v>
          </cell>
        </row>
        <row r="38">
          <cell r="B38">
            <v>687</v>
          </cell>
          <cell r="C38">
            <v>568</v>
          </cell>
          <cell r="E38">
            <v>8943</v>
          </cell>
          <cell r="F38">
            <v>6649</v>
          </cell>
          <cell r="G38">
            <v>6807</v>
          </cell>
          <cell r="H38">
            <v>6816</v>
          </cell>
          <cell r="I38">
            <v>1059</v>
          </cell>
          <cell r="J38">
            <v>656</v>
          </cell>
          <cell r="K38">
            <v>654</v>
          </cell>
          <cell r="L38">
            <v>564</v>
          </cell>
          <cell r="M38">
            <v>457</v>
          </cell>
          <cell r="N38">
            <v>371</v>
          </cell>
          <cell r="O38">
            <v>1407</v>
          </cell>
          <cell r="P38">
            <v>395</v>
          </cell>
          <cell r="Q38">
            <v>690.34352422769234</v>
          </cell>
          <cell r="R38">
            <v>690.34352422769234</v>
          </cell>
          <cell r="S38">
            <v>690.34352422769234</v>
          </cell>
          <cell r="T38">
            <v>690.34352422769234</v>
          </cell>
          <cell r="U38">
            <v>8324.3740969107675</v>
          </cell>
          <cell r="V38">
            <v>8350</v>
          </cell>
          <cell r="W38">
            <v>6800</v>
          </cell>
        </row>
        <row r="39">
          <cell r="B39">
            <v>689</v>
          </cell>
          <cell r="C39">
            <v>0</v>
          </cell>
          <cell r="E39">
            <v>0</v>
          </cell>
          <cell r="F39">
            <v>240</v>
          </cell>
          <cell r="G39">
            <v>161</v>
          </cell>
          <cell r="H39">
            <v>0</v>
          </cell>
          <cell r="I39">
            <v>0</v>
          </cell>
          <cell r="J39">
            <v>240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29.782931118936943</v>
          </cell>
          <cell r="R39">
            <v>29.782931118936943</v>
          </cell>
          <cell r="S39">
            <v>29.782931118936943</v>
          </cell>
          <cell r="T39">
            <v>29.782931118936943</v>
          </cell>
          <cell r="U39">
            <v>359.13172447574789</v>
          </cell>
          <cell r="V39">
            <v>240</v>
          </cell>
          <cell r="W39">
            <v>0</v>
          </cell>
        </row>
        <row r="40">
          <cell r="B40">
            <v>696</v>
          </cell>
          <cell r="C40">
            <v>1986.0833333333333</v>
          </cell>
          <cell r="E40">
            <v>16112</v>
          </cell>
          <cell r="F40">
            <v>22074</v>
          </cell>
          <cell r="G40">
            <v>17975</v>
          </cell>
          <cell r="H40">
            <v>23833</v>
          </cell>
          <cell r="I40">
            <v>773</v>
          </cell>
          <cell r="J40">
            <v>2178</v>
          </cell>
          <cell r="K40">
            <v>153</v>
          </cell>
          <cell r="L40">
            <v>326</v>
          </cell>
          <cell r="M40">
            <v>415</v>
          </cell>
          <cell r="N40">
            <v>1689</v>
          </cell>
          <cell r="O40">
            <v>386</v>
          </cell>
          <cell r="P40">
            <v>596</v>
          </cell>
          <cell r="Q40">
            <v>808.60657987913783</v>
          </cell>
          <cell r="R40">
            <v>808.60657987913783</v>
          </cell>
          <cell r="S40">
            <v>808.60657987913783</v>
          </cell>
          <cell r="T40">
            <v>808.60657987913783</v>
          </cell>
          <cell r="U40">
            <v>9750.4263195165513</v>
          </cell>
          <cell r="V40">
            <v>10518</v>
          </cell>
          <cell r="W40">
            <v>10500</v>
          </cell>
        </row>
        <row r="41">
          <cell r="B41">
            <v>701</v>
          </cell>
          <cell r="C41">
            <v>1241.9166666666667</v>
          </cell>
          <cell r="E41">
            <v>17607</v>
          </cell>
          <cell r="F41">
            <v>15453</v>
          </cell>
          <cell r="G41">
            <v>16497</v>
          </cell>
          <cell r="H41">
            <v>14903</v>
          </cell>
          <cell r="I41">
            <v>1348</v>
          </cell>
          <cell r="J41">
            <v>670</v>
          </cell>
          <cell r="K41">
            <v>2256</v>
          </cell>
          <cell r="L41">
            <v>157</v>
          </cell>
          <cell r="M41">
            <v>254</v>
          </cell>
          <cell r="N41">
            <v>858</v>
          </cell>
          <cell r="O41">
            <v>693</v>
          </cell>
          <cell r="P41">
            <v>312</v>
          </cell>
          <cell r="Q41">
            <v>812.57763736166271</v>
          </cell>
          <cell r="R41">
            <v>812.57763736166271</v>
          </cell>
          <cell r="S41">
            <v>812.57763736166271</v>
          </cell>
          <cell r="T41">
            <v>812.57763736166271</v>
          </cell>
          <cell r="U41">
            <v>9798.3105494466508</v>
          </cell>
          <cell r="V41">
            <v>14903</v>
          </cell>
          <cell r="W41">
            <v>14900</v>
          </cell>
        </row>
        <row r="42">
          <cell r="B42">
            <v>730</v>
          </cell>
          <cell r="C42">
            <v>317.75</v>
          </cell>
          <cell r="E42">
            <v>5732</v>
          </cell>
          <cell r="F42">
            <v>5057</v>
          </cell>
          <cell r="G42">
            <v>3070</v>
          </cell>
          <cell r="H42">
            <v>3813</v>
          </cell>
          <cell r="I42">
            <v>22</v>
          </cell>
          <cell r="J42">
            <v>0</v>
          </cell>
          <cell r="K42">
            <v>385</v>
          </cell>
          <cell r="L42">
            <v>6</v>
          </cell>
          <cell r="M42">
            <v>273</v>
          </cell>
          <cell r="N42">
            <v>0</v>
          </cell>
          <cell r="O42">
            <v>128</v>
          </cell>
          <cell r="P42">
            <v>177</v>
          </cell>
          <cell r="Q42">
            <v>122.97868641194373</v>
          </cell>
          <cell r="R42">
            <v>122.97868641194373</v>
          </cell>
          <cell r="S42">
            <v>122.97868641194373</v>
          </cell>
          <cell r="T42">
            <v>122.97868641194373</v>
          </cell>
          <cell r="U42">
            <v>1482.9147456477749</v>
          </cell>
          <cell r="V42">
            <v>3813</v>
          </cell>
          <cell r="W42">
            <v>3800</v>
          </cell>
        </row>
        <row r="43">
          <cell r="B43">
            <v>731</v>
          </cell>
          <cell r="C43">
            <v>199.58333333333334</v>
          </cell>
          <cell r="E43">
            <v>4360</v>
          </cell>
          <cell r="F43">
            <v>3461</v>
          </cell>
          <cell r="G43">
            <v>1414</v>
          </cell>
          <cell r="H43">
            <v>2395</v>
          </cell>
          <cell r="I43">
            <v>92</v>
          </cell>
          <cell r="J43">
            <v>420</v>
          </cell>
          <cell r="K43">
            <v>0</v>
          </cell>
          <cell r="L43">
            <v>0</v>
          </cell>
          <cell r="M43">
            <v>442</v>
          </cell>
          <cell r="N43">
            <v>534</v>
          </cell>
          <cell r="O43">
            <v>0</v>
          </cell>
          <cell r="P43">
            <v>1183</v>
          </cell>
          <cell r="Q43">
            <v>331.4592042445023</v>
          </cell>
          <cell r="R43">
            <v>331.4592042445023</v>
          </cell>
          <cell r="S43">
            <v>331.4592042445023</v>
          </cell>
          <cell r="T43">
            <v>331.4592042445023</v>
          </cell>
          <cell r="U43">
            <v>3996.8368169780097</v>
          </cell>
          <cell r="V43">
            <v>3136</v>
          </cell>
          <cell r="W43">
            <v>4810</v>
          </cell>
        </row>
        <row r="44">
          <cell r="B44">
            <v>741</v>
          </cell>
          <cell r="C44">
            <v>2550.1666666666665</v>
          </cell>
          <cell r="E44">
            <v>39743</v>
          </cell>
          <cell r="F44">
            <v>39176</v>
          </cell>
          <cell r="G44">
            <v>38185</v>
          </cell>
          <cell r="H44">
            <v>30602</v>
          </cell>
          <cell r="I44">
            <v>6566</v>
          </cell>
          <cell r="J44">
            <v>2472</v>
          </cell>
          <cell r="K44">
            <v>195</v>
          </cell>
          <cell r="L44">
            <v>1980</v>
          </cell>
          <cell r="M44">
            <v>3587</v>
          </cell>
          <cell r="N44">
            <v>3410</v>
          </cell>
          <cell r="O44">
            <v>1596</v>
          </cell>
          <cell r="P44">
            <v>2444</v>
          </cell>
          <cell r="Q44">
            <v>2761.1259058181113</v>
          </cell>
          <cell r="R44">
            <v>2761.1259058181113</v>
          </cell>
          <cell r="S44">
            <v>2761.1259058181113</v>
          </cell>
          <cell r="T44">
            <v>2761.1259058181113</v>
          </cell>
          <cell r="U44">
            <v>33294.503623272438</v>
          </cell>
          <cell r="V44">
            <v>34048</v>
          </cell>
          <cell r="W44">
            <v>32274</v>
          </cell>
        </row>
        <row r="45">
          <cell r="B45">
            <v>745</v>
          </cell>
          <cell r="C45">
            <v>95.333333333333329</v>
          </cell>
          <cell r="E45">
            <v>1872</v>
          </cell>
          <cell r="F45">
            <v>718</v>
          </cell>
          <cell r="G45">
            <v>442</v>
          </cell>
          <cell r="H45">
            <v>1144</v>
          </cell>
          <cell r="I45">
            <v>0</v>
          </cell>
          <cell r="J45">
            <v>31</v>
          </cell>
          <cell r="K45">
            <v>0</v>
          </cell>
          <cell r="L45">
            <v>0</v>
          </cell>
          <cell r="M45">
            <v>76</v>
          </cell>
          <cell r="N45">
            <v>0</v>
          </cell>
          <cell r="O45">
            <v>0</v>
          </cell>
          <cell r="P45">
            <v>0</v>
          </cell>
          <cell r="Q45">
            <v>13.278223457192716</v>
          </cell>
          <cell r="R45">
            <v>13.278223457192716</v>
          </cell>
          <cell r="S45">
            <v>13.278223457192716</v>
          </cell>
          <cell r="T45">
            <v>13.278223457192716</v>
          </cell>
          <cell r="U45">
            <v>160.11289382877089</v>
          </cell>
          <cell r="V45">
            <v>500</v>
          </cell>
          <cell r="W45">
            <v>700</v>
          </cell>
        </row>
        <row r="46">
          <cell r="B46">
            <v>761</v>
          </cell>
          <cell r="C46">
            <v>3197.6666666666665</v>
          </cell>
          <cell r="E46">
            <v>57960</v>
          </cell>
          <cell r="F46">
            <v>49138</v>
          </cell>
          <cell r="G46">
            <v>37960</v>
          </cell>
          <cell r="H46">
            <v>38372</v>
          </cell>
          <cell r="I46">
            <v>2183</v>
          </cell>
          <cell r="J46">
            <v>1578</v>
          </cell>
          <cell r="K46">
            <v>5156</v>
          </cell>
          <cell r="L46">
            <v>5958</v>
          </cell>
          <cell r="M46">
            <v>7959</v>
          </cell>
          <cell r="N46">
            <v>6286</v>
          </cell>
          <cell r="O46">
            <v>1654</v>
          </cell>
          <cell r="P46">
            <v>5493</v>
          </cell>
          <cell r="Q46">
            <v>4500.5731787103578</v>
          </cell>
          <cell r="R46">
            <v>4500.5731787103578</v>
          </cell>
          <cell r="S46">
            <v>4500.5731787103578</v>
          </cell>
          <cell r="T46">
            <v>4500.5731787103578</v>
          </cell>
          <cell r="U46">
            <v>54269.292714841431</v>
          </cell>
          <cell r="V46">
            <v>46387</v>
          </cell>
          <cell r="W46">
            <v>38400</v>
          </cell>
        </row>
        <row r="47">
          <cell r="B47">
            <v>771</v>
          </cell>
          <cell r="C47">
            <v>1191.6666666666667</v>
          </cell>
          <cell r="E47">
            <v>19425</v>
          </cell>
          <cell r="F47">
            <v>17988</v>
          </cell>
          <cell r="G47">
            <v>16323</v>
          </cell>
          <cell r="H47">
            <v>14300</v>
          </cell>
          <cell r="I47">
            <v>351</v>
          </cell>
          <cell r="J47">
            <v>742</v>
          </cell>
          <cell r="K47">
            <v>1141</v>
          </cell>
          <cell r="L47">
            <v>2307</v>
          </cell>
          <cell r="M47">
            <v>1120</v>
          </cell>
          <cell r="N47">
            <v>489</v>
          </cell>
          <cell r="O47">
            <v>214</v>
          </cell>
          <cell r="P47">
            <v>302</v>
          </cell>
          <cell r="Q47">
            <v>827.22091182847316</v>
          </cell>
          <cell r="R47">
            <v>827.22091182847316</v>
          </cell>
          <cell r="S47">
            <v>827.22091182847316</v>
          </cell>
          <cell r="T47">
            <v>827.22091182847316</v>
          </cell>
          <cell r="U47">
            <v>9974.8836473138945</v>
          </cell>
          <cell r="V47">
            <v>13159</v>
          </cell>
          <cell r="W47">
            <v>14300</v>
          </cell>
        </row>
        <row r="48">
          <cell r="B48">
            <v>774</v>
          </cell>
          <cell r="C48">
            <v>540.25</v>
          </cell>
          <cell r="E48">
            <v>8699</v>
          </cell>
          <cell r="F48">
            <v>8951</v>
          </cell>
          <cell r="G48">
            <v>7325</v>
          </cell>
          <cell r="H48">
            <v>6483</v>
          </cell>
          <cell r="I48">
            <v>126</v>
          </cell>
          <cell r="J48">
            <v>90</v>
          </cell>
          <cell r="K48">
            <v>505</v>
          </cell>
          <cell r="L48">
            <v>979</v>
          </cell>
          <cell r="M48">
            <v>253</v>
          </cell>
          <cell r="N48">
            <v>69</v>
          </cell>
          <cell r="O48">
            <v>468</v>
          </cell>
          <cell r="P48">
            <v>196</v>
          </cell>
          <cell r="Q48">
            <v>333.32063743943593</v>
          </cell>
          <cell r="R48">
            <v>333.32063743943593</v>
          </cell>
          <cell r="S48">
            <v>333.32063743943593</v>
          </cell>
          <cell r="T48">
            <v>333.32063743943593</v>
          </cell>
          <cell r="U48">
            <v>4019.2825497577433</v>
          </cell>
          <cell r="V48">
            <v>6571</v>
          </cell>
          <cell r="W48">
            <v>4500</v>
          </cell>
        </row>
        <row r="49">
          <cell r="B49">
            <v>775</v>
          </cell>
          <cell r="C49">
            <v>715</v>
          </cell>
          <cell r="E49">
            <v>8751</v>
          </cell>
          <cell r="F49">
            <v>8258</v>
          </cell>
          <cell r="G49">
            <v>9206</v>
          </cell>
          <cell r="H49">
            <v>8580</v>
          </cell>
          <cell r="I49">
            <v>485</v>
          </cell>
          <cell r="J49">
            <v>523</v>
          </cell>
          <cell r="K49">
            <v>630</v>
          </cell>
          <cell r="L49">
            <v>1730</v>
          </cell>
          <cell r="M49">
            <v>97</v>
          </cell>
          <cell r="N49">
            <v>114</v>
          </cell>
          <cell r="O49">
            <v>15</v>
          </cell>
          <cell r="P49">
            <v>0</v>
          </cell>
          <cell r="Q49">
            <v>445.99939350608065</v>
          </cell>
          <cell r="R49">
            <v>445.99939350608065</v>
          </cell>
          <cell r="S49">
            <v>445.99939350608065</v>
          </cell>
          <cell r="T49">
            <v>445.99939350608065</v>
          </cell>
          <cell r="U49">
            <v>5377.9975740243226</v>
          </cell>
          <cell r="V49">
            <v>8580</v>
          </cell>
          <cell r="W49">
            <v>9613</v>
          </cell>
        </row>
        <row r="50">
          <cell r="B50">
            <v>786</v>
          </cell>
          <cell r="C50">
            <v>246.25</v>
          </cell>
          <cell r="E50">
            <v>3407</v>
          </cell>
          <cell r="F50">
            <v>6290</v>
          </cell>
          <cell r="G50">
            <v>5439</v>
          </cell>
          <cell r="H50">
            <v>2955</v>
          </cell>
          <cell r="I50">
            <v>12</v>
          </cell>
          <cell r="J50">
            <v>190</v>
          </cell>
          <cell r="K50">
            <v>6411</v>
          </cell>
          <cell r="L50">
            <v>673</v>
          </cell>
          <cell r="M50">
            <v>553</v>
          </cell>
          <cell r="N50">
            <v>698</v>
          </cell>
          <cell r="O50">
            <v>7718</v>
          </cell>
          <cell r="P50">
            <v>546</v>
          </cell>
          <cell r="Q50">
            <v>2084.9292738719141</v>
          </cell>
          <cell r="R50">
            <v>2084.9292738719141</v>
          </cell>
          <cell r="S50">
            <v>2084.9292738719141</v>
          </cell>
          <cell r="T50">
            <v>2084.9292738719141</v>
          </cell>
          <cell r="U50">
            <v>25140.717095487664</v>
          </cell>
          <cell r="V50">
            <v>18658</v>
          </cell>
          <cell r="W50">
            <v>2600</v>
          </cell>
        </row>
        <row r="51">
          <cell r="B51">
            <v>789</v>
          </cell>
          <cell r="C51">
            <v>397.25</v>
          </cell>
          <cell r="E51">
            <v>8049</v>
          </cell>
          <cell r="F51">
            <v>8681</v>
          </cell>
          <cell r="G51">
            <v>2706</v>
          </cell>
          <cell r="H51">
            <v>4767</v>
          </cell>
          <cell r="I51">
            <v>326</v>
          </cell>
          <cell r="J51">
            <v>78</v>
          </cell>
          <cell r="K51">
            <v>-215</v>
          </cell>
          <cell r="L51">
            <v>338</v>
          </cell>
          <cell r="M51">
            <v>54</v>
          </cell>
          <cell r="N51">
            <v>0</v>
          </cell>
          <cell r="O51">
            <v>685</v>
          </cell>
          <cell r="P51">
            <v>45</v>
          </cell>
          <cell r="Q51">
            <v>162.68926123719302</v>
          </cell>
          <cell r="R51">
            <v>162.68926123719302</v>
          </cell>
          <cell r="S51">
            <v>162.68926123719302</v>
          </cell>
          <cell r="T51">
            <v>162.68926123719302</v>
          </cell>
          <cell r="U51">
            <v>1961.7570449487721</v>
          </cell>
          <cell r="V51">
            <v>1935</v>
          </cell>
          <cell r="W51">
            <v>1800</v>
          </cell>
        </row>
        <row r="52">
          <cell r="B52">
            <v>791</v>
          </cell>
          <cell r="C52">
            <v>158.91666666666666</v>
          </cell>
          <cell r="E52">
            <v>1640</v>
          </cell>
          <cell r="F52">
            <v>2352</v>
          </cell>
          <cell r="G52">
            <v>1403</v>
          </cell>
          <cell r="H52">
            <v>1907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447</v>
          </cell>
          <cell r="O52">
            <v>0</v>
          </cell>
          <cell r="P52">
            <v>848</v>
          </cell>
          <cell r="Q52">
            <v>160.70373249593052</v>
          </cell>
          <cell r="R52">
            <v>160.70373249593052</v>
          </cell>
          <cell r="S52">
            <v>160.70373249593052</v>
          </cell>
          <cell r="T52">
            <v>160.70373249593052</v>
          </cell>
          <cell r="U52">
            <v>1937.8149299837223</v>
          </cell>
          <cell r="V52">
            <v>1900</v>
          </cell>
          <cell r="W52">
            <v>1900</v>
          </cell>
        </row>
        <row r="53">
          <cell r="B53">
            <v>802</v>
          </cell>
          <cell r="C53">
            <v>158.91666666666666</v>
          </cell>
          <cell r="H53">
            <v>1907</v>
          </cell>
          <cell r="I53">
            <v>73</v>
          </cell>
          <cell r="J53">
            <v>0</v>
          </cell>
          <cell r="K53">
            <v>0</v>
          </cell>
          <cell r="L53">
            <v>402</v>
          </cell>
          <cell r="M53">
            <v>0</v>
          </cell>
          <cell r="N53">
            <v>139</v>
          </cell>
          <cell r="O53">
            <v>0</v>
          </cell>
          <cell r="P53">
            <v>111</v>
          </cell>
          <cell r="Q53">
            <v>89.969271088455343</v>
          </cell>
          <cell r="R53">
            <v>89.969271088455343</v>
          </cell>
          <cell r="S53">
            <v>89.969271088455343</v>
          </cell>
          <cell r="T53">
            <v>89.969271088455343</v>
          </cell>
          <cell r="U53">
            <v>1084.8770843538214</v>
          </cell>
          <cell r="V53">
            <v>1100</v>
          </cell>
          <cell r="W53">
            <v>2000</v>
          </cell>
        </row>
        <row r="54">
          <cell r="B54">
            <v>805</v>
          </cell>
          <cell r="C54">
            <v>1032.75</v>
          </cell>
          <cell r="E54">
            <v>9535</v>
          </cell>
          <cell r="F54">
            <v>7654</v>
          </cell>
          <cell r="G54">
            <v>7684</v>
          </cell>
          <cell r="H54">
            <v>12393</v>
          </cell>
          <cell r="I54">
            <v>144</v>
          </cell>
          <cell r="J54">
            <v>95</v>
          </cell>
          <cell r="K54">
            <v>955</v>
          </cell>
          <cell r="L54">
            <v>913</v>
          </cell>
          <cell r="M54">
            <v>5093</v>
          </cell>
          <cell r="N54">
            <v>1000</v>
          </cell>
          <cell r="O54">
            <v>1993</v>
          </cell>
          <cell r="P54">
            <v>475</v>
          </cell>
          <cell r="Q54">
            <v>1323.8512882367472</v>
          </cell>
          <cell r="R54">
            <v>1323.8512882367472</v>
          </cell>
          <cell r="S54">
            <v>1323.8512882367472</v>
          </cell>
          <cell r="T54">
            <v>1323.8512882367472</v>
          </cell>
          <cell r="U54">
            <v>15963.405152946987</v>
          </cell>
          <cell r="V54">
            <v>12393</v>
          </cell>
          <cell r="W54">
            <v>12800</v>
          </cell>
        </row>
        <row r="55">
          <cell r="B55">
            <v>806</v>
          </cell>
          <cell r="C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3504</v>
          </cell>
          <cell r="J55">
            <v>3730</v>
          </cell>
          <cell r="K55">
            <v>26</v>
          </cell>
          <cell r="L55">
            <v>5269</v>
          </cell>
          <cell r="M55">
            <v>2299</v>
          </cell>
          <cell r="N55">
            <v>4109</v>
          </cell>
          <cell r="O55">
            <v>125</v>
          </cell>
          <cell r="P55">
            <v>-99664</v>
          </cell>
          <cell r="Q55">
            <v>-10002.349225202313</v>
          </cell>
          <cell r="R55">
            <v>-10002.349225202313</v>
          </cell>
          <cell r="S55">
            <v>-10002.349225202313</v>
          </cell>
          <cell r="T55">
            <v>-10002.349225202313</v>
          </cell>
          <cell r="U55">
            <v>-120611.39690080925</v>
          </cell>
        </row>
        <row r="57">
          <cell r="B57" t="str">
            <v>S/total</v>
          </cell>
          <cell r="E57">
            <v>9724087</v>
          </cell>
          <cell r="F57">
            <v>10026703</v>
          </cell>
          <cell r="G57">
            <v>9128896</v>
          </cell>
          <cell r="H57">
            <v>7344899</v>
          </cell>
          <cell r="I57">
            <v>894324</v>
          </cell>
          <cell r="J57">
            <v>845752</v>
          </cell>
          <cell r="K57">
            <v>852409</v>
          </cell>
          <cell r="L57">
            <v>844724</v>
          </cell>
          <cell r="M57">
            <v>697430</v>
          </cell>
          <cell r="N57">
            <v>786519</v>
          </cell>
          <cell r="O57">
            <v>667711</v>
          </cell>
          <cell r="P57">
            <v>870339</v>
          </cell>
          <cell r="Q57">
            <v>801558.94561202661</v>
          </cell>
          <cell r="R57">
            <v>801558.94561202661</v>
          </cell>
          <cell r="S57">
            <v>801558.94561202661</v>
          </cell>
          <cell r="T57">
            <v>801558.94561202661</v>
          </cell>
          <cell r="U57">
            <v>9694205.7824481092</v>
          </cell>
          <cell r="V57">
            <v>9442842</v>
          </cell>
          <cell r="W57">
            <v>8379980</v>
          </cell>
        </row>
        <row r="59">
          <cell r="B59" t="str">
            <v>FRIGUIA</v>
          </cell>
        </row>
        <row r="60">
          <cell r="B60" t="str">
            <v>CG</v>
          </cell>
          <cell r="N60" t="str">
            <v>BUDGET  SORTIES  MG   1995</v>
          </cell>
          <cell r="S60" t="str">
            <v>en  US  Dollars</v>
          </cell>
        </row>
        <row r="61">
          <cell r="O61" t="str">
            <v>T    O    T    A    L</v>
          </cell>
          <cell r="R61" t="str">
            <v>E  S  T</v>
          </cell>
          <cell r="S61" t="str">
            <v>I  M  E</v>
          </cell>
          <cell r="U61" t="str">
            <v>2 / 2</v>
          </cell>
        </row>
        <row r="64">
          <cell r="B64" t="str">
            <v xml:space="preserve"> </v>
          </cell>
          <cell r="C64" t="str">
            <v>BUDGET</v>
          </cell>
          <cell r="E64" t="str">
            <v>Realisation</v>
          </cell>
          <cell r="H64">
            <v>1995</v>
          </cell>
          <cell r="W64" t="str">
            <v>Budget</v>
          </cell>
        </row>
        <row r="65">
          <cell r="B65" t="str">
            <v>BUDGETS</v>
          </cell>
          <cell r="C65" t="str">
            <v>MENSUEL</v>
          </cell>
          <cell r="E65">
            <v>1992</v>
          </cell>
          <cell r="F65">
            <v>1993</v>
          </cell>
          <cell r="G65">
            <v>1994</v>
          </cell>
          <cell r="H65" t="str">
            <v>Budget</v>
          </cell>
          <cell r="U65" t="str">
            <v>Probable</v>
          </cell>
          <cell r="V65" t="str">
            <v>P12</v>
          </cell>
          <cell r="W65">
            <v>1996</v>
          </cell>
        </row>
        <row r="66">
          <cell r="C66" t="str">
            <v xml:space="preserve"> </v>
          </cell>
          <cell r="H66">
            <v>12</v>
          </cell>
          <cell r="I66" t="str">
            <v xml:space="preserve"> </v>
          </cell>
          <cell r="J66" t="str">
            <v xml:space="preserve"> </v>
          </cell>
          <cell r="K66" t="str">
            <v xml:space="preserve"> </v>
          </cell>
          <cell r="M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</row>
        <row r="68">
          <cell r="B68">
            <v>807</v>
          </cell>
          <cell r="C68">
            <v>675.25</v>
          </cell>
          <cell r="E68">
            <v>8551</v>
          </cell>
          <cell r="F68">
            <v>7527</v>
          </cell>
          <cell r="G68">
            <v>8644</v>
          </cell>
          <cell r="H68">
            <v>8103</v>
          </cell>
          <cell r="I68">
            <v>881</v>
          </cell>
          <cell r="J68">
            <v>34</v>
          </cell>
          <cell r="K68">
            <v>140</v>
          </cell>
          <cell r="L68">
            <v>186</v>
          </cell>
          <cell r="M68">
            <v>773</v>
          </cell>
          <cell r="N68">
            <v>362</v>
          </cell>
          <cell r="O68">
            <v>289</v>
          </cell>
          <cell r="P68">
            <v>284</v>
          </cell>
          <cell r="Q68">
            <v>365.95776612393774</v>
          </cell>
          <cell r="R68">
            <v>365.95776612393774</v>
          </cell>
          <cell r="S68">
            <v>365.95776612393774</v>
          </cell>
          <cell r="T68">
            <v>365.95776612393774</v>
          </cell>
          <cell r="U68">
            <v>4412.831064495751</v>
          </cell>
          <cell r="V68">
            <v>7750</v>
          </cell>
          <cell r="W68">
            <v>8460</v>
          </cell>
        </row>
        <row r="69">
          <cell r="B69">
            <v>809</v>
          </cell>
          <cell r="C69">
            <v>1525.3333333333333</v>
          </cell>
          <cell r="E69">
            <v>10380</v>
          </cell>
          <cell r="F69">
            <v>7991</v>
          </cell>
          <cell r="G69">
            <v>25803</v>
          </cell>
          <cell r="H69">
            <v>18304</v>
          </cell>
          <cell r="I69">
            <v>4199</v>
          </cell>
          <cell r="J69">
            <v>1705</v>
          </cell>
          <cell r="K69">
            <v>1160</v>
          </cell>
          <cell r="L69">
            <v>2357</v>
          </cell>
          <cell r="M69">
            <v>1974</v>
          </cell>
          <cell r="N69">
            <v>1491</v>
          </cell>
          <cell r="O69">
            <v>1771</v>
          </cell>
          <cell r="P69">
            <v>1610</v>
          </cell>
          <cell r="Q69">
            <v>2018.6622521322797</v>
          </cell>
          <cell r="R69">
            <v>2018.6622521322797</v>
          </cell>
          <cell r="S69">
            <v>2018.6622521322797</v>
          </cell>
          <cell r="T69">
            <v>2018.6622521322797</v>
          </cell>
          <cell r="U69">
            <v>24341.649008529115</v>
          </cell>
          <cell r="V69">
            <v>24400</v>
          </cell>
          <cell r="W69">
            <v>24000</v>
          </cell>
        </row>
        <row r="70">
          <cell r="B70">
            <v>810</v>
          </cell>
          <cell r="C70">
            <v>278.08333333333331</v>
          </cell>
          <cell r="E70">
            <v>8882</v>
          </cell>
          <cell r="F70">
            <v>5114</v>
          </cell>
          <cell r="G70">
            <v>3302</v>
          </cell>
          <cell r="H70">
            <v>3337</v>
          </cell>
          <cell r="I70">
            <v>503</v>
          </cell>
          <cell r="J70">
            <v>114</v>
          </cell>
          <cell r="K70">
            <v>93</v>
          </cell>
          <cell r="L70">
            <v>118</v>
          </cell>
          <cell r="M70">
            <v>627</v>
          </cell>
          <cell r="N70">
            <v>597</v>
          </cell>
          <cell r="O70">
            <v>115</v>
          </cell>
          <cell r="P70">
            <v>306</v>
          </cell>
          <cell r="Q70">
            <v>306.88828607137941</v>
          </cell>
          <cell r="R70">
            <v>306.88828607137941</v>
          </cell>
          <cell r="S70">
            <v>306.88828607137941</v>
          </cell>
          <cell r="T70">
            <v>306.88828607137941</v>
          </cell>
          <cell r="U70">
            <v>3700.5531442855172</v>
          </cell>
          <cell r="V70">
            <v>3337</v>
          </cell>
          <cell r="W70">
            <v>3350</v>
          </cell>
        </row>
        <row r="71">
          <cell r="B71">
            <v>811</v>
          </cell>
          <cell r="C71">
            <v>1811.3333333333333</v>
          </cell>
          <cell r="E71">
            <v>23277</v>
          </cell>
          <cell r="F71">
            <v>22238</v>
          </cell>
          <cell r="G71">
            <v>25165</v>
          </cell>
          <cell r="H71">
            <v>21736</v>
          </cell>
          <cell r="I71">
            <v>2198</v>
          </cell>
          <cell r="J71">
            <v>2826</v>
          </cell>
          <cell r="K71">
            <v>1454</v>
          </cell>
          <cell r="L71">
            <v>1602</v>
          </cell>
          <cell r="M71">
            <v>4564</v>
          </cell>
          <cell r="N71">
            <v>3825</v>
          </cell>
          <cell r="O71">
            <v>4862</v>
          </cell>
          <cell r="P71">
            <v>788</v>
          </cell>
          <cell r="Q71">
            <v>2744.8693892490246</v>
          </cell>
          <cell r="R71">
            <v>2744.8693892490246</v>
          </cell>
          <cell r="S71">
            <v>2744.8693892490246</v>
          </cell>
          <cell r="T71">
            <v>2744.8693892490246</v>
          </cell>
          <cell r="U71">
            <v>33098.477556996106</v>
          </cell>
          <cell r="V71">
            <v>28700</v>
          </cell>
          <cell r="W71">
            <v>25000</v>
          </cell>
        </row>
        <row r="72">
          <cell r="B72">
            <v>812</v>
          </cell>
          <cell r="C72">
            <v>158.91666666666666</v>
          </cell>
          <cell r="E72">
            <v>2541</v>
          </cell>
          <cell r="F72">
            <v>1979</v>
          </cell>
          <cell r="G72">
            <v>2786</v>
          </cell>
          <cell r="H72">
            <v>1907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900</v>
          </cell>
          <cell r="W72">
            <v>900</v>
          </cell>
        </row>
        <row r="73">
          <cell r="B73">
            <v>813</v>
          </cell>
          <cell r="C73">
            <v>2025.8333333333333</v>
          </cell>
          <cell r="E73">
            <v>28096</v>
          </cell>
          <cell r="F73">
            <v>25104</v>
          </cell>
          <cell r="G73">
            <v>23100</v>
          </cell>
          <cell r="H73">
            <v>24310</v>
          </cell>
          <cell r="I73">
            <v>684</v>
          </cell>
          <cell r="J73">
            <v>18</v>
          </cell>
          <cell r="K73">
            <v>104</v>
          </cell>
          <cell r="L73">
            <v>197</v>
          </cell>
          <cell r="M73">
            <v>3351</v>
          </cell>
          <cell r="N73">
            <v>1230</v>
          </cell>
          <cell r="O73">
            <v>5363</v>
          </cell>
          <cell r="P73">
            <v>3439</v>
          </cell>
          <cell r="Q73">
            <v>1785.2385294876121</v>
          </cell>
          <cell r="R73">
            <v>1785.2385294876121</v>
          </cell>
          <cell r="S73">
            <v>1785.2385294876121</v>
          </cell>
          <cell r="T73">
            <v>1785.2385294876121</v>
          </cell>
          <cell r="U73">
            <v>21526.954117950445</v>
          </cell>
          <cell r="V73">
            <v>21700</v>
          </cell>
          <cell r="W73">
            <v>22000</v>
          </cell>
        </row>
        <row r="74">
          <cell r="B74">
            <v>814</v>
          </cell>
          <cell r="C74">
            <v>2145</v>
          </cell>
          <cell r="E74">
            <v>3936</v>
          </cell>
          <cell r="F74">
            <v>14007</v>
          </cell>
          <cell r="G74">
            <v>3830</v>
          </cell>
          <cell r="H74">
            <v>25740</v>
          </cell>
          <cell r="I74">
            <v>0</v>
          </cell>
          <cell r="J74">
            <v>250</v>
          </cell>
          <cell r="K74">
            <v>565</v>
          </cell>
          <cell r="L74">
            <v>539</v>
          </cell>
          <cell r="M74">
            <v>1161</v>
          </cell>
          <cell r="N74">
            <v>3601</v>
          </cell>
          <cell r="O74">
            <v>4000</v>
          </cell>
          <cell r="P74">
            <v>-184</v>
          </cell>
          <cell r="Q74">
            <v>1232.516966138674</v>
          </cell>
          <cell r="R74">
            <v>1232.516966138674</v>
          </cell>
          <cell r="S74">
            <v>1232.516966138674</v>
          </cell>
          <cell r="T74">
            <v>1232.516966138674</v>
          </cell>
          <cell r="U74">
            <v>14862.067864554694</v>
          </cell>
          <cell r="V74">
            <v>2300</v>
          </cell>
          <cell r="W74">
            <v>0</v>
          </cell>
        </row>
        <row r="75">
          <cell r="B75">
            <v>815</v>
          </cell>
          <cell r="C75">
            <v>178.75</v>
          </cell>
          <cell r="E75">
            <v>472</v>
          </cell>
          <cell r="F75">
            <v>1996</v>
          </cell>
          <cell r="G75">
            <v>2087</v>
          </cell>
          <cell r="H75">
            <v>2145</v>
          </cell>
          <cell r="I75">
            <v>164</v>
          </cell>
          <cell r="J75">
            <v>194</v>
          </cell>
          <cell r="K75">
            <v>119</v>
          </cell>
          <cell r="L75">
            <v>152</v>
          </cell>
          <cell r="M75">
            <v>303</v>
          </cell>
          <cell r="N75">
            <v>151</v>
          </cell>
          <cell r="O75">
            <v>128</v>
          </cell>
          <cell r="P75">
            <v>105</v>
          </cell>
          <cell r="Q75">
            <v>163.30973896883751</v>
          </cell>
          <cell r="R75">
            <v>163.30973896883751</v>
          </cell>
          <cell r="S75">
            <v>163.30973896883751</v>
          </cell>
          <cell r="T75">
            <v>163.30973896883751</v>
          </cell>
          <cell r="U75">
            <v>1969.2389558753503</v>
          </cell>
          <cell r="V75">
            <v>2145</v>
          </cell>
          <cell r="W75">
            <v>2500</v>
          </cell>
        </row>
        <row r="76">
          <cell r="B76">
            <v>816</v>
          </cell>
          <cell r="C76">
            <v>158.91666666666666</v>
          </cell>
          <cell r="E76">
            <v>646</v>
          </cell>
          <cell r="F76">
            <v>1861</v>
          </cell>
          <cell r="G76">
            <v>3809</v>
          </cell>
          <cell r="H76">
            <v>1907</v>
          </cell>
          <cell r="I76">
            <v>209</v>
          </cell>
          <cell r="J76">
            <v>105</v>
          </cell>
          <cell r="K76">
            <v>148</v>
          </cell>
          <cell r="L76">
            <v>162</v>
          </cell>
          <cell r="M76">
            <v>173</v>
          </cell>
          <cell r="N76">
            <v>127</v>
          </cell>
          <cell r="O76">
            <v>461</v>
          </cell>
          <cell r="P76">
            <v>113</v>
          </cell>
          <cell r="Q76">
            <v>185.89512840069801</v>
          </cell>
          <cell r="R76">
            <v>185.89512840069801</v>
          </cell>
          <cell r="S76">
            <v>185.89512840069801</v>
          </cell>
          <cell r="T76">
            <v>185.89512840069801</v>
          </cell>
          <cell r="U76">
            <v>2241.5805136027921</v>
          </cell>
          <cell r="V76">
            <v>1700</v>
          </cell>
          <cell r="W76">
            <v>2000</v>
          </cell>
        </row>
        <row r="77">
          <cell r="B77">
            <v>817</v>
          </cell>
          <cell r="C77">
            <v>476.66666666666669</v>
          </cell>
          <cell r="E77">
            <v>4271</v>
          </cell>
          <cell r="F77">
            <v>4664</v>
          </cell>
          <cell r="G77">
            <v>3913</v>
          </cell>
          <cell r="H77">
            <v>5720</v>
          </cell>
          <cell r="I77">
            <v>728</v>
          </cell>
          <cell r="J77">
            <v>36</v>
          </cell>
          <cell r="K77">
            <v>71</v>
          </cell>
          <cell r="L77">
            <v>120</v>
          </cell>
          <cell r="M77">
            <v>252</v>
          </cell>
          <cell r="N77">
            <v>448</v>
          </cell>
          <cell r="O77">
            <v>1070</v>
          </cell>
          <cell r="P77">
            <v>668</v>
          </cell>
          <cell r="Q77">
            <v>421.05618869397085</v>
          </cell>
          <cell r="R77">
            <v>421.05618869397085</v>
          </cell>
          <cell r="S77">
            <v>421.05618869397085</v>
          </cell>
          <cell r="T77">
            <v>421.05618869397085</v>
          </cell>
          <cell r="U77">
            <v>5077.2247547758834</v>
          </cell>
          <cell r="V77">
            <v>5324</v>
          </cell>
          <cell r="W77">
            <v>6000</v>
          </cell>
        </row>
        <row r="78">
          <cell r="B78">
            <v>818</v>
          </cell>
          <cell r="C78">
            <v>794.41666666666663</v>
          </cell>
          <cell r="E78">
            <v>10756</v>
          </cell>
          <cell r="F78">
            <v>11450</v>
          </cell>
          <cell r="G78">
            <v>10052</v>
          </cell>
          <cell r="H78">
            <v>9533</v>
          </cell>
          <cell r="I78">
            <v>716</v>
          </cell>
          <cell r="J78">
            <v>2338</v>
          </cell>
          <cell r="K78">
            <v>1402</v>
          </cell>
          <cell r="L78">
            <v>956</v>
          </cell>
          <cell r="M78">
            <v>1558</v>
          </cell>
          <cell r="N78">
            <v>1490</v>
          </cell>
          <cell r="O78">
            <v>1088</v>
          </cell>
          <cell r="P78">
            <v>10</v>
          </cell>
          <cell r="Q78">
            <v>1186.1052318116635</v>
          </cell>
          <cell r="R78">
            <v>1186.1052318116635</v>
          </cell>
          <cell r="S78">
            <v>1186.1052318116635</v>
          </cell>
          <cell r="T78">
            <v>1186.1052318116635</v>
          </cell>
          <cell r="U78">
            <v>14302.420927246654</v>
          </cell>
          <cell r="V78">
            <v>9561</v>
          </cell>
          <cell r="W78">
            <v>9000</v>
          </cell>
        </row>
        <row r="79">
          <cell r="B79">
            <v>819</v>
          </cell>
          <cell r="C79">
            <v>373.41666666666669</v>
          </cell>
          <cell r="E79">
            <v>3287</v>
          </cell>
          <cell r="F79">
            <v>5070</v>
          </cell>
          <cell r="G79">
            <v>5725</v>
          </cell>
          <cell r="H79">
            <v>4481</v>
          </cell>
          <cell r="I79">
            <v>69</v>
          </cell>
          <cell r="J79">
            <v>0</v>
          </cell>
          <cell r="K79">
            <v>45</v>
          </cell>
          <cell r="L79">
            <v>2707</v>
          </cell>
          <cell r="M79">
            <v>40</v>
          </cell>
          <cell r="N79">
            <v>38</v>
          </cell>
          <cell r="O79">
            <v>168</v>
          </cell>
          <cell r="P79">
            <v>36</v>
          </cell>
          <cell r="Q79">
            <v>385.06848025858881</v>
          </cell>
          <cell r="R79">
            <v>385.06848025858881</v>
          </cell>
          <cell r="S79">
            <v>385.06848025858881</v>
          </cell>
          <cell r="T79">
            <v>385.06848025858881</v>
          </cell>
          <cell r="U79">
            <v>4643.2739210343552</v>
          </cell>
          <cell r="V79">
            <v>4480</v>
          </cell>
          <cell r="W79">
            <v>4610</v>
          </cell>
        </row>
        <row r="80">
          <cell r="B80">
            <v>820</v>
          </cell>
          <cell r="C80">
            <v>119.16666666666667</v>
          </cell>
          <cell r="E80">
            <v>693</v>
          </cell>
          <cell r="F80">
            <v>1577</v>
          </cell>
          <cell r="G80">
            <v>2217</v>
          </cell>
          <cell r="H80">
            <v>1430</v>
          </cell>
          <cell r="I80">
            <v>87</v>
          </cell>
          <cell r="J80">
            <v>51</v>
          </cell>
          <cell r="K80">
            <v>119</v>
          </cell>
          <cell r="L80">
            <v>230</v>
          </cell>
          <cell r="M80">
            <v>156</v>
          </cell>
          <cell r="N80">
            <v>83</v>
          </cell>
          <cell r="O80">
            <v>60</v>
          </cell>
          <cell r="P80">
            <v>137</v>
          </cell>
          <cell r="Q80">
            <v>114.54018926157829</v>
          </cell>
          <cell r="R80">
            <v>114.54018926157829</v>
          </cell>
          <cell r="S80">
            <v>114.54018926157829</v>
          </cell>
          <cell r="T80">
            <v>114.54018926157829</v>
          </cell>
          <cell r="U80">
            <v>1381.1607570463129</v>
          </cell>
          <cell r="V80">
            <v>1330</v>
          </cell>
          <cell r="W80">
            <v>1400</v>
          </cell>
        </row>
        <row r="81">
          <cell r="B81">
            <v>821</v>
          </cell>
          <cell r="C81">
            <v>3972.25</v>
          </cell>
          <cell r="E81">
            <v>20876</v>
          </cell>
          <cell r="F81">
            <v>45816</v>
          </cell>
          <cell r="G81">
            <v>44294</v>
          </cell>
          <cell r="H81">
            <v>47667</v>
          </cell>
          <cell r="I81">
            <v>130</v>
          </cell>
          <cell r="J81">
            <v>1755</v>
          </cell>
          <cell r="K81">
            <v>2974</v>
          </cell>
          <cell r="L81">
            <v>3292</v>
          </cell>
          <cell r="M81">
            <v>3585</v>
          </cell>
          <cell r="N81">
            <v>1417</v>
          </cell>
          <cell r="O81">
            <v>4660</v>
          </cell>
          <cell r="P81">
            <v>3773</v>
          </cell>
          <cell r="Q81">
            <v>2678.7264630557202</v>
          </cell>
          <cell r="R81">
            <v>2678.7264630557202</v>
          </cell>
          <cell r="S81">
            <v>2678.7264630557202</v>
          </cell>
          <cell r="T81">
            <v>2678.7264630557202</v>
          </cell>
          <cell r="U81">
            <v>32300.905852222873</v>
          </cell>
          <cell r="V81">
            <v>42000</v>
          </cell>
          <cell r="W81">
            <v>50000</v>
          </cell>
        </row>
        <row r="82">
          <cell r="B82">
            <v>822</v>
          </cell>
          <cell r="C82">
            <v>238.33333333333334</v>
          </cell>
          <cell r="E82">
            <v>5044</v>
          </cell>
          <cell r="F82">
            <v>2936</v>
          </cell>
          <cell r="G82">
            <v>6589</v>
          </cell>
          <cell r="H82">
            <v>2860</v>
          </cell>
          <cell r="I82">
            <v>13375</v>
          </cell>
          <cell r="J82">
            <v>120</v>
          </cell>
          <cell r="K82">
            <v>-68</v>
          </cell>
          <cell r="L82">
            <v>443</v>
          </cell>
          <cell r="M82">
            <v>61</v>
          </cell>
          <cell r="N82">
            <v>379</v>
          </cell>
          <cell r="O82">
            <v>312</v>
          </cell>
          <cell r="P82">
            <v>0</v>
          </cell>
          <cell r="Q82">
            <v>1814.525078421233</v>
          </cell>
          <cell r="R82">
            <v>1814.525078421233</v>
          </cell>
          <cell r="S82">
            <v>1814.525078421233</v>
          </cell>
          <cell r="T82">
            <v>1814.525078421233</v>
          </cell>
          <cell r="U82">
            <v>21880.100313684932</v>
          </cell>
          <cell r="V82">
            <v>16023</v>
          </cell>
          <cell r="W82">
            <v>2860</v>
          </cell>
        </row>
        <row r="83">
          <cell r="B83">
            <v>825</v>
          </cell>
          <cell r="C83">
            <v>1191.6666666666667</v>
          </cell>
          <cell r="E83">
            <v>21266</v>
          </cell>
          <cell r="F83">
            <v>20979</v>
          </cell>
          <cell r="G83">
            <v>17661</v>
          </cell>
          <cell r="H83">
            <v>14300</v>
          </cell>
          <cell r="I83">
            <v>1022</v>
          </cell>
          <cell r="J83">
            <v>405</v>
          </cell>
          <cell r="K83">
            <v>653</v>
          </cell>
          <cell r="L83">
            <v>701</v>
          </cell>
          <cell r="M83">
            <v>2817</v>
          </cell>
          <cell r="N83">
            <v>1660</v>
          </cell>
          <cell r="O83">
            <v>881</v>
          </cell>
          <cell r="P83">
            <v>1935</v>
          </cell>
          <cell r="Q83">
            <v>1250.1385337173783</v>
          </cell>
          <cell r="R83">
            <v>1250.1385337173783</v>
          </cell>
          <cell r="S83">
            <v>1250.1385337173783</v>
          </cell>
          <cell r="T83">
            <v>1250.1385337173783</v>
          </cell>
          <cell r="U83">
            <v>15074.554134869511</v>
          </cell>
          <cell r="V83">
            <v>15120</v>
          </cell>
          <cell r="W83">
            <v>25000</v>
          </cell>
        </row>
        <row r="84">
          <cell r="B84">
            <v>826</v>
          </cell>
          <cell r="C84">
            <v>699.08333333333337</v>
          </cell>
          <cell r="E84">
            <v>5475</v>
          </cell>
          <cell r="F84">
            <v>3558</v>
          </cell>
          <cell r="G84">
            <v>2954</v>
          </cell>
          <cell r="H84">
            <v>8389</v>
          </cell>
          <cell r="I84">
            <v>788</v>
          </cell>
          <cell r="J84">
            <v>79</v>
          </cell>
          <cell r="K84">
            <v>518</v>
          </cell>
          <cell r="L84">
            <v>653</v>
          </cell>
          <cell r="M84">
            <v>721</v>
          </cell>
          <cell r="N84">
            <v>229</v>
          </cell>
          <cell r="O84">
            <v>577</v>
          </cell>
          <cell r="P84">
            <v>340</v>
          </cell>
          <cell r="Q84">
            <v>484.59310841436968</v>
          </cell>
          <cell r="R84">
            <v>484.59310841436968</v>
          </cell>
          <cell r="S84">
            <v>484.59310841436968</v>
          </cell>
          <cell r="T84">
            <v>484.59310841436968</v>
          </cell>
          <cell r="U84">
            <v>5843.3724336574778</v>
          </cell>
          <cell r="V84">
            <v>8337</v>
          </cell>
          <cell r="W84">
            <v>8300</v>
          </cell>
        </row>
        <row r="85">
          <cell r="B85">
            <v>829</v>
          </cell>
          <cell r="C85">
            <v>577</v>
          </cell>
          <cell r="E85">
            <v>9642</v>
          </cell>
          <cell r="F85">
            <v>9265</v>
          </cell>
          <cell r="G85">
            <v>9762</v>
          </cell>
          <cell r="H85">
            <v>6924</v>
          </cell>
          <cell r="I85">
            <v>548</v>
          </cell>
          <cell r="J85">
            <v>1365</v>
          </cell>
          <cell r="K85">
            <v>1028</v>
          </cell>
          <cell r="L85">
            <v>817</v>
          </cell>
          <cell r="M85">
            <v>1209</v>
          </cell>
          <cell r="N85">
            <v>1500</v>
          </cell>
          <cell r="O85">
            <v>1028</v>
          </cell>
          <cell r="P85">
            <v>1703</v>
          </cell>
          <cell r="Q85">
            <v>1141.4308351332579</v>
          </cell>
          <cell r="R85">
            <v>1141.4308351332579</v>
          </cell>
          <cell r="S85">
            <v>1141.4308351332579</v>
          </cell>
          <cell r="T85">
            <v>1141.4308351332579</v>
          </cell>
          <cell r="U85">
            <v>13763.723340533033</v>
          </cell>
          <cell r="V85">
            <v>12800</v>
          </cell>
          <cell r="W85">
            <v>10000</v>
          </cell>
        </row>
        <row r="86">
          <cell r="B86">
            <v>834</v>
          </cell>
          <cell r="C86">
            <v>333.66666666666669</v>
          </cell>
          <cell r="E86">
            <v>7183</v>
          </cell>
          <cell r="F86">
            <v>6066</v>
          </cell>
          <cell r="G86">
            <v>3923</v>
          </cell>
          <cell r="H86">
            <v>4004</v>
          </cell>
          <cell r="I86">
            <v>576</v>
          </cell>
          <cell r="J86">
            <v>-60</v>
          </cell>
          <cell r="K86">
            <v>490</v>
          </cell>
          <cell r="L86">
            <v>277</v>
          </cell>
          <cell r="M86">
            <v>884</v>
          </cell>
          <cell r="N86">
            <v>366</v>
          </cell>
          <cell r="O86">
            <v>507</v>
          </cell>
          <cell r="P86">
            <v>219</v>
          </cell>
          <cell r="Q86">
            <v>404.42738548589796</v>
          </cell>
          <cell r="R86">
            <v>404.42738548589796</v>
          </cell>
          <cell r="S86">
            <v>404.42738548589796</v>
          </cell>
          <cell r="T86">
            <v>404.42738548589796</v>
          </cell>
          <cell r="U86">
            <v>4876.7095419435918</v>
          </cell>
          <cell r="V86">
            <v>4004</v>
          </cell>
          <cell r="W86">
            <v>4000</v>
          </cell>
        </row>
        <row r="87">
          <cell r="B87">
            <v>835</v>
          </cell>
          <cell r="C87">
            <v>238.33333333333334</v>
          </cell>
          <cell r="E87">
            <v>0</v>
          </cell>
          <cell r="F87">
            <v>0</v>
          </cell>
          <cell r="G87">
            <v>0</v>
          </cell>
          <cell r="H87">
            <v>2860</v>
          </cell>
          <cell r="I87">
            <v>88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187</v>
          </cell>
          <cell r="O87">
            <v>75</v>
          </cell>
          <cell r="P87">
            <v>32</v>
          </cell>
          <cell r="Q87">
            <v>47.404498697641287</v>
          </cell>
          <cell r="R87">
            <v>47.404498697641287</v>
          </cell>
          <cell r="S87">
            <v>47.404498697641287</v>
          </cell>
          <cell r="T87">
            <v>47.404498697641287</v>
          </cell>
          <cell r="U87">
            <v>571.61799479056526</v>
          </cell>
          <cell r="V87">
            <v>2900</v>
          </cell>
          <cell r="W87">
            <v>3000</v>
          </cell>
        </row>
        <row r="88">
          <cell r="B88">
            <v>836</v>
          </cell>
          <cell r="C88">
            <v>75.5</v>
          </cell>
          <cell r="E88">
            <v>369</v>
          </cell>
          <cell r="F88">
            <v>913</v>
          </cell>
          <cell r="G88">
            <v>1036</v>
          </cell>
          <cell r="H88">
            <v>906</v>
          </cell>
          <cell r="I88">
            <v>0</v>
          </cell>
          <cell r="J88">
            <v>29</v>
          </cell>
          <cell r="K88">
            <v>38</v>
          </cell>
          <cell r="L88">
            <v>149</v>
          </cell>
          <cell r="M88">
            <v>77</v>
          </cell>
          <cell r="N88">
            <v>57</v>
          </cell>
          <cell r="O88">
            <v>18</v>
          </cell>
          <cell r="P88">
            <v>18</v>
          </cell>
          <cell r="Q88">
            <v>47.900880882956898</v>
          </cell>
          <cell r="R88">
            <v>47.900880882956898</v>
          </cell>
          <cell r="S88">
            <v>47.900880882956898</v>
          </cell>
          <cell r="T88">
            <v>47.900880882956898</v>
          </cell>
          <cell r="U88">
            <v>577.6035235318277</v>
          </cell>
          <cell r="V88">
            <v>850</v>
          </cell>
          <cell r="W88">
            <v>949</v>
          </cell>
        </row>
        <row r="89">
          <cell r="B89">
            <v>837</v>
          </cell>
          <cell r="C89">
            <v>0</v>
          </cell>
          <cell r="E89">
            <v>1046</v>
          </cell>
          <cell r="F89">
            <v>1241</v>
          </cell>
          <cell r="G89">
            <v>1086</v>
          </cell>
          <cell r="H89">
            <v>0</v>
          </cell>
          <cell r="I89">
            <v>58</v>
          </cell>
          <cell r="J89">
            <v>58</v>
          </cell>
          <cell r="K89">
            <v>0</v>
          </cell>
          <cell r="L89">
            <v>67</v>
          </cell>
          <cell r="M89">
            <v>0</v>
          </cell>
          <cell r="N89">
            <v>93</v>
          </cell>
          <cell r="O89">
            <v>0</v>
          </cell>
          <cell r="P89">
            <v>55</v>
          </cell>
          <cell r="Q89">
            <v>41.075625834867196</v>
          </cell>
          <cell r="R89">
            <v>41.075625834867196</v>
          </cell>
          <cell r="S89">
            <v>41.075625834867196</v>
          </cell>
          <cell r="T89">
            <v>41.075625834867196</v>
          </cell>
          <cell r="U89">
            <v>495.30250333946879</v>
          </cell>
          <cell r="V89">
            <v>770</v>
          </cell>
          <cell r="W89">
            <v>0</v>
          </cell>
        </row>
        <row r="90">
          <cell r="B90">
            <v>839</v>
          </cell>
          <cell r="C90">
            <v>79.416666666666671</v>
          </cell>
          <cell r="E90">
            <v>245</v>
          </cell>
          <cell r="F90">
            <v>4370</v>
          </cell>
          <cell r="G90">
            <v>916</v>
          </cell>
          <cell r="H90">
            <v>953</v>
          </cell>
          <cell r="I90">
            <v>29</v>
          </cell>
          <cell r="J90">
            <v>58</v>
          </cell>
          <cell r="K90">
            <v>67</v>
          </cell>
          <cell r="L90">
            <v>0</v>
          </cell>
          <cell r="M90">
            <v>33</v>
          </cell>
          <cell r="N90">
            <v>131</v>
          </cell>
          <cell r="O90">
            <v>61</v>
          </cell>
          <cell r="P90">
            <v>0</v>
          </cell>
          <cell r="Q90">
            <v>47.032212058654579</v>
          </cell>
          <cell r="R90">
            <v>47.032212058654579</v>
          </cell>
          <cell r="S90">
            <v>47.032212058654579</v>
          </cell>
          <cell r="T90">
            <v>47.032212058654579</v>
          </cell>
          <cell r="U90">
            <v>567.12884823461832</v>
          </cell>
          <cell r="V90">
            <v>1350</v>
          </cell>
          <cell r="W90">
            <v>1000</v>
          </cell>
        </row>
        <row r="91">
          <cell r="B91">
            <v>841</v>
          </cell>
          <cell r="C91">
            <v>4486.666666666667</v>
          </cell>
          <cell r="H91">
            <v>53840</v>
          </cell>
          <cell r="I91">
            <v>10701</v>
          </cell>
          <cell r="J91">
            <v>10780</v>
          </cell>
          <cell r="K91">
            <v>3082</v>
          </cell>
          <cell r="L91">
            <v>5438</v>
          </cell>
          <cell r="M91">
            <v>3185</v>
          </cell>
          <cell r="N91">
            <v>5749</v>
          </cell>
          <cell r="O91">
            <v>5471</v>
          </cell>
          <cell r="P91">
            <v>2257</v>
          </cell>
          <cell r="Q91">
            <v>5790.6704783456407</v>
          </cell>
          <cell r="R91">
            <v>5790.6704783456407</v>
          </cell>
          <cell r="S91">
            <v>5790.6704783456407</v>
          </cell>
          <cell r="T91">
            <v>5790.6704783456407</v>
          </cell>
          <cell r="U91">
            <v>69825.681913382548</v>
          </cell>
          <cell r="V91">
            <v>70005</v>
          </cell>
          <cell r="W91">
            <v>65400</v>
          </cell>
        </row>
        <row r="92">
          <cell r="B92">
            <v>842</v>
          </cell>
          <cell r="C92">
            <v>4647.5</v>
          </cell>
          <cell r="H92">
            <v>55770</v>
          </cell>
          <cell r="I92">
            <v>7729</v>
          </cell>
          <cell r="J92">
            <v>4833</v>
          </cell>
          <cell r="K92">
            <v>2288</v>
          </cell>
          <cell r="L92">
            <v>3375</v>
          </cell>
          <cell r="M92">
            <v>5044</v>
          </cell>
          <cell r="N92">
            <v>4049</v>
          </cell>
          <cell r="O92">
            <v>5106</v>
          </cell>
          <cell r="P92">
            <v>2625</v>
          </cell>
          <cell r="Q92">
            <v>4349.4248032817541</v>
          </cell>
          <cell r="R92">
            <v>4349.4248032817541</v>
          </cell>
          <cell r="S92">
            <v>4349.4248032817541</v>
          </cell>
          <cell r="T92">
            <v>4349.4248032817541</v>
          </cell>
          <cell r="U92">
            <v>52446.699213127024</v>
          </cell>
          <cell r="V92">
            <v>55770</v>
          </cell>
          <cell r="W92">
            <v>55500</v>
          </cell>
        </row>
        <row r="93">
          <cell r="B93">
            <v>844</v>
          </cell>
          <cell r="C93">
            <v>0</v>
          </cell>
          <cell r="H93">
            <v>0</v>
          </cell>
          <cell r="I93">
            <v>274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34.002179694119675</v>
          </cell>
          <cell r="R93">
            <v>34.002179694119675</v>
          </cell>
          <cell r="S93">
            <v>34.002179694119675</v>
          </cell>
          <cell r="T93">
            <v>34.002179694119675</v>
          </cell>
          <cell r="U93">
            <v>410.00871877647864</v>
          </cell>
          <cell r="V93">
            <v>500</v>
          </cell>
          <cell r="W93">
            <v>0</v>
          </cell>
        </row>
        <row r="94">
          <cell r="B94">
            <v>845</v>
          </cell>
          <cell r="C94">
            <v>18033.916666666668</v>
          </cell>
          <cell r="E94">
            <v>282142</v>
          </cell>
          <cell r="F94">
            <v>264920</v>
          </cell>
          <cell r="G94">
            <v>171812</v>
          </cell>
          <cell r="H94">
            <v>216407</v>
          </cell>
          <cell r="I94">
            <v>15346</v>
          </cell>
          <cell r="J94">
            <v>18920</v>
          </cell>
          <cell r="K94">
            <v>7725</v>
          </cell>
          <cell r="L94">
            <v>18318</v>
          </cell>
          <cell r="M94">
            <v>24681</v>
          </cell>
          <cell r="N94">
            <v>20516</v>
          </cell>
          <cell r="O94">
            <v>17563</v>
          </cell>
          <cell r="P94">
            <v>14150</v>
          </cell>
          <cell r="Q94">
            <v>17028.266771705865</v>
          </cell>
          <cell r="R94">
            <v>17028.266771705865</v>
          </cell>
          <cell r="S94">
            <v>17028.266771705865</v>
          </cell>
          <cell r="T94">
            <v>17028.266771705865</v>
          </cell>
          <cell r="U94">
            <v>205332.06708682352</v>
          </cell>
          <cell r="V94">
            <v>205839</v>
          </cell>
          <cell r="W94">
            <v>216000</v>
          </cell>
        </row>
        <row r="95">
          <cell r="B95">
            <v>846</v>
          </cell>
          <cell r="C95">
            <v>1543.1666666666667</v>
          </cell>
          <cell r="E95">
            <v>23496</v>
          </cell>
          <cell r="F95">
            <v>22274</v>
          </cell>
          <cell r="G95">
            <v>18498</v>
          </cell>
          <cell r="H95">
            <v>46737</v>
          </cell>
          <cell r="I95">
            <v>1881</v>
          </cell>
          <cell r="J95">
            <v>1896</v>
          </cell>
          <cell r="K95">
            <v>1011</v>
          </cell>
          <cell r="L95">
            <v>2703</v>
          </cell>
          <cell r="M95">
            <v>1590</v>
          </cell>
          <cell r="N95">
            <v>935</v>
          </cell>
          <cell r="O95">
            <v>1228</v>
          </cell>
          <cell r="P95">
            <v>1512</v>
          </cell>
          <cell r="Q95">
            <v>1582.9627889714984</v>
          </cell>
          <cell r="R95">
            <v>1582.9627889714984</v>
          </cell>
          <cell r="S95">
            <v>1582.9627889714984</v>
          </cell>
          <cell r="T95">
            <v>1582.9627889714984</v>
          </cell>
          <cell r="U95">
            <v>53362.85115588599</v>
          </cell>
          <cell r="V95">
            <v>47041</v>
          </cell>
          <cell r="W95">
            <v>62657</v>
          </cell>
        </row>
        <row r="96">
          <cell r="B96">
            <v>847</v>
          </cell>
          <cell r="C96">
            <v>1588.9166666666667</v>
          </cell>
          <cell r="E96" t="str">
            <v>Voir le B849</v>
          </cell>
          <cell r="H96" t="str">
            <v xml:space="preserve"> </v>
          </cell>
          <cell r="I96">
            <v>6367</v>
          </cell>
          <cell r="J96">
            <v>918</v>
          </cell>
          <cell r="K96">
            <v>599</v>
          </cell>
          <cell r="L96">
            <v>623</v>
          </cell>
          <cell r="M96">
            <v>1610</v>
          </cell>
          <cell r="N96">
            <v>1312</v>
          </cell>
          <cell r="O96">
            <v>2628</v>
          </cell>
          <cell r="P96">
            <v>2505</v>
          </cell>
          <cell r="Q96">
            <v>2055.270438299307</v>
          </cell>
          <cell r="R96">
            <v>2055.270438299307</v>
          </cell>
          <cell r="S96">
            <v>2055.270438299307</v>
          </cell>
          <cell r="T96">
            <v>2055.270438299307</v>
          </cell>
        </row>
        <row r="97">
          <cell r="B97">
            <v>848</v>
          </cell>
          <cell r="C97">
            <v>16659.5</v>
          </cell>
          <cell r="H97">
            <v>199914</v>
          </cell>
          <cell r="I97">
            <v>39289</v>
          </cell>
          <cell r="J97">
            <v>26555</v>
          </cell>
          <cell r="K97">
            <v>27894</v>
          </cell>
          <cell r="L97">
            <v>32075</v>
          </cell>
          <cell r="M97">
            <v>26887</v>
          </cell>
          <cell r="N97">
            <v>27453</v>
          </cell>
          <cell r="O97">
            <v>33920</v>
          </cell>
          <cell r="P97">
            <v>30426</v>
          </cell>
          <cell r="Q97">
            <v>30341.236981870679</v>
          </cell>
          <cell r="R97">
            <v>30341.236981870679</v>
          </cell>
          <cell r="S97">
            <v>30341.236981870679</v>
          </cell>
          <cell r="T97">
            <v>30341.236981870679</v>
          </cell>
          <cell r="U97">
            <v>365863.94792748266</v>
          </cell>
          <cell r="V97">
            <v>358000</v>
          </cell>
          <cell r="W97">
            <v>304000</v>
          </cell>
        </row>
        <row r="98">
          <cell r="B98">
            <v>849</v>
          </cell>
          <cell r="C98">
            <v>2462.75</v>
          </cell>
          <cell r="E98">
            <v>84491</v>
          </cell>
          <cell r="F98">
            <v>66979</v>
          </cell>
          <cell r="G98">
            <v>54524</v>
          </cell>
          <cell r="H98">
            <v>48620</v>
          </cell>
          <cell r="I98">
            <v>7145</v>
          </cell>
          <cell r="J98">
            <v>1517</v>
          </cell>
          <cell r="K98">
            <v>2928</v>
          </cell>
          <cell r="L98">
            <v>1645</v>
          </cell>
          <cell r="M98">
            <v>3963</v>
          </cell>
          <cell r="N98">
            <v>2916</v>
          </cell>
          <cell r="O98">
            <v>4974</v>
          </cell>
          <cell r="P98">
            <v>-2755</v>
          </cell>
          <cell r="Q98">
            <v>2771.4258361634111</v>
          </cell>
          <cell r="R98">
            <v>2771.4258361634111</v>
          </cell>
          <cell r="S98">
            <v>2771.4258361634111</v>
          </cell>
          <cell r="T98">
            <v>2771.4258361634111</v>
          </cell>
          <cell r="U98">
            <v>58201.703344653652</v>
          </cell>
          <cell r="V98">
            <v>49053</v>
          </cell>
          <cell r="W98">
            <v>54500</v>
          </cell>
        </row>
        <row r="99">
          <cell r="B99">
            <v>861</v>
          </cell>
          <cell r="C99">
            <v>635.58333333333337</v>
          </cell>
          <cell r="E99">
            <v>13394</v>
          </cell>
          <cell r="F99">
            <v>13008</v>
          </cell>
          <cell r="G99">
            <v>8843</v>
          </cell>
          <cell r="H99">
            <v>7627</v>
          </cell>
          <cell r="I99">
            <v>868</v>
          </cell>
          <cell r="J99">
            <v>248</v>
          </cell>
          <cell r="K99">
            <v>640</v>
          </cell>
          <cell r="L99">
            <v>167</v>
          </cell>
          <cell r="M99">
            <v>230</v>
          </cell>
          <cell r="N99">
            <v>483</v>
          </cell>
          <cell r="O99">
            <v>174</v>
          </cell>
          <cell r="P99">
            <v>23</v>
          </cell>
          <cell r="Q99">
            <v>351.5626827497847</v>
          </cell>
          <cell r="R99">
            <v>351.5626827497847</v>
          </cell>
          <cell r="S99">
            <v>351.5626827497847</v>
          </cell>
          <cell r="T99">
            <v>351.5626827497847</v>
          </cell>
          <cell r="U99">
            <v>4239.2507309991379</v>
          </cell>
          <cell r="V99">
            <v>6200</v>
          </cell>
          <cell r="W99">
            <v>0</v>
          </cell>
        </row>
        <row r="100">
          <cell r="B100">
            <v>870</v>
          </cell>
          <cell r="C100">
            <v>2383.3333333333335</v>
          </cell>
          <cell r="H100">
            <v>28600</v>
          </cell>
          <cell r="I100">
            <v>510</v>
          </cell>
          <cell r="J100">
            <v>538</v>
          </cell>
          <cell r="K100">
            <v>149</v>
          </cell>
          <cell r="L100">
            <v>3424</v>
          </cell>
          <cell r="M100">
            <v>31</v>
          </cell>
          <cell r="N100">
            <v>5800</v>
          </cell>
          <cell r="O100">
            <v>176</v>
          </cell>
          <cell r="P100">
            <v>981</v>
          </cell>
          <cell r="Q100">
            <v>1440.6251973322451</v>
          </cell>
          <cell r="R100">
            <v>1440.6251973322451</v>
          </cell>
          <cell r="S100">
            <v>1440.6251973322451</v>
          </cell>
          <cell r="T100">
            <v>1440.6251973322451</v>
          </cell>
          <cell r="U100">
            <v>17371.50078932898</v>
          </cell>
          <cell r="V100">
            <v>23000</v>
          </cell>
          <cell r="W100">
            <v>23000</v>
          </cell>
        </row>
        <row r="101">
          <cell r="B101">
            <v>879</v>
          </cell>
          <cell r="C101">
            <v>3416.0833333333335</v>
          </cell>
          <cell r="H101">
            <v>40993</v>
          </cell>
          <cell r="I101">
            <v>3579</v>
          </cell>
          <cell r="J101">
            <v>8352</v>
          </cell>
          <cell r="K101">
            <v>4474</v>
          </cell>
          <cell r="L101">
            <v>6132</v>
          </cell>
          <cell r="M101">
            <v>8533</v>
          </cell>
          <cell r="N101">
            <v>6372</v>
          </cell>
          <cell r="O101">
            <v>10010</v>
          </cell>
          <cell r="P101">
            <v>5171</v>
          </cell>
          <cell r="Q101">
            <v>6530.2799344659106</v>
          </cell>
          <cell r="R101">
            <v>6530.2799344659106</v>
          </cell>
          <cell r="S101">
            <v>6530.2799344659106</v>
          </cell>
          <cell r="T101">
            <v>6530.2799344659106</v>
          </cell>
          <cell r="U101">
            <v>78744.119737863657</v>
          </cell>
          <cell r="V101">
            <v>56900</v>
          </cell>
          <cell r="W101">
            <v>149886</v>
          </cell>
        </row>
        <row r="102">
          <cell r="B102">
            <v>902</v>
          </cell>
          <cell r="C102">
            <v>0</v>
          </cell>
          <cell r="H102">
            <v>0</v>
          </cell>
          <cell r="I102">
            <v>14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1.7373376486046546</v>
          </cell>
          <cell r="R102">
            <v>1.7373376486046546</v>
          </cell>
          <cell r="S102">
            <v>1.7373376486046546</v>
          </cell>
          <cell r="T102">
            <v>1.7373376486046546</v>
          </cell>
          <cell r="U102">
            <v>20.949350594418618</v>
          </cell>
        </row>
        <row r="103">
          <cell r="B103">
            <v>903</v>
          </cell>
          <cell r="C103">
            <v>317.75</v>
          </cell>
          <cell r="E103">
            <v>4097</v>
          </cell>
          <cell r="F103">
            <v>5232</v>
          </cell>
          <cell r="G103">
            <v>7310</v>
          </cell>
          <cell r="H103">
            <v>3813</v>
          </cell>
          <cell r="I103">
            <v>379</v>
          </cell>
          <cell r="J103">
            <v>257</v>
          </cell>
          <cell r="K103">
            <v>93</v>
          </cell>
          <cell r="L103">
            <v>1079</v>
          </cell>
          <cell r="M103">
            <v>15</v>
          </cell>
          <cell r="N103">
            <v>0</v>
          </cell>
          <cell r="O103">
            <v>2049</v>
          </cell>
          <cell r="P103">
            <v>593</v>
          </cell>
          <cell r="Q103">
            <v>554.08661435855583</v>
          </cell>
          <cell r="R103">
            <v>554.08661435855583</v>
          </cell>
          <cell r="S103">
            <v>554.08661435855583</v>
          </cell>
          <cell r="T103">
            <v>554.08661435855583</v>
          </cell>
          <cell r="U103">
            <v>6681.3464574342215</v>
          </cell>
          <cell r="V103">
            <v>6000</v>
          </cell>
          <cell r="W103">
            <v>5500</v>
          </cell>
        </row>
        <row r="104">
          <cell r="B104">
            <v>905</v>
          </cell>
          <cell r="C104">
            <v>2900.5</v>
          </cell>
          <cell r="E104">
            <v>32712</v>
          </cell>
          <cell r="F104">
            <v>29921</v>
          </cell>
          <cell r="G104">
            <v>37543</v>
          </cell>
          <cell r="H104">
            <v>34806</v>
          </cell>
          <cell r="I104">
            <v>4211</v>
          </cell>
          <cell r="J104">
            <v>2418</v>
          </cell>
          <cell r="K104">
            <v>3406</v>
          </cell>
          <cell r="L104">
            <v>3034</v>
          </cell>
          <cell r="M104">
            <v>3619</v>
          </cell>
          <cell r="N104">
            <v>6629</v>
          </cell>
          <cell r="O104">
            <v>7371</v>
          </cell>
          <cell r="P104">
            <v>5747</v>
          </cell>
          <cell r="Q104">
            <v>4521.4212304936136</v>
          </cell>
          <cell r="R104">
            <v>4521.4212304936136</v>
          </cell>
          <cell r="S104">
            <v>4521.4212304936136</v>
          </cell>
          <cell r="T104">
            <v>4521.4212304936136</v>
          </cell>
          <cell r="U104">
            <v>54520.684921974462</v>
          </cell>
          <cell r="V104">
            <v>54170</v>
          </cell>
          <cell r="W104">
            <v>56000</v>
          </cell>
        </row>
        <row r="105">
          <cell r="B105">
            <v>906</v>
          </cell>
          <cell r="C105">
            <v>6355.583333333333</v>
          </cell>
          <cell r="E105">
            <v>121826</v>
          </cell>
          <cell r="F105">
            <v>98741</v>
          </cell>
          <cell r="G105">
            <v>79933</v>
          </cell>
          <cell r="H105">
            <v>76267</v>
          </cell>
          <cell r="I105">
            <v>5907</v>
          </cell>
          <cell r="J105">
            <v>4235</v>
          </cell>
          <cell r="K105">
            <v>10434</v>
          </cell>
          <cell r="L105">
            <v>5212</v>
          </cell>
          <cell r="M105">
            <v>9386</v>
          </cell>
          <cell r="N105">
            <v>4660</v>
          </cell>
          <cell r="O105">
            <v>4618</v>
          </cell>
          <cell r="P105">
            <v>7157</v>
          </cell>
          <cell r="Q105">
            <v>6404.4470504884011</v>
          </cell>
          <cell r="R105">
            <v>6404.4470504884011</v>
          </cell>
          <cell r="S105">
            <v>6404.4470504884011</v>
          </cell>
          <cell r="T105">
            <v>6404.4470504884011</v>
          </cell>
          <cell r="U105">
            <v>77226.788201953605</v>
          </cell>
          <cell r="V105">
            <v>76329</v>
          </cell>
          <cell r="W105">
            <v>90000</v>
          </cell>
        </row>
        <row r="106">
          <cell r="B106">
            <v>908</v>
          </cell>
          <cell r="C106">
            <v>2351.5833333333335</v>
          </cell>
          <cell r="E106" t="str">
            <v>Voir le B846</v>
          </cell>
        </row>
        <row r="107">
          <cell r="B107">
            <v>910</v>
          </cell>
          <cell r="C107">
            <v>119.16666666666667</v>
          </cell>
          <cell r="E107">
            <v>3301</v>
          </cell>
          <cell r="F107">
            <v>2299</v>
          </cell>
          <cell r="G107">
            <v>1698</v>
          </cell>
          <cell r="H107">
            <v>1430</v>
          </cell>
          <cell r="I107">
            <v>205</v>
          </cell>
          <cell r="J107">
            <v>142</v>
          </cell>
          <cell r="K107">
            <v>-33</v>
          </cell>
          <cell r="L107">
            <v>43</v>
          </cell>
          <cell r="M107">
            <v>66</v>
          </cell>
          <cell r="N107">
            <v>63</v>
          </cell>
          <cell r="O107">
            <v>127</v>
          </cell>
          <cell r="P107">
            <v>81</v>
          </cell>
          <cell r="Q107">
            <v>86.122309152259334</v>
          </cell>
          <cell r="R107">
            <v>86.122309152259334</v>
          </cell>
          <cell r="S107">
            <v>86.122309152259334</v>
          </cell>
          <cell r="T107">
            <v>86.122309152259334</v>
          </cell>
          <cell r="U107">
            <v>1038.4892366090371</v>
          </cell>
          <cell r="V107">
            <v>1400</v>
          </cell>
          <cell r="W107">
            <v>1500</v>
          </cell>
        </row>
        <row r="108">
          <cell r="B108">
            <v>914</v>
          </cell>
          <cell r="C108">
            <v>1827.25</v>
          </cell>
          <cell r="E108">
            <v>32150</v>
          </cell>
          <cell r="F108">
            <v>39084</v>
          </cell>
          <cell r="I108">
            <v>3279</v>
          </cell>
          <cell r="J108">
            <v>2321</v>
          </cell>
          <cell r="K108">
            <v>206</v>
          </cell>
          <cell r="L108">
            <v>1279</v>
          </cell>
          <cell r="M108">
            <v>-2391</v>
          </cell>
          <cell r="N108">
            <v>5918</v>
          </cell>
          <cell r="O108">
            <v>2492</v>
          </cell>
          <cell r="P108">
            <v>6117</v>
          </cell>
          <cell r="Q108">
            <v>2385.2404959878613</v>
          </cell>
          <cell r="R108">
            <v>2385.2404959878613</v>
          </cell>
          <cell r="S108">
            <v>2385.2404959878613</v>
          </cell>
          <cell r="T108">
            <v>2385.2404959878613</v>
          </cell>
        </row>
        <row r="110">
          <cell r="B110" t="str">
            <v>S/total</v>
          </cell>
          <cell r="E110">
            <v>765992</v>
          </cell>
          <cell r="F110">
            <v>740653</v>
          </cell>
          <cell r="G110">
            <v>580171</v>
          </cell>
          <cell r="H110">
            <v>1024237</v>
          </cell>
          <cell r="I110">
            <v>133855</v>
          </cell>
          <cell r="J110">
            <v>95376</v>
          </cell>
          <cell r="K110">
            <v>75876</v>
          </cell>
          <cell r="L110">
            <v>100086</v>
          </cell>
          <cell r="M110">
            <v>109995</v>
          </cell>
          <cell r="N110">
            <v>111955</v>
          </cell>
          <cell r="O110">
            <v>125112</v>
          </cell>
          <cell r="P110">
            <v>91693</v>
          </cell>
          <cell r="Q110">
            <v>104730.18813318579</v>
          </cell>
          <cell r="R110">
            <v>104730.18813318579</v>
          </cell>
          <cell r="S110">
            <v>104730.18813318579</v>
          </cell>
          <cell r="T110">
            <v>104730.18813318579</v>
          </cell>
          <cell r="U110">
            <v>1268381.7087955945</v>
          </cell>
          <cell r="V110">
            <v>1220238</v>
          </cell>
          <cell r="W110">
            <v>1289812</v>
          </cell>
        </row>
        <row r="111">
          <cell r="C111">
            <v>706436.58333333326</v>
          </cell>
        </row>
        <row r="112">
          <cell r="B112" t="str">
            <v>TOT</v>
          </cell>
          <cell r="E112">
            <v>10490079</v>
          </cell>
          <cell r="F112">
            <v>10767356</v>
          </cell>
          <cell r="G112">
            <v>9709067</v>
          </cell>
          <cell r="H112">
            <v>8377239</v>
          </cell>
          <cell r="I112">
            <v>1029060</v>
          </cell>
          <cell r="J112">
            <v>941162</v>
          </cell>
          <cell r="K112">
            <v>928425</v>
          </cell>
          <cell r="L112">
            <v>944996</v>
          </cell>
          <cell r="M112">
            <v>808198</v>
          </cell>
          <cell r="N112">
            <v>898836</v>
          </cell>
          <cell r="O112">
            <v>793112</v>
          </cell>
          <cell r="P112">
            <v>962316</v>
          </cell>
          <cell r="Q112">
            <v>906655.09151133639</v>
          </cell>
          <cell r="R112">
            <v>906655.09151133639</v>
          </cell>
          <cell r="S112">
            <v>906655.09151133639</v>
          </cell>
          <cell r="T112">
            <v>906655.09151133639</v>
          </cell>
          <cell r="U112">
            <v>10967000.322308199</v>
          </cell>
          <cell r="V112">
            <v>10670830</v>
          </cell>
          <cell r="W112">
            <v>9678252</v>
          </cell>
        </row>
        <row r="113">
          <cell r="B113" t="str">
            <v>en  US $/T -------------------------------------------------------------------------------------------------</v>
          </cell>
          <cell r="C113" t="e">
            <v>#DIV/0!</v>
          </cell>
          <cell r="I113" t="e">
            <v>#DIV/0!</v>
          </cell>
          <cell r="J113" t="e">
            <v>#DIV/0!</v>
          </cell>
          <cell r="K113" t="e">
            <v>#DIV/0!</v>
          </cell>
          <cell r="L113" t="e">
            <v>#DIV/0!</v>
          </cell>
          <cell r="M113" t="e">
            <v>#DIV/0!</v>
          </cell>
          <cell r="N113" t="e">
            <v>#DIV/0!</v>
          </cell>
          <cell r="O113" t="e">
            <v>#DIV/0!</v>
          </cell>
          <cell r="P113" t="e">
            <v>#DIV/0!</v>
          </cell>
          <cell r="Q113" t="e">
            <v>#DIV/0!</v>
          </cell>
          <cell r="R113" t="e">
            <v>#DIV/0!</v>
          </cell>
          <cell r="S113" t="e">
            <v>#DIV/0!</v>
          </cell>
          <cell r="T113" t="e">
            <v>#DIV/0!</v>
          </cell>
          <cell r="U113">
            <v>17.527569637698896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огласование"/>
      <sheetName val="Амортизация по счетам (2)"/>
      <sheetName val="Налог на имущество по счетам"/>
      <sheetName val="ФОТ по счетам (2)"/>
      <sheetName val="Лист4"/>
      <sheetName val="меню"/>
      <sheetName val="Прочие мат. для АТС по счетам"/>
      <sheetName val="Запчасти по счетам"/>
      <sheetName val="ГСМ по счетам"/>
      <sheetName val="Амортизация по счетам"/>
      <sheetName val="ФОТ по счетам"/>
      <sheetName val="выручка без НДС"/>
      <sheetName val="Распределение 23,25."/>
      <sheetName val="Распределение 26"/>
      <sheetName val="Себестоимость"/>
      <sheetName val="20,23,25,26 счета в руб. "/>
      <sheetName val="Лист2"/>
      <sheetName val="Кратко для банков"/>
      <sheetName val="Лист6"/>
      <sheetName val="ИТОГ по статьям с разб."/>
      <sheetName val="Для финплана"/>
      <sheetName val="БДР общ"/>
      <sheetName val="БДР общ анализ факт-план"/>
      <sheetName val="услуги"/>
      <sheetName val="транспортировка"/>
      <sheetName val="услуги ТТУ"/>
      <sheetName val="услуги техприсоед."/>
      <sheetName val="услуги н.осв."/>
      <sheetName val="25"/>
      <sheetName val="26"/>
      <sheetName val="23АТС"/>
      <sheetName val="23ПРБ"/>
      <sheetName val="23РСУ"/>
      <sheetName val="23ПРБ (2)"/>
      <sheetName val="23РСУ (2)"/>
      <sheetName val="услуги произ хар"/>
      <sheetName val="транспортировка (2)"/>
      <sheetName val="тех присоединение"/>
      <sheetName val="Услуги ТП и КС"/>
      <sheetName val="Услуги наруж.освещ."/>
      <sheetName val="транспортировка (3)"/>
      <sheetName val="транспортировка (4)"/>
      <sheetName val="транспортировка (5)"/>
      <sheetName val="ИТОГ по видам деят."/>
      <sheetName val="для проверки"/>
      <sheetName val="Расшифровка прочих расходов"/>
      <sheetName val="Лист5"/>
      <sheetName val="Смета для раскрытия (новая) (2"/>
      <sheetName val="Смета для раскрытия для нас"/>
      <sheetName val="1 квартал"/>
      <sheetName val="2 квартал "/>
      <sheetName val="3 квартал "/>
      <sheetName val="4 квартал"/>
      <sheetName val="ГОД без прибыли"/>
      <sheetName val="Оплата труда по кат."/>
      <sheetName val="Прил 2 (Пр.585)"/>
      <sheetName val="Прил 2 (Пр.585) (2)"/>
      <sheetName val="Амортизация по счетам (3)"/>
      <sheetName val="Расчет налога на прибыль"/>
      <sheetName val="Расчет налога на прибыль по ТП"/>
      <sheetName val="Расчет налога на прибыль по пер"/>
      <sheetName val="Расчет налога на прибыль общий"/>
      <sheetName val="Форма 2(год)"/>
      <sheetName val="ГОД (для ДТР)"/>
      <sheetName val="Расходы с 91 кратко(год)"/>
      <sheetName val="2015-2017 годы"/>
      <sheetName val="Лист3"/>
      <sheetName val="Лист1"/>
      <sheetName val="Прочие доходы и расходы"/>
      <sheetName val="6.2."/>
      <sheetName val="5"/>
      <sheetName val="Коммунальные 20 сч"/>
      <sheetName val="Коммунальные 25 сч"/>
      <sheetName val="Комуслуги всего"/>
      <sheetName val="свод АТС"/>
      <sheetName val="23 АТС для тарифа (2)"/>
      <sheetName val="23 ПРБ для тарифа  (2)"/>
      <sheetName val="23 РСУ для тарифа (2)"/>
      <sheetName val="свод 25 счета укрупненно (2)"/>
      <sheetName val="26 счет для тариф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1">
          <cell r="B21">
            <v>1970.2047700000001</v>
          </cell>
        </row>
      </sheetData>
      <sheetData sheetId="11">
        <row r="17">
          <cell r="C17">
            <v>94099162.310000002</v>
          </cell>
          <cell r="D17">
            <v>42854067.759999998</v>
          </cell>
          <cell r="F17">
            <v>113509844.33000001</v>
          </cell>
        </row>
      </sheetData>
      <sheetData sheetId="12" refreshError="1"/>
      <sheetData sheetId="13" refreshError="1"/>
      <sheetData sheetId="14">
        <row r="26">
          <cell r="N26">
            <v>15625963.950000003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6">
          <cell r="S6">
            <v>219045.96408999999</v>
          </cell>
        </row>
        <row r="172">
          <cell r="S172">
            <v>9370</v>
          </cell>
        </row>
      </sheetData>
      <sheetData sheetId="22" refreshError="1"/>
      <sheetData sheetId="23">
        <row r="1">
          <cell r="C1">
            <v>0.28701276256229474</v>
          </cell>
        </row>
      </sheetData>
      <sheetData sheetId="24">
        <row r="1">
          <cell r="C1">
            <v>0.29970208348833394</v>
          </cell>
        </row>
      </sheetData>
      <sheetData sheetId="25">
        <row r="1">
          <cell r="C1">
            <v>0.29828256456636698</v>
          </cell>
        </row>
      </sheetData>
      <sheetData sheetId="26">
        <row r="1">
          <cell r="C1">
            <v>0.29999997350516355</v>
          </cell>
        </row>
      </sheetData>
      <sheetData sheetId="27">
        <row r="1">
          <cell r="C1">
            <v>0.29820389604918901</v>
          </cell>
        </row>
      </sheetData>
      <sheetData sheetId="28">
        <row r="10">
          <cell r="AB10">
            <v>1.7376199999999999</v>
          </cell>
        </row>
      </sheetData>
      <sheetData sheetId="29">
        <row r="2">
          <cell r="C2">
            <v>0.32353676691259947</v>
          </cell>
        </row>
      </sheetData>
      <sheetData sheetId="30">
        <row r="2">
          <cell r="C2">
            <v>0.29969810875113739</v>
          </cell>
        </row>
      </sheetData>
      <sheetData sheetId="31">
        <row r="2">
          <cell r="C2">
            <v>0.30494729235682444</v>
          </cell>
        </row>
      </sheetData>
      <sheetData sheetId="32">
        <row r="2">
          <cell r="C2">
            <v>0.29553727046613043</v>
          </cell>
        </row>
      </sheetData>
      <sheetData sheetId="33">
        <row r="163">
          <cell r="E163">
            <v>0.98776714162703672</v>
          </cell>
        </row>
      </sheetData>
      <sheetData sheetId="34" refreshError="1"/>
      <sheetData sheetId="35" refreshError="1"/>
      <sheetData sheetId="36" refreshError="1"/>
      <sheetData sheetId="37">
        <row r="161">
          <cell r="DK161">
            <v>32843.162211868534</v>
          </cell>
        </row>
      </sheetData>
      <sheetData sheetId="38" refreshError="1"/>
      <sheetData sheetId="39" refreshError="1"/>
      <sheetData sheetId="40">
        <row r="8">
          <cell r="GY8" t="str">
            <v>2.2</v>
          </cell>
        </row>
        <row r="9">
          <cell r="GY9" t="str">
            <v>5.6</v>
          </cell>
        </row>
        <row r="10">
          <cell r="GY10" t="str">
            <v>5.6</v>
          </cell>
        </row>
        <row r="11">
          <cell r="GY11" t="str">
            <v>2.1.1.2</v>
          </cell>
        </row>
        <row r="13">
          <cell r="GY13" t="str">
            <v>2.1.1.2</v>
          </cell>
        </row>
        <row r="14">
          <cell r="GY14" t="str">
            <v>2.1.1.1</v>
          </cell>
        </row>
        <row r="15">
          <cell r="GY15" t="str">
            <v>2.1.1.2</v>
          </cell>
        </row>
        <row r="16">
          <cell r="GY16" t="str">
            <v>2.1.1.2</v>
          </cell>
        </row>
        <row r="17">
          <cell r="GY17" t="str">
            <v>2.1.1.2</v>
          </cell>
        </row>
        <row r="19">
          <cell r="GY19" t="str">
            <v>2.3.2.10</v>
          </cell>
        </row>
        <row r="20">
          <cell r="GY20" t="str">
            <v>2.3.2.10</v>
          </cell>
        </row>
        <row r="21">
          <cell r="GY21" t="str">
            <v>2.3.2.10</v>
          </cell>
        </row>
        <row r="22">
          <cell r="GY22" t="str">
            <v>2.3.2.10</v>
          </cell>
        </row>
        <row r="23">
          <cell r="GY23" t="str">
            <v>2.3.2.10</v>
          </cell>
        </row>
        <row r="24">
          <cell r="GY24" t="str">
            <v>2.3.2.16.13</v>
          </cell>
        </row>
        <row r="26">
          <cell r="GY26" t="str">
            <v>2.3.2.2</v>
          </cell>
        </row>
        <row r="27">
          <cell r="GY27" t="str">
            <v>2.3.2.2</v>
          </cell>
        </row>
        <row r="28">
          <cell r="GY28" t="str">
            <v>2.3.2.2</v>
          </cell>
        </row>
        <row r="29">
          <cell r="GY29" t="str">
            <v>2.3.2.2</v>
          </cell>
        </row>
        <row r="31">
          <cell r="GY31" t="str">
            <v>2.3.1</v>
          </cell>
        </row>
        <row r="32">
          <cell r="GY32" t="str">
            <v>2.3.1</v>
          </cell>
        </row>
        <row r="34">
          <cell r="GY34" t="str">
            <v>2.3.1</v>
          </cell>
        </row>
        <row r="35">
          <cell r="GY35" t="str">
            <v>2.3.1</v>
          </cell>
        </row>
        <row r="37">
          <cell r="GY37" t="str">
            <v>2.1.2</v>
          </cell>
        </row>
        <row r="38">
          <cell r="GY38" t="str">
            <v>2.1.2</v>
          </cell>
        </row>
        <row r="40">
          <cell r="GY40" t="str">
            <v>2.3.1</v>
          </cell>
        </row>
        <row r="41">
          <cell r="GY41" t="str">
            <v>2.3.1</v>
          </cell>
        </row>
        <row r="43">
          <cell r="GY43" t="str">
            <v>2.3.1</v>
          </cell>
        </row>
        <row r="44">
          <cell r="GY44" t="str">
            <v>2.3.1</v>
          </cell>
        </row>
        <row r="49">
          <cell r="GY49" t="str">
            <v>5.9</v>
          </cell>
        </row>
        <row r="50">
          <cell r="GY50" t="str">
            <v>5.9</v>
          </cell>
        </row>
        <row r="51">
          <cell r="GY51" t="str">
            <v>2.1.2</v>
          </cell>
        </row>
        <row r="52">
          <cell r="GY52" t="str">
            <v>2.3.2.16.12</v>
          </cell>
        </row>
        <row r="53">
          <cell r="GY53" t="str">
            <v>2.3.1</v>
          </cell>
        </row>
        <row r="54">
          <cell r="GY54" t="str">
            <v>2.3.2.16.11</v>
          </cell>
        </row>
        <row r="55">
          <cell r="GY55" t="str">
            <v>2.3.2.9</v>
          </cell>
        </row>
        <row r="56">
          <cell r="GY56" t="str">
            <v>2.3.2.9</v>
          </cell>
        </row>
        <row r="57">
          <cell r="GY57" t="str">
            <v>2.3.2.9</v>
          </cell>
        </row>
        <row r="58">
          <cell r="GY58" t="str">
            <v>2.3.2.9</v>
          </cell>
        </row>
        <row r="59">
          <cell r="GY59" t="str">
            <v>2.3.2.9</v>
          </cell>
        </row>
        <row r="60">
          <cell r="GY60" t="str">
            <v>2.3.2.9</v>
          </cell>
        </row>
        <row r="61">
          <cell r="GY61" t="str">
            <v>2.3.2.9</v>
          </cell>
        </row>
        <row r="62">
          <cell r="GY62" t="str">
            <v>2.3.2.9</v>
          </cell>
        </row>
        <row r="63">
          <cell r="GY63" t="str">
            <v>2.3.2.9</v>
          </cell>
        </row>
        <row r="64">
          <cell r="GY64" t="str">
            <v>2.3.2.9</v>
          </cell>
        </row>
        <row r="65">
          <cell r="GY65" t="str">
            <v>2.3.2.16.10</v>
          </cell>
        </row>
        <row r="66">
          <cell r="GY66" t="str">
            <v>2.3.2.2</v>
          </cell>
        </row>
        <row r="67">
          <cell r="GY67" t="str">
            <v>2.3.2.8</v>
          </cell>
        </row>
        <row r="68">
          <cell r="GY68" t="str">
            <v>2.3.2.3</v>
          </cell>
        </row>
        <row r="69">
          <cell r="GY69" t="str">
            <v>2.3.2.10</v>
          </cell>
        </row>
        <row r="70">
          <cell r="GY70" t="str">
            <v>2.3.2.10</v>
          </cell>
        </row>
        <row r="71">
          <cell r="GY71" t="str">
            <v>2.3.2.10</v>
          </cell>
        </row>
        <row r="72">
          <cell r="GY72" t="str">
            <v>2.3.2.10</v>
          </cell>
        </row>
        <row r="73">
          <cell r="GY73" t="str">
            <v>2.3.2.16.13</v>
          </cell>
        </row>
        <row r="74">
          <cell r="GY74" t="str">
            <v>2.1.2</v>
          </cell>
        </row>
        <row r="75">
          <cell r="GY75" t="str">
            <v>2.3.2.16.13</v>
          </cell>
        </row>
        <row r="76">
          <cell r="GY76" t="str">
            <v>2.3.2.16.13</v>
          </cell>
        </row>
        <row r="77">
          <cell r="GY77" t="str">
            <v>2.3.2.3</v>
          </cell>
        </row>
        <row r="78">
          <cell r="GY78" t="str">
            <v>2.3.2.16.13</v>
          </cell>
        </row>
        <row r="79">
          <cell r="GY79" t="str">
            <v>2.3.2.16.9</v>
          </cell>
        </row>
        <row r="80">
          <cell r="GY80" t="str">
            <v>2.3.2.16.13</v>
          </cell>
        </row>
        <row r="81">
          <cell r="GY81" t="str">
            <v>2.3.2.16.8</v>
          </cell>
        </row>
        <row r="82">
          <cell r="GY82" t="str">
            <v>2.3.2.16.13</v>
          </cell>
        </row>
        <row r="83">
          <cell r="GY83" t="str">
            <v>2.3.2.16.13</v>
          </cell>
        </row>
        <row r="84">
          <cell r="GY84" t="str">
            <v>2.3.2.16.13</v>
          </cell>
        </row>
        <row r="85">
          <cell r="GY85" t="str">
            <v>2.3.2.11</v>
          </cell>
        </row>
        <row r="87">
          <cell r="GY87" t="str">
            <v>2.3.2.1</v>
          </cell>
        </row>
        <row r="88">
          <cell r="GY88" t="str">
            <v>2.3.2.1</v>
          </cell>
        </row>
        <row r="89">
          <cell r="GY89" t="str">
            <v>2.3.2.1</v>
          </cell>
        </row>
        <row r="90">
          <cell r="GY90" t="str">
            <v>2.3.2.16.7</v>
          </cell>
        </row>
        <row r="91">
          <cell r="GY91" t="str">
            <v>2.3.2.16.7</v>
          </cell>
        </row>
        <row r="92">
          <cell r="GY92" t="str">
            <v>2.3.2.12</v>
          </cell>
        </row>
        <row r="93">
          <cell r="GY93" t="str">
            <v>2.3.2.16.6</v>
          </cell>
        </row>
        <row r="94">
          <cell r="GY94" t="str">
            <v>2.3.2.16.4</v>
          </cell>
        </row>
        <row r="95">
          <cell r="GY95" t="str">
            <v>2.1.2</v>
          </cell>
        </row>
        <row r="97">
          <cell r="GY97" t="str">
            <v>2.3.2.16.5</v>
          </cell>
        </row>
        <row r="99">
          <cell r="GY99" t="str">
            <v>2.3.2.3</v>
          </cell>
        </row>
        <row r="100">
          <cell r="GY100" t="str">
            <v>2.3.2.3</v>
          </cell>
        </row>
        <row r="101">
          <cell r="GY101" t="str">
            <v>2.3.2.3</v>
          </cell>
        </row>
        <row r="102">
          <cell r="GY102" t="str">
            <v>2.3.2.3</v>
          </cell>
        </row>
        <row r="103">
          <cell r="GY103" t="str">
            <v>2.3.2.3</v>
          </cell>
        </row>
        <row r="104">
          <cell r="GY104" t="str">
            <v>2.3.2.3</v>
          </cell>
        </row>
        <row r="105">
          <cell r="GY105" t="str">
            <v>2.3.2.3</v>
          </cell>
        </row>
        <row r="106">
          <cell r="GY106" t="str">
            <v>2.3.2.3</v>
          </cell>
        </row>
        <row r="107">
          <cell r="GY107" t="str">
            <v>2.3.2.3</v>
          </cell>
        </row>
        <row r="108">
          <cell r="GY108" t="str">
            <v>2.3.2.3</v>
          </cell>
        </row>
        <row r="109">
          <cell r="GY109" t="str">
            <v>2.3.2.2</v>
          </cell>
        </row>
        <row r="110">
          <cell r="GY110" t="str">
            <v>2.3.2.3</v>
          </cell>
        </row>
        <row r="111">
          <cell r="GY111" t="str">
            <v>2.3.2.16.13</v>
          </cell>
        </row>
        <row r="112">
          <cell r="GY112" t="str">
            <v>2.3.2.3</v>
          </cell>
        </row>
        <row r="113">
          <cell r="GY113" t="str">
            <v>2.3.2.3</v>
          </cell>
        </row>
        <row r="114">
          <cell r="GY114" t="str">
            <v>2.3.2.3</v>
          </cell>
        </row>
        <row r="115">
          <cell r="GY115" t="str">
            <v>2.3.2.3</v>
          </cell>
        </row>
        <row r="116">
          <cell r="GY116" t="str">
            <v>2.3.2.3</v>
          </cell>
        </row>
        <row r="117">
          <cell r="GY117" t="str">
            <v>2.3.2.16.13</v>
          </cell>
        </row>
        <row r="118">
          <cell r="GY118" t="str">
            <v>2.3.2.3</v>
          </cell>
        </row>
        <row r="119">
          <cell r="GY119" t="str">
            <v>2.3.2.3</v>
          </cell>
        </row>
        <row r="120">
          <cell r="GY120" t="str">
            <v>2.3.2.11</v>
          </cell>
        </row>
        <row r="121">
          <cell r="GY121" t="str">
            <v>2.3.2.16.3</v>
          </cell>
        </row>
        <row r="122">
          <cell r="GY122" t="str">
            <v>2.3.2.6</v>
          </cell>
        </row>
        <row r="123">
          <cell r="GY123" t="str">
            <v>2.3.2.7</v>
          </cell>
        </row>
        <row r="124">
          <cell r="GY124" t="str">
            <v>2.3.2.16.1</v>
          </cell>
        </row>
        <row r="125">
          <cell r="GY125" t="str">
            <v>2.3.2.16.13</v>
          </cell>
        </row>
        <row r="126">
          <cell r="GY126" t="str">
            <v>2.3.2.8</v>
          </cell>
        </row>
        <row r="127">
          <cell r="GY127" t="str">
            <v>2.3.2.16.13</v>
          </cell>
        </row>
        <row r="128">
          <cell r="GY128" t="str">
            <v>2.3.2.16.13</v>
          </cell>
        </row>
        <row r="129">
          <cell r="GY129" t="str">
            <v>2.3.2.5</v>
          </cell>
        </row>
        <row r="130">
          <cell r="GY130" t="str">
            <v>2.3.2.4</v>
          </cell>
        </row>
        <row r="131">
          <cell r="GY131" t="str">
            <v>2.3.2.16.2</v>
          </cell>
        </row>
        <row r="133">
          <cell r="GY133" t="str">
            <v>2.3.2.13</v>
          </cell>
        </row>
        <row r="134">
          <cell r="GY134" t="str">
            <v>2.3.2.13</v>
          </cell>
        </row>
        <row r="135">
          <cell r="GY135" t="str">
            <v>2.3.2.13</v>
          </cell>
        </row>
        <row r="136">
          <cell r="GY136" t="str">
            <v>2.3.2.13</v>
          </cell>
        </row>
        <row r="137">
          <cell r="GY137" t="str">
            <v>2.3.2.13</v>
          </cell>
        </row>
        <row r="138">
          <cell r="GY138" t="str">
            <v>2.3.2.13</v>
          </cell>
        </row>
        <row r="139">
          <cell r="GY139" t="str">
            <v>2.3.2.13</v>
          </cell>
        </row>
        <row r="141">
          <cell r="GY141" t="str">
            <v>5.4.1</v>
          </cell>
        </row>
        <row r="142">
          <cell r="GY142" t="str">
            <v>5.4.1</v>
          </cell>
        </row>
        <row r="143">
          <cell r="GY143" t="str">
            <v>5.4.1</v>
          </cell>
        </row>
        <row r="145">
          <cell r="GY145" t="str">
            <v>5.4.2</v>
          </cell>
        </row>
        <row r="146">
          <cell r="GY146" t="str">
            <v>5.4.2</v>
          </cell>
        </row>
        <row r="147">
          <cell r="GY147" t="str">
            <v>5.4.2</v>
          </cell>
        </row>
        <row r="148">
          <cell r="GY148" t="str">
            <v>5.4.2</v>
          </cell>
        </row>
        <row r="150">
          <cell r="GY150" t="str">
            <v>5.4.3</v>
          </cell>
        </row>
        <row r="151">
          <cell r="GY151" t="str">
            <v>5.4.4</v>
          </cell>
        </row>
        <row r="152">
          <cell r="GY152" t="str">
            <v>5.4.3</v>
          </cell>
        </row>
        <row r="153">
          <cell r="GY153" t="str">
            <v>5.4.3</v>
          </cell>
        </row>
        <row r="154">
          <cell r="GY154" t="str">
            <v>5.5.1</v>
          </cell>
        </row>
        <row r="155">
          <cell r="GY155" t="str">
            <v>5.5.2</v>
          </cell>
        </row>
        <row r="156">
          <cell r="GY156" t="str">
            <v>5.5.4</v>
          </cell>
        </row>
        <row r="157">
          <cell r="GY157" t="str">
            <v>5.9</v>
          </cell>
        </row>
        <row r="158">
          <cell r="GY158" t="str">
            <v>5.5.6</v>
          </cell>
        </row>
        <row r="159">
          <cell r="GY159" t="str">
            <v>5.5.7</v>
          </cell>
        </row>
        <row r="160">
          <cell r="GY160" t="str">
            <v>5.11</v>
          </cell>
        </row>
        <row r="161">
          <cell r="GY161" t="str">
            <v>2.3.2.16.13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>
        <row r="16">
          <cell r="G16">
            <v>491846.04829751159</v>
          </cell>
        </row>
        <row r="19">
          <cell r="G19">
            <v>138303.30108999999</v>
          </cell>
        </row>
        <row r="42">
          <cell r="G42">
            <v>29907.47049</v>
          </cell>
        </row>
        <row r="44">
          <cell r="G44">
            <v>640.75200000000007</v>
          </cell>
        </row>
        <row r="45">
          <cell r="G45">
            <v>12951.79191</v>
          </cell>
        </row>
        <row r="46">
          <cell r="G46">
            <v>421.62431000000004</v>
          </cell>
        </row>
        <row r="47">
          <cell r="G47">
            <v>139057.50317248845</v>
          </cell>
        </row>
        <row r="51">
          <cell r="G51">
            <v>153370.82637</v>
          </cell>
          <cell r="H51">
            <v>146202.20932507145</v>
          </cell>
        </row>
        <row r="56">
          <cell r="G56">
            <v>1386864.0783469998</v>
          </cell>
        </row>
      </sheetData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>
        <row r="8">
          <cell r="C8">
            <v>2110</v>
          </cell>
        </row>
        <row r="9">
          <cell r="C9">
            <v>2120</v>
          </cell>
        </row>
        <row r="10">
          <cell r="C10">
            <v>2100</v>
          </cell>
        </row>
        <row r="11">
          <cell r="C11">
            <v>2210</v>
          </cell>
        </row>
        <row r="12">
          <cell r="C12">
            <v>2220</v>
          </cell>
        </row>
        <row r="13">
          <cell r="C13">
            <v>2200</v>
          </cell>
        </row>
        <row r="14">
          <cell r="C14">
            <v>2310</v>
          </cell>
        </row>
        <row r="15">
          <cell r="C15">
            <v>2320</v>
          </cell>
          <cell r="D15">
            <v>500.79755000000006</v>
          </cell>
        </row>
        <row r="17">
          <cell r="C17">
            <v>23201</v>
          </cell>
          <cell r="D17">
            <v>500.79755000000006</v>
          </cell>
        </row>
        <row r="18">
          <cell r="C18">
            <v>2330</v>
          </cell>
          <cell r="D18">
            <v>35145.893259999997</v>
          </cell>
        </row>
        <row r="20">
          <cell r="C20">
            <v>23301</v>
          </cell>
          <cell r="D20">
            <v>35145.893259999997</v>
          </cell>
        </row>
        <row r="21">
          <cell r="C21">
            <v>2340</v>
          </cell>
          <cell r="D21">
            <v>31072.826300000001</v>
          </cell>
        </row>
        <row r="22">
          <cell r="C22">
            <v>23401</v>
          </cell>
          <cell r="D22">
            <v>825.42374000000007</v>
          </cell>
        </row>
        <row r="23">
          <cell r="C23">
            <v>23402</v>
          </cell>
          <cell r="D23">
            <v>10814.543030000001</v>
          </cell>
        </row>
        <row r="24">
          <cell r="C24">
            <v>23403</v>
          </cell>
        </row>
        <row r="25">
          <cell r="C25">
            <v>23405</v>
          </cell>
        </row>
        <row r="26">
          <cell r="C26">
            <v>23404</v>
          </cell>
        </row>
        <row r="27">
          <cell r="C27">
            <v>23405</v>
          </cell>
        </row>
        <row r="28">
          <cell r="C28">
            <v>23406</v>
          </cell>
        </row>
        <row r="29">
          <cell r="C29">
            <v>2350</v>
          </cell>
          <cell r="D29">
            <v>37099.453310000004</v>
          </cell>
        </row>
        <row r="30">
          <cell r="C30">
            <v>23501</v>
          </cell>
        </row>
        <row r="31">
          <cell r="C31">
            <v>23502</v>
          </cell>
        </row>
        <row r="32">
          <cell r="C32">
            <v>23503</v>
          </cell>
        </row>
        <row r="33">
          <cell r="C33">
            <v>23504</v>
          </cell>
        </row>
        <row r="34">
          <cell r="C34">
            <v>23505</v>
          </cell>
        </row>
        <row r="35">
          <cell r="C35">
            <v>23506</v>
          </cell>
        </row>
        <row r="36">
          <cell r="C36">
            <v>2300</v>
          </cell>
        </row>
        <row r="37">
          <cell r="C37">
            <v>2410</v>
          </cell>
        </row>
        <row r="39">
          <cell r="C39">
            <v>2421</v>
          </cell>
        </row>
        <row r="40">
          <cell r="C40">
            <v>2430</v>
          </cell>
        </row>
        <row r="41">
          <cell r="C41">
            <v>2450</v>
          </cell>
        </row>
        <row r="42">
          <cell r="C42">
            <v>2460</v>
          </cell>
        </row>
        <row r="44">
          <cell r="C44">
            <v>24601</v>
          </cell>
        </row>
        <row r="45">
          <cell r="C45">
            <v>2400</v>
          </cell>
        </row>
      </sheetData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71">
          <cell r="D71">
            <v>23506</v>
          </cell>
        </row>
        <row r="83">
          <cell r="D83">
            <v>2320</v>
          </cell>
          <cell r="E83">
            <v>2320</v>
          </cell>
          <cell r="DQ83">
            <v>0</v>
          </cell>
          <cell r="DR83">
            <v>0</v>
          </cell>
          <cell r="DT83">
            <v>0</v>
          </cell>
          <cell r="DU83">
            <v>0</v>
          </cell>
          <cell r="DV83">
            <v>500.79755000000006</v>
          </cell>
        </row>
        <row r="85">
          <cell r="D85">
            <v>23201</v>
          </cell>
          <cell r="E85">
            <v>23201</v>
          </cell>
          <cell r="DQ85">
            <v>0</v>
          </cell>
          <cell r="DR85">
            <v>0</v>
          </cell>
          <cell r="DT85">
            <v>0</v>
          </cell>
          <cell r="DU85">
            <v>0</v>
          </cell>
          <cell r="DV85">
            <v>500.79755000000006</v>
          </cell>
        </row>
        <row r="86">
          <cell r="D86">
            <v>2330</v>
          </cell>
          <cell r="E86">
            <v>2330</v>
          </cell>
          <cell r="DQ86">
            <v>0</v>
          </cell>
          <cell r="DR86">
            <v>0</v>
          </cell>
          <cell r="DT86">
            <v>0</v>
          </cell>
          <cell r="DU86">
            <v>0</v>
          </cell>
          <cell r="DV86">
            <v>35145.893259999997</v>
          </cell>
        </row>
        <row r="88">
          <cell r="D88">
            <v>23301</v>
          </cell>
          <cell r="E88">
            <v>23301</v>
          </cell>
          <cell r="DQ88">
            <v>0</v>
          </cell>
          <cell r="DR88">
            <v>0</v>
          </cell>
          <cell r="DT88">
            <v>0</v>
          </cell>
          <cell r="DU88">
            <v>0</v>
          </cell>
          <cell r="DV88">
            <v>35145.893259999997</v>
          </cell>
        </row>
        <row r="89">
          <cell r="D89">
            <v>2340</v>
          </cell>
          <cell r="E89">
            <v>2340</v>
          </cell>
          <cell r="DQ89">
            <v>9427.16338</v>
          </cell>
          <cell r="DR89">
            <v>966.74398999999994</v>
          </cell>
          <cell r="DT89">
            <v>0</v>
          </cell>
          <cell r="DU89">
            <v>0</v>
          </cell>
          <cell r="DV89">
            <v>20678.91893</v>
          </cell>
        </row>
        <row r="90">
          <cell r="D90">
            <v>23401</v>
          </cell>
          <cell r="E90">
            <v>23401</v>
          </cell>
          <cell r="DQ90">
            <v>-0.40136000000000038</v>
          </cell>
          <cell r="DR90">
            <v>0</v>
          </cell>
          <cell r="DT90">
            <v>0</v>
          </cell>
          <cell r="DU90">
            <v>0</v>
          </cell>
          <cell r="DV90">
            <v>825.82510000000002</v>
          </cell>
        </row>
        <row r="91">
          <cell r="E91">
            <v>23401</v>
          </cell>
          <cell r="DQ91">
            <v>13.022359999999999</v>
          </cell>
          <cell r="DR91">
            <v>0</v>
          </cell>
          <cell r="DT91">
            <v>0</v>
          </cell>
          <cell r="DU91">
            <v>0</v>
          </cell>
          <cell r="DV91">
            <v>960.97764000000006</v>
          </cell>
        </row>
        <row r="92">
          <cell r="E92">
            <v>23501</v>
          </cell>
          <cell r="DQ92">
            <v>13.423719999999999</v>
          </cell>
          <cell r="DR92">
            <v>0</v>
          </cell>
          <cell r="DT92">
            <v>0</v>
          </cell>
          <cell r="DU92">
            <v>0</v>
          </cell>
          <cell r="DV92">
            <v>135.15253999999999</v>
          </cell>
        </row>
        <row r="93">
          <cell r="D93">
            <v>23402</v>
          </cell>
          <cell r="E93">
            <v>23402</v>
          </cell>
          <cell r="DQ93">
            <v>0</v>
          </cell>
          <cell r="DR93">
            <v>0</v>
          </cell>
          <cell r="DT93">
            <v>0</v>
          </cell>
          <cell r="DU93">
            <v>0</v>
          </cell>
          <cell r="DV93">
            <v>10814.543030000001</v>
          </cell>
        </row>
        <row r="94">
          <cell r="E94">
            <v>23402</v>
          </cell>
          <cell r="DQ94">
            <v>0</v>
          </cell>
          <cell r="DR94">
            <v>0</v>
          </cell>
          <cell r="DT94">
            <v>0</v>
          </cell>
          <cell r="DU94">
            <v>0</v>
          </cell>
          <cell r="DV94">
            <v>12635.627930000001</v>
          </cell>
        </row>
        <row r="95">
          <cell r="E95">
            <v>23502</v>
          </cell>
          <cell r="DQ95">
            <v>0</v>
          </cell>
          <cell r="DR95">
            <v>0</v>
          </cell>
          <cell r="DT95">
            <v>0</v>
          </cell>
          <cell r="DU95">
            <v>0</v>
          </cell>
          <cell r="DV95">
            <v>1821.0848999999998</v>
          </cell>
        </row>
        <row r="96">
          <cell r="DQ96">
            <v>0</v>
          </cell>
          <cell r="DR96">
            <v>0</v>
          </cell>
          <cell r="DT96">
            <v>0</v>
          </cell>
          <cell r="DU96">
            <v>0</v>
          </cell>
          <cell r="DV96">
            <v>0</v>
          </cell>
        </row>
        <row r="97">
          <cell r="D97">
            <v>23403</v>
          </cell>
          <cell r="E97">
            <v>23403</v>
          </cell>
          <cell r="DQ97">
            <v>6068.8239199999998</v>
          </cell>
          <cell r="DR97">
            <v>508.61234999999994</v>
          </cell>
          <cell r="DT97">
            <v>0</v>
          </cell>
          <cell r="DU97">
            <v>0</v>
          </cell>
          <cell r="DV97">
            <v>0.75592000000000326</v>
          </cell>
        </row>
        <row r="98">
          <cell r="D98">
            <v>23404</v>
          </cell>
          <cell r="E98">
            <v>23404</v>
          </cell>
          <cell r="DQ98">
            <v>0</v>
          </cell>
          <cell r="DR98">
            <v>0</v>
          </cell>
          <cell r="DT98">
            <v>0</v>
          </cell>
          <cell r="DU98">
            <v>0</v>
          </cell>
          <cell r="DV98">
            <v>2144.1205100000002</v>
          </cell>
        </row>
        <row r="99">
          <cell r="D99">
            <v>23405</v>
          </cell>
          <cell r="E99">
            <v>23405</v>
          </cell>
          <cell r="DQ99">
            <v>0</v>
          </cell>
          <cell r="DR99">
            <v>458.13164</v>
          </cell>
          <cell r="DT99">
            <v>0</v>
          </cell>
          <cell r="DU99">
            <v>0</v>
          </cell>
          <cell r="DV99">
            <v>314.37549999999993</v>
          </cell>
        </row>
        <row r="100">
          <cell r="DQ100">
            <v>0</v>
          </cell>
          <cell r="DR100">
            <v>0</v>
          </cell>
          <cell r="DT100">
            <v>0</v>
          </cell>
          <cell r="DU100">
            <v>0</v>
          </cell>
          <cell r="DV100">
            <v>0</v>
          </cell>
        </row>
        <row r="101">
          <cell r="D101">
            <v>23406</v>
          </cell>
          <cell r="E101">
            <v>23406</v>
          </cell>
          <cell r="DQ101">
            <v>3358.7408199999995</v>
          </cell>
          <cell r="DR101">
            <v>0</v>
          </cell>
          <cell r="DT101">
            <v>0</v>
          </cell>
          <cell r="DU101">
            <v>0</v>
          </cell>
          <cell r="DV101">
            <v>6579.2988700000005</v>
          </cell>
        </row>
        <row r="102">
          <cell r="DQ102">
            <v>0</v>
          </cell>
          <cell r="DR102">
            <v>0</v>
          </cell>
          <cell r="DT102">
            <v>0</v>
          </cell>
          <cell r="DU102">
            <v>0</v>
          </cell>
          <cell r="DV102">
            <v>0</v>
          </cell>
        </row>
        <row r="103">
          <cell r="D103">
            <v>2350</v>
          </cell>
          <cell r="E103">
            <v>2350</v>
          </cell>
          <cell r="DQ103">
            <v>10150.941935607812</v>
          </cell>
          <cell r="DR103">
            <v>719.47402801777207</v>
          </cell>
          <cell r="DT103">
            <v>258.18712120273113</v>
          </cell>
          <cell r="DU103">
            <v>1430.2985161846307</v>
          </cell>
          <cell r="DV103">
            <v>24540.551708987055</v>
          </cell>
        </row>
        <row r="104">
          <cell r="D104">
            <v>23501</v>
          </cell>
          <cell r="E104">
            <v>23501</v>
          </cell>
          <cell r="DQ104">
            <v>13.022360000000003</v>
          </cell>
          <cell r="DR104">
            <v>0</v>
          </cell>
          <cell r="DT104">
            <v>0</v>
          </cell>
          <cell r="DU104">
            <v>0</v>
          </cell>
          <cell r="DV104">
            <v>315.72843</v>
          </cell>
        </row>
        <row r="105">
          <cell r="E105">
            <v>23501</v>
          </cell>
          <cell r="DQ105">
            <v>26.446080000000002</v>
          </cell>
          <cell r="DR105">
            <v>0</v>
          </cell>
          <cell r="DT105">
            <v>0</v>
          </cell>
          <cell r="DU105">
            <v>0</v>
          </cell>
          <cell r="DV105">
            <v>450.88097000000005</v>
          </cell>
        </row>
        <row r="106">
          <cell r="E106">
            <v>23501</v>
          </cell>
          <cell r="DQ106">
            <v>13.423719999999999</v>
          </cell>
          <cell r="DR106">
            <v>0</v>
          </cell>
          <cell r="DT106">
            <v>0</v>
          </cell>
          <cell r="DU106">
            <v>0</v>
          </cell>
          <cell r="DV106">
            <v>135.15253999999999</v>
          </cell>
        </row>
        <row r="107">
          <cell r="D107">
            <v>23502</v>
          </cell>
          <cell r="E107">
            <v>23502</v>
          </cell>
          <cell r="DQ107">
            <v>0</v>
          </cell>
          <cell r="DR107">
            <v>0</v>
          </cell>
          <cell r="DT107">
            <v>0</v>
          </cell>
          <cell r="DU107">
            <v>0</v>
          </cell>
          <cell r="DV107">
            <v>9945.1762099999996</v>
          </cell>
        </row>
        <row r="108">
          <cell r="E108">
            <v>23502</v>
          </cell>
          <cell r="DQ108">
            <v>0</v>
          </cell>
          <cell r="DR108">
            <v>0</v>
          </cell>
          <cell r="DT108">
            <v>0</v>
          </cell>
          <cell r="DU108">
            <v>0</v>
          </cell>
          <cell r="DV108">
            <v>11766.261109999999</v>
          </cell>
        </row>
        <row r="109">
          <cell r="E109">
            <v>23502</v>
          </cell>
          <cell r="DQ109">
            <v>0</v>
          </cell>
          <cell r="DR109">
            <v>0</v>
          </cell>
          <cell r="DT109">
            <v>0</v>
          </cell>
          <cell r="DU109">
            <v>0</v>
          </cell>
          <cell r="DV109">
            <v>1821.0848999999998</v>
          </cell>
        </row>
        <row r="110">
          <cell r="D110">
            <v>23503</v>
          </cell>
          <cell r="E110">
            <v>23503</v>
          </cell>
          <cell r="DQ110">
            <v>292.26069928065976</v>
          </cell>
          <cell r="DR110">
            <v>7.3071218672552476</v>
          </cell>
          <cell r="DT110">
            <v>24.490531817731039</v>
          </cell>
          <cell r="DU110">
            <v>830.57876001752663</v>
          </cell>
          <cell r="DV110">
            <v>21.117587016827351</v>
          </cell>
        </row>
        <row r="111">
          <cell r="D111">
            <v>23504</v>
          </cell>
          <cell r="E111">
            <v>23504</v>
          </cell>
          <cell r="DQ111">
            <v>0</v>
          </cell>
          <cell r="DR111">
            <v>0</v>
          </cell>
          <cell r="DT111">
            <v>0</v>
          </cell>
          <cell r="DU111">
            <v>0</v>
          </cell>
          <cell r="DV111">
            <v>129.67402000000001</v>
          </cell>
        </row>
        <row r="112">
          <cell r="DQ112">
            <v>0</v>
          </cell>
          <cell r="DR112">
            <v>0</v>
          </cell>
          <cell r="DT112">
            <v>0</v>
          </cell>
          <cell r="DU112">
            <v>0</v>
          </cell>
          <cell r="DV112">
            <v>0</v>
          </cell>
        </row>
        <row r="113">
          <cell r="D113">
            <v>23505</v>
          </cell>
          <cell r="E113">
            <v>23505</v>
          </cell>
          <cell r="DQ113">
            <v>0</v>
          </cell>
          <cell r="DR113">
            <v>9.1318000000000001</v>
          </cell>
          <cell r="DT113">
            <v>0</v>
          </cell>
          <cell r="DU113">
            <v>0</v>
          </cell>
          <cell r="DV113">
            <v>139.73079999999999</v>
          </cell>
        </row>
        <row r="114">
          <cell r="D114">
            <v>23506</v>
          </cell>
          <cell r="E114">
            <v>23506</v>
          </cell>
          <cell r="DQ114">
            <v>9845.658876327152</v>
          </cell>
          <cell r="DR114">
            <v>703.03510615051687</v>
          </cell>
          <cell r="DT114">
            <v>233.6965893850001</v>
          </cell>
          <cell r="DU114">
            <v>599.71975616710404</v>
          </cell>
          <cell r="DV114">
            <v>13989.124661970227</v>
          </cell>
        </row>
        <row r="115">
          <cell r="DQ115">
            <v>0</v>
          </cell>
          <cell r="DR115">
            <v>0</v>
          </cell>
          <cell r="DT115">
            <v>0</v>
          </cell>
          <cell r="DU115">
            <v>0</v>
          </cell>
          <cell r="DV115">
            <v>0</v>
          </cell>
        </row>
        <row r="116">
          <cell r="D116">
            <v>0</v>
          </cell>
          <cell r="DQ116">
            <v>0</v>
          </cell>
          <cell r="DR116">
            <v>0</v>
          </cell>
          <cell r="DT116">
            <v>0</v>
          </cell>
          <cell r="DU116">
            <v>0</v>
          </cell>
          <cell r="DV116">
            <v>0</v>
          </cell>
        </row>
      </sheetData>
      <sheetData sheetId="69" refreshError="1"/>
      <sheetData sheetId="70">
        <row r="92">
          <cell r="D92">
            <v>0</v>
          </cell>
        </row>
        <row r="101">
          <cell r="E101">
            <v>132.72860980000002</v>
          </cell>
        </row>
      </sheetData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</sheetNames>
    <sheetDataSet>
      <sheetData sheetId="0" refreshError="1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</sheetNames>
    <sheetDataSet>
      <sheetData sheetId="0" refreshError="1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Клим.зоны"/>
      <sheetName val="Темп. возд."/>
      <sheetName val="Продол.отоп.сезона"/>
      <sheetName val="Сред.темп. в сетях"/>
      <sheetName val="Т.1.Тепл нагрузки"/>
      <sheetName val="Реестр дог.Тепло"/>
      <sheetName val="Т.2. Тепл.сети"/>
      <sheetName val="Т.3. Собств.нужды"/>
      <sheetName val="7"/>
      <sheetName val="9"/>
      <sheetName val="10"/>
      <sheetName val="12"/>
      <sheetName val="15 и 22"/>
      <sheetName val="Смета ХОВ"/>
      <sheetName val="Т.4. Вода ХВО"/>
      <sheetName val="16"/>
      <sheetName val="17"/>
      <sheetName val="20.1"/>
      <sheetName val="20"/>
      <sheetName val="21"/>
      <sheetName val="Анкета (2)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Анкета _2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Лист1"/>
      <sheetName val="Лист2"/>
      <sheetName val="свод"/>
      <sheetName val="16"/>
      <sheetName val="17"/>
      <sheetName val="17 (2)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 refreshError="1">
        <row r="13">
          <cell r="E13" t="str">
            <v>Введите название региона</v>
          </cell>
        </row>
      </sheetData>
      <sheetData sheetId="3" refreshError="1"/>
      <sheetData sheetId="4" refreshError="1"/>
      <sheetData sheetId="5" refreshError="1">
        <row r="15">
          <cell r="AB15">
            <v>826.01900000000001</v>
          </cell>
        </row>
        <row r="16">
          <cell r="AB16">
            <v>591.66899999999998</v>
          </cell>
        </row>
        <row r="17">
          <cell r="AC17">
            <v>908.43399999999997</v>
          </cell>
        </row>
        <row r="20">
          <cell r="Z20">
            <v>826.01900000000001</v>
          </cell>
          <cell r="AA20">
            <v>598.66899999999998</v>
          </cell>
          <cell r="AB20">
            <v>24.018000000000001</v>
          </cell>
          <cell r="AC20">
            <v>0.45300000000000001</v>
          </cell>
        </row>
        <row r="25">
          <cell r="Z25">
            <v>0</v>
          </cell>
          <cell r="AA25">
            <v>7</v>
          </cell>
          <cell r="AB25">
            <v>470.95800000000003</v>
          </cell>
          <cell r="AC25">
            <v>753.53700000000003</v>
          </cell>
        </row>
      </sheetData>
      <sheetData sheetId="6" refreshError="1">
        <row r="15">
          <cell r="AB15">
            <v>226.327</v>
          </cell>
        </row>
        <row r="16">
          <cell r="AB16">
            <v>162.114</v>
          </cell>
        </row>
        <row r="17">
          <cell r="AC17">
            <v>248.90899999999999</v>
          </cell>
        </row>
        <row r="20">
          <cell r="Z20">
            <v>226.327</v>
          </cell>
          <cell r="AA20">
            <v>164.03399999999999</v>
          </cell>
          <cell r="AB20">
            <v>6.5810000000000004</v>
          </cell>
          <cell r="AC20">
            <v>0.124</v>
          </cell>
        </row>
        <row r="21">
          <cell r="AB21">
            <v>17.073</v>
          </cell>
          <cell r="AC21">
            <v>42.566000000000003</v>
          </cell>
        </row>
        <row r="25">
          <cell r="Z25">
            <v>0</v>
          </cell>
          <cell r="AA25">
            <v>1.92</v>
          </cell>
          <cell r="AB25">
            <v>129.042</v>
          </cell>
          <cell r="AC25">
            <v>206.46700000000001</v>
          </cell>
        </row>
      </sheetData>
      <sheetData sheetId="7" refreshError="1"/>
      <sheetData sheetId="8" refreshError="1"/>
      <sheetData sheetId="9" refreshError="1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397.06600000000003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974.77700000000004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337.42899999999997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219918.86207999481</v>
          </cell>
          <cell r="H13">
            <v>30700.135799999996</v>
          </cell>
          <cell r="I13">
            <v>354162.41259038664</v>
          </cell>
          <cell r="J13">
            <v>161.04230862269611</v>
          </cell>
          <cell r="K13">
            <v>1153.6183908032963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4664.63</v>
          </cell>
          <cell r="H14">
            <v>0</v>
          </cell>
          <cell r="I14">
            <v>31673.808936899986</v>
          </cell>
          <cell r="J14">
            <v>679.02082130629844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17680.89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G16">
            <v>4664.63</v>
          </cell>
          <cell r="I16">
            <v>13992.918936899985</v>
          </cell>
          <cell r="J16">
            <v>299.97918241961281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233.47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G18">
            <v>233.47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29263.659314300003</v>
          </cell>
          <cell r="H20">
            <v>30700.135799999996</v>
          </cell>
          <cell r="I20">
            <v>31254.21</v>
          </cell>
          <cell r="J20">
            <v>106.80212499852092</v>
          </cell>
          <cell r="K20">
            <v>101.80479397097653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-6.8569999712053686E-4</v>
          </cell>
          <cell r="H21">
            <v>30700.135799999996</v>
          </cell>
          <cell r="I21">
            <v>4343.7112000000016</v>
          </cell>
          <cell r="J21">
            <v>-633471083.30765176</v>
          </cell>
          <cell r="K21">
            <v>14.148833830239937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29263.66</v>
          </cell>
          <cell r="H22">
            <v>0</v>
          </cell>
          <cell r="I22">
            <v>26910.498799999998</v>
          </cell>
          <cell r="J22">
            <v>91.958759772359286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G25">
            <v>23661</v>
          </cell>
          <cell r="I25">
            <v>22080.768799999998</v>
          </cell>
          <cell r="J25">
            <v>93.321367651409474</v>
          </cell>
          <cell r="K25">
            <v>0</v>
          </cell>
          <cell r="L25">
            <v>0</v>
          </cell>
          <cell r="M25">
            <v>0</v>
          </cell>
        </row>
        <row r="26">
          <cell r="G26">
            <v>5602.66</v>
          </cell>
          <cell r="I26">
            <v>4829.7299999999996</v>
          </cell>
          <cell r="J26">
            <v>86.204231561436885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60188.492765694784</v>
          </cell>
          <cell r="H27">
            <v>0</v>
          </cell>
          <cell r="I27">
            <v>156008.33444566227</v>
          </cell>
          <cell r="J27">
            <v>259.19960324140436</v>
          </cell>
          <cell r="K27">
            <v>0</v>
          </cell>
          <cell r="L27">
            <v>0</v>
          </cell>
          <cell r="M27">
            <v>0</v>
          </cell>
        </row>
        <row r="28">
          <cell r="G28">
            <v>15889.75</v>
          </cell>
          <cell r="I28">
            <v>40874.183624763515</v>
          </cell>
          <cell r="J28">
            <v>257.23616560841748</v>
          </cell>
          <cell r="K28">
            <v>0</v>
          </cell>
          <cell r="L28">
            <v>0</v>
          </cell>
          <cell r="M28">
            <v>0</v>
          </cell>
        </row>
        <row r="29">
          <cell r="G29">
            <v>10744.78</v>
          </cell>
          <cell r="I29">
            <v>30336.171120592346</v>
          </cell>
          <cell r="J29">
            <v>282.33403681222273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98934.080000000002</v>
          </cell>
          <cell r="H30">
            <v>0</v>
          </cell>
          <cell r="I30">
            <v>64015.70446246853</v>
          </cell>
          <cell r="J30">
            <v>64.705412394261444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G36">
            <v>23903.24</v>
          </cell>
          <cell r="I36">
            <v>5212.0083600000462</v>
          </cell>
          <cell r="J36">
            <v>21.804610421014246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437.17999999999995</v>
          </cell>
          <cell r="H37">
            <v>0</v>
          </cell>
          <cell r="I37">
            <v>480.25570635999998</v>
          </cell>
          <cell r="J37">
            <v>109.85308256553365</v>
          </cell>
          <cell r="K37">
            <v>0</v>
          </cell>
          <cell r="L37">
            <v>0</v>
          </cell>
          <cell r="M37">
            <v>0</v>
          </cell>
        </row>
        <row r="38">
          <cell r="G38">
            <v>280.39</v>
          </cell>
          <cell r="I38">
            <v>255.72570636</v>
          </cell>
          <cell r="J38">
            <v>91.203575862191954</v>
          </cell>
          <cell r="K38">
            <v>0</v>
          </cell>
          <cell r="L38">
            <v>0</v>
          </cell>
          <cell r="M38">
            <v>0</v>
          </cell>
        </row>
        <row r="39">
          <cell r="I39">
            <v>224.53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G40">
            <v>156.79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74593.66</v>
          </cell>
          <cell r="H41">
            <v>0</v>
          </cell>
          <cell r="I41">
            <v>58323.440396108483</v>
          </cell>
          <cell r="J41">
            <v>78.188200439700211</v>
          </cell>
          <cell r="K41">
            <v>0</v>
          </cell>
          <cell r="L41">
            <v>0</v>
          </cell>
          <cell r="M41">
            <v>0</v>
          </cell>
        </row>
        <row r="42">
          <cell r="I42">
            <v>999.4748215661017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I43">
            <v>75.644792542372898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I44">
            <v>749.57300000000009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I45">
            <v>1900.056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G47">
            <v>40493.480000000003</v>
          </cell>
          <cell r="I47">
            <v>43370.23000000001</v>
          </cell>
          <cell r="J47">
            <v>107.10423011309477</v>
          </cell>
          <cell r="K47">
            <v>0</v>
          </cell>
          <cell r="L47">
            <v>0</v>
          </cell>
          <cell r="M47">
            <v>0</v>
          </cell>
        </row>
        <row r="48">
          <cell r="I48">
            <v>181.17400000000001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G49">
            <v>154</v>
          </cell>
          <cell r="I49">
            <v>598.85778200000004</v>
          </cell>
          <cell r="J49">
            <v>388.86868961038965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38.450000000000003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G53">
            <v>33946.18</v>
          </cell>
          <cell r="I53">
            <v>10409.980000000001</v>
          </cell>
          <cell r="J53">
            <v>30.666130916645116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5180.91</v>
          </cell>
          <cell r="H54">
            <v>0</v>
          </cell>
          <cell r="I54">
            <v>1044.5529999999999</v>
          </cell>
          <cell r="J54">
            <v>20.161573931992642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292.85599999999999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751.697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I61">
            <v>751.697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G63">
            <v>5180.91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225099.77207999481</v>
          </cell>
          <cell r="H64">
            <v>30700.135799999996</v>
          </cell>
          <cell r="I64">
            <v>355206.96559038665</v>
          </cell>
          <cell r="J64">
            <v>157.79978909270287</v>
          </cell>
          <cell r="K64">
            <v>1157.0208285215035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2822.4885590985368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297661.19021043321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59066.998020854946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16543.43</v>
          </cell>
          <cell r="H70">
            <v>0</v>
          </cell>
          <cell r="I70">
            <v>34927.227333333329</v>
          </cell>
          <cell r="J70">
            <v>211.12446048572352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11666.93</v>
          </cell>
          <cell r="H71">
            <v>0</v>
          </cell>
          <cell r="I71">
            <v>26145.919999999998</v>
          </cell>
          <cell r="J71">
            <v>224.10282739332453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I73">
            <v>222.35348405852977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G74">
            <v>11666.93</v>
          </cell>
          <cell r="I74">
            <v>21710.014250154643</v>
          </cell>
          <cell r="J74">
            <v>186.0816363015347</v>
          </cell>
          <cell r="K74">
            <v>0</v>
          </cell>
          <cell r="L74">
            <v>0</v>
          </cell>
          <cell r="M74">
            <v>0</v>
          </cell>
        </row>
        <row r="75">
          <cell r="I75">
            <v>4213.552265786825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G77">
            <v>4876.5</v>
          </cell>
          <cell r="I77">
            <v>7946.7473333333328</v>
          </cell>
          <cell r="J77">
            <v>162.96006015243171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834.56000000000006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G81">
            <v>29263.66</v>
          </cell>
          <cell r="I81">
            <v>31254.21</v>
          </cell>
          <cell r="J81">
            <v>106.80212249595573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21767.670150394737</v>
          </cell>
          <cell r="H83">
            <v>40394.915526315781</v>
          </cell>
          <cell r="I83">
            <v>45956.878070175444</v>
          </cell>
          <cell r="J83">
            <v>211.12446923651157</v>
          </cell>
          <cell r="K83">
            <v>113.76896688949938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5224.2408360947366</v>
          </cell>
          <cell r="H84">
            <v>9694.7797263157881</v>
          </cell>
          <cell r="I84">
            <v>11029.650736842106</v>
          </cell>
          <cell r="J84">
            <v>211.12446923651157</v>
          </cell>
          <cell r="K84">
            <v>113.76896688949935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93.799769496945316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9158.3648489351617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1777.4861184099998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21767.670836094738</v>
          </cell>
          <cell r="H92">
            <v>9694.7797263157881</v>
          </cell>
          <cell r="I92">
            <v>45956.878070175437</v>
          </cell>
          <cell r="J92">
            <v>211.12446258591257</v>
          </cell>
          <cell r="K92">
            <v>474.03736203958067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390.83237290393879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38159.853537229836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7406.1921600416654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246867.44291608955</v>
          </cell>
          <cell r="H98">
            <v>40394.915526315788</v>
          </cell>
          <cell r="I98">
            <v>401163.84366056207</v>
          </cell>
          <cell r="J98">
            <v>162.50172113498093</v>
          </cell>
          <cell r="K98">
            <v>993.10479656584187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9.6702322863121566</v>
          </cell>
          <cell r="H101">
            <v>31.578947368421051</v>
          </cell>
          <cell r="I101">
            <v>12.938056547903242</v>
          </cell>
          <cell r="J101">
            <v>133.79261391907374</v>
          </cell>
          <cell r="K101">
            <v>40.970512401693604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31.404221229906728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40930.589999999997</v>
          </cell>
          <cell r="H104">
            <v>0</v>
          </cell>
          <cell r="I104">
            <v>57400.13</v>
          </cell>
          <cell r="J104">
            <v>140.2377292875573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40930.589999999997</v>
          </cell>
          <cell r="H106">
            <v>0</v>
          </cell>
          <cell r="I106">
            <v>57400.13</v>
          </cell>
          <cell r="J106">
            <v>140.2377292875573</v>
          </cell>
          <cell r="K106">
            <v>0</v>
          </cell>
          <cell r="L106">
            <v>0</v>
          </cell>
          <cell r="M106">
            <v>0</v>
          </cell>
        </row>
        <row r="107">
          <cell r="G107">
            <v>29263.66</v>
          </cell>
          <cell r="I107">
            <v>31254.21</v>
          </cell>
          <cell r="J107">
            <v>106.80212249595573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G109">
            <v>11666.93</v>
          </cell>
          <cell r="I109">
            <v>26145.919999999998</v>
          </cell>
          <cell r="J109">
            <v>224.10282739332453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G121">
            <v>26.4</v>
          </cell>
          <cell r="I121">
            <v>26.2</v>
          </cell>
          <cell r="J121">
            <v>99.242424242424249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12774.201299999999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108.63600000000001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10606.935699999998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2058.6296000000002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10" refreshError="1">
        <row r="9">
          <cell r="G9">
            <v>386.45</v>
          </cell>
          <cell r="I9">
            <v>644.0560469514985</v>
          </cell>
        </row>
        <row r="13">
          <cell r="G13">
            <v>386.45</v>
          </cell>
          <cell r="I13">
            <v>644.0560469514985</v>
          </cell>
        </row>
        <row r="16">
          <cell r="G16">
            <v>386.45</v>
          </cell>
          <cell r="I16">
            <v>644.0560469514985</v>
          </cell>
        </row>
        <row r="18">
          <cell r="G18">
            <v>2063.5410620000002</v>
          </cell>
          <cell r="I18">
            <v>2393.8040000000001</v>
          </cell>
        </row>
        <row r="19">
          <cell r="G19">
            <v>4.24</v>
          </cell>
          <cell r="I19">
            <v>7.2633516703791257</v>
          </cell>
        </row>
        <row r="20">
          <cell r="G20">
            <v>2.06</v>
          </cell>
          <cell r="I20">
            <v>2.9048685333924769</v>
          </cell>
        </row>
        <row r="23">
          <cell r="G23">
            <v>11.2906</v>
          </cell>
          <cell r="I23">
            <v>0</v>
          </cell>
        </row>
        <row r="26">
          <cell r="G26">
            <v>96.22</v>
          </cell>
          <cell r="I26">
            <v>75</v>
          </cell>
        </row>
        <row r="29">
          <cell r="I29">
            <v>15.297812887053682</v>
          </cell>
        </row>
        <row r="32">
          <cell r="G32">
            <v>10.4</v>
          </cell>
          <cell r="I32">
            <v>32.999999999999993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1">
          <cell r="G41">
            <v>33.46</v>
          </cell>
          <cell r="I41">
            <v>29.999999999999993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  <row r="53">
          <cell r="G53">
            <v>386.45</v>
          </cell>
          <cell r="I53">
            <v>644.0560469514985</v>
          </cell>
        </row>
        <row r="54">
          <cell r="G54">
            <v>386.45</v>
          </cell>
          <cell r="I54">
            <v>644.0560469514985</v>
          </cell>
        </row>
      </sheetData>
      <sheetData sheetId="11" refreshError="1"/>
      <sheetData sheetId="12" refreshError="1"/>
      <sheetData sheetId="13" refreshError="1">
        <row r="11">
          <cell r="D11">
            <v>9503.8080000000009</v>
          </cell>
          <cell r="I11">
            <v>1143.6597999999999</v>
          </cell>
        </row>
        <row r="12">
          <cell r="D12">
            <v>31346.58</v>
          </cell>
          <cell r="I12">
            <v>4258.4169999999995</v>
          </cell>
        </row>
        <row r="16">
          <cell r="D16">
            <v>74102.290000000008</v>
          </cell>
          <cell r="I16">
            <v>6712.42</v>
          </cell>
        </row>
        <row r="17">
          <cell r="D17">
            <v>8202.3150000000005</v>
          </cell>
          <cell r="I17">
            <v>571.31299999999999</v>
          </cell>
        </row>
        <row r="21">
          <cell r="D21">
            <v>162589.21100000001</v>
          </cell>
          <cell r="I21">
            <v>14224.688999999998</v>
          </cell>
        </row>
      </sheetData>
      <sheetData sheetId="14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359550.67679038673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300483.67876953178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2822.4885590985368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297661.19021043321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59066.998020854946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45956.878070175444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38550.685910133776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390.83237290393879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38159.853537229836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7406.1921600416654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12.781752625365714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405507.5548605622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339034.36467966554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3213.3209320024757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335821.04374766303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66473.190180896607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974.77700000000004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748.45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584.41600000000005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206.46699999999998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1632.4465923743835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74744.81854919075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116938.49896447445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5.3730813554722561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245.76002637750301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384.48980313956423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3175.7093625141702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223254.10260748112</v>
          </cell>
          <cell r="J66">
            <v>0</v>
          </cell>
        </row>
      </sheetData>
      <sheetData sheetId="15" refreshError="1">
        <row r="8">
          <cell r="I8">
            <v>987.18</v>
          </cell>
        </row>
      </sheetData>
      <sheetData sheetId="16" refreshError="1"/>
      <sheetData sheetId="17" refreshError="1"/>
      <sheetData sheetId="18" refreshError="1"/>
      <sheetData sheetId="19" refreshError="1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20" refreshError="1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2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Лист1"/>
      <sheetName val="Лист2"/>
      <sheetName val="свод"/>
      <sheetName val="16"/>
      <sheetName val="17"/>
      <sheetName val="17 (2)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  <sheetName val="17_1"/>
      <sheetName val="Ф_1 _для АО_энерго_"/>
      <sheetName val="Ф_2 _для АО_энерго_"/>
    </sheetNames>
    <sheetDataSet>
      <sheetData sheetId="0" refreshError="1"/>
      <sheetData sheetId="1" refreshError="1"/>
      <sheetData sheetId="2" refreshError="1">
        <row r="13">
          <cell r="E13" t="str">
            <v>Введите название региона</v>
          </cell>
        </row>
        <row r="21">
          <cell r="D21" t="str">
            <v/>
          </cell>
        </row>
      </sheetData>
      <sheetData sheetId="3" refreshError="1"/>
      <sheetData sheetId="4" refreshError="1"/>
      <sheetData sheetId="5" refreshError="1">
        <row r="15">
          <cell r="AB15">
            <v>826.01900000000001</v>
          </cell>
        </row>
        <row r="16">
          <cell r="AB16">
            <v>591.66899999999998</v>
          </cell>
        </row>
        <row r="17">
          <cell r="AC17">
            <v>908.43399999999997</v>
          </cell>
        </row>
        <row r="20">
          <cell r="Z20">
            <v>826.01900000000001</v>
          </cell>
          <cell r="AA20">
            <v>598.66899999999998</v>
          </cell>
          <cell r="AB20">
            <v>24.018000000000001</v>
          </cell>
          <cell r="AC20">
            <v>0.45300000000000001</v>
          </cell>
        </row>
        <row r="25">
          <cell r="Z25">
            <v>0</v>
          </cell>
          <cell r="AA25">
            <v>7</v>
          </cell>
          <cell r="AB25">
            <v>470.95800000000003</v>
          </cell>
          <cell r="AC25">
            <v>753.53700000000003</v>
          </cell>
        </row>
      </sheetData>
      <sheetData sheetId="6" refreshError="1">
        <row r="15">
          <cell r="AB15">
            <v>226.327</v>
          </cell>
        </row>
        <row r="16">
          <cell r="AB16">
            <v>162.114</v>
          </cell>
        </row>
        <row r="17">
          <cell r="AC17">
            <v>248.90899999999999</v>
          </cell>
        </row>
        <row r="20">
          <cell r="Z20">
            <v>226.327</v>
          </cell>
          <cell r="AA20">
            <v>164.03399999999999</v>
          </cell>
          <cell r="AB20">
            <v>6.5810000000000004</v>
          </cell>
          <cell r="AC20">
            <v>0.124</v>
          </cell>
        </row>
        <row r="21">
          <cell r="AB21">
            <v>17.073</v>
          </cell>
          <cell r="AC21">
            <v>42.566000000000003</v>
          </cell>
        </row>
        <row r="25">
          <cell r="Z25">
            <v>0</v>
          </cell>
          <cell r="AA25">
            <v>1.92</v>
          </cell>
          <cell r="AB25">
            <v>129.042</v>
          </cell>
          <cell r="AC25">
            <v>206.46700000000001</v>
          </cell>
        </row>
      </sheetData>
      <sheetData sheetId="7" refreshError="1"/>
      <sheetData sheetId="8" refreshError="1"/>
      <sheetData sheetId="9" refreshError="1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397.06600000000003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974.77700000000004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337.42899999999997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219918.86207999481</v>
          </cell>
          <cell r="H13">
            <v>30700.135799999996</v>
          </cell>
          <cell r="I13">
            <v>354162.41259038664</v>
          </cell>
          <cell r="J13">
            <v>161.04230862269611</v>
          </cell>
          <cell r="K13">
            <v>1153.6183908032963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4664.63</v>
          </cell>
          <cell r="H14">
            <v>0</v>
          </cell>
          <cell r="I14">
            <v>31673.808936899986</v>
          </cell>
          <cell r="J14">
            <v>679.02082130629844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17680.89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G16">
            <v>4664.63</v>
          </cell>
          <cell r="I16">
            <v>13992.918936899985</v>
          </cell>
          <cell r="J16">
            <v>299.97918241961281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233.47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G18">
            <v>233.47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29263.659314300003</v>
          </cell>
          <cell r="H20">
            <v>30700.135799999996</v>
          </cell>
          <cell r="I20">
            <v>31254.21</v>
          </cell>
          <cell r="J20">
            <v>106.80212499852092</v>
          </cell>
          <cell r="K20">
            <v>101.80479397097653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-6.8569999712053686E-4</v>
          </cell>
          <cell r="H21">
            <v>30700.135799999996</v>
          </cell>
          <cell r="I21">
            <v>4343.7112000000016</v>
          </cell>
          <cell r="J21">
            <v>-633471083.30765176</v>
          </cell>
          <cell r="K21">
            <v>14.148833830239937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29263.66</v>
          </cell>
          <cell r="H22">
            <v>0</v>
          </cell>
          <cell r="I22">
            <v>26910.498799999998</v>
          </cell>
          <cell r="J22">
            <v>91.958759772359286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G25">
            <v>23661</v>
          </cell>
          <cell r="I25">
            <v>22080.768799999998</v>
          </cell>
          <cell r="J25">
            <v>93.321367651409474</v>
          </cell>
          <cell r="K25">
            <v>0</v>
          </cell>
          <cell r="L25">
            <v>0</v>
          </cell>
          <cell r="M25">
            <v>0</v>
          </cell>
        </row>
        <row r="26">
          <cell r="G26">
            <v>5602.66</v>
          </cell>
          <cell r="I26">
            <v>4829.7299999999996</v>
          </cell>
          <cell r="J26">
            <v>86.204231561436885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60188.492765694784</v>
          </cell>
          <cell r="H27">
            <v>0</v>
          </cell>
          <cell r="I27">
            <v>156008.33444566227</v>
          </cell>
          <cell r="J27">
            <v>259.19960324140436</v>
          </cell>
          <cell r="K27">
            <v>0</v>
          </cell>
          <cell r="L27">
            <v>0</v>
          </cell>
          <cell r="M27">
            <v>0</v>
          </cell>
        </row>
        <row r="28">
          <cell r="G28">
            <v>15889.75</v>
          </cell>
          <cell r="I28">
            <v>40874.183624763515</v>
          </cell>
          <cell r="J28">
            <v>257.23616560841748</v>
          </cell>
          <cell r="K28">
            <v>0</v>
          </cell>
          <cell r="L28">
            <v>0</v>
          </cell>
          <cell r="M28">
            <v>0</v>
          </cell>
        </row>
        <row r="29">
          <cell r="G29">
            <v>10744.78</v>
          </cell>
          <cell r="I29">
            <v>30336.171120592346</v>
          </cell>
          <cell r="J29">
            <v>282.33403681222273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98934.080000000002</v>
          </cell>
          <cell r="H30">
            <v>0</v>
          </cell>
          <cell r="I30">
            <v>64015.70446246853</v>
          </cell>
          <cell r="J30">
            <v>64.705412394261444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G36">
            <v>23903.24</v>
          </cell>
          <cell r="I36">
            <v>5212.0083600000462</v>
          </cell>
          <cell r="J36">
            <v>21.804610421014246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437.17999999999995</v>
          </cell>
          <cell r="H37">
            <v>0</v>
          </cell>
          <cell r="I37">
            <v>480.25570635999998</v>
          </cell>
          <cell r="J37">
            <v>109.85308256553365</v>
          </cell>
          <cell r="K37">
            <v>0</v>
          </cell>
          <cell r="L37">
            <v>0</v>
          </cell>
          <cell r="M37">
            <v>0</v>
          </cell>
        </row>
        <row r="38">
          <cell r="G38">
            <v>280.39</v>
          </cell>
          <cell r="I38">
            <v>255.72570636</v>
          </cell>
          <cell r="J38">
            <v>91.203575862191954</v>
          </cell>
          <cell r="K38">
            <v>0</v>
          </cell>
          <cell r="L38">
            <v>0</v>
          </cell>
          <cell r="M38">
            <v>0</v>
          </cell>
        </row>
        <row r="39">
          <cell r="I39">
            <v>224.53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G40">
            <v>156.79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74593.66</v>
          </cell>
          <cell r="H41">
            <v>0</v>
          </cell>
          <cell r="I41">
            <v>58323.440396108483</v>
          </cell>
          <cell r="J41">
            <v>78.188200439700211</v>
          </cell>
          <cell r="K41">
            <v>0</v>
          </cell>
          <cell r="L41">
            <v>0</v>
          </cell>
          <cell r="M41">
            <v>0</v>
          </cell>
        </row>
        <row r="42">
          <cell r="I42">
            <v>999.4748215661017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I43">
            <v>75.644792542372898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I44">
            <v>749.57300000000009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I45">
            <v>1900.056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G47">
            <v>40493.480000000003</v>
          </cell>
          <cell r="I47">
            <v>43370.23000000001</v>
          </cell>
          <cell r="J47">
            <v>107.10423011309477</v>
          </cell>
          <cell r="K47">
            <v>0</v>
          </cell>
          <cell r="L47">
            <v>0</v>
          </cell>
          <cell r="M47">
            <v>0</v>
          </cell>
        </row>
        <row r="48">
          <cell r="I48">
            <v>181.17400000000001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G49">
            <v>154</v>
          </cell>
          <cell r="I49">
            <v>598.85778200000004</v>
          </cell>
          <cell r="J49">
            <v>388.86868961038965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38.450000000000003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G53">
            <v>33946.18</v>
          </cell>
          <cell r="I53">
            <v>10409.980000000001</v>
          </cell>
          <cell r="J53">
            <v>30.666130916645116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5180.91</v>
          </cell>
          <cell r="H54">
            <v>0</v>
          </cell>
          <cell r="I54">
            <v>1044.5529999999999</v>
          </cell>
          <cell r="J54">
            <v>20.161573931992642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292.85599999999999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751.697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I61">
            <v>751.697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G63">
            <v>5180.91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225099.77207999481</v>
          </cell>
          <cell r="H64">
            <v>30700.135799999996</v>
          </cell>
          <cell r="I64">
            <v>355206.96559038665</v>
          </cell>
          <cell r="J64">
            <v>157.79978909270287</v>
          </cell>
          <cell r="K64">
            <v>1157.0208285215035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2822.4885590985368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297661.19021043321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59066.998020854946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16543.43</v>
          </cell>
          <cell r="H70">
            <v>0</v>
          </cell>
          <cell r="I70">
            <v>34927.227333333329</v>
          </cell>
          <cell r="J70">
            <v>211.12446048572352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11666.93</v>
          </cell>
          <cell r="H71">
            <v>0</v>
          </cell>
          <cell r="I71">
            <v>26145.919999999998</v>
          </cell>
          <cell r="J71">
            <v>224.10282739332453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I73">
            <v>222.35348405852977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G74">
            <v>11666.93</v>
          </cell>
          <cell r="I74">
            <v>21710.014250154643</v>
          </cell>
          <cell r="J74">
            <v>186.0816363015347</v>
          </cell>
          <cell r="K74">
            <v>0</v>
          </cell>
          <cell r="L74">
            <v>0</v>
          </cell>
          <cell r="M74">
            <v>0</v>
          </cell>
        </row>
        <row r="75">
          <cell r="I75">
            <v>4213.552265786825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G77">
            <v>4876.5</v>
          </cell>
          <cell r="I77">
            <v>7946.7473333333328</v>
          </cell>
          <cell r="J77">
            <v>162.96006015243171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834.56000000000006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G81">
            <v>29263.66</v>
          </cell>
          <cell r="I81">
            <v>31254.21</v>
          </cell>
          <cell r="J81">
            <v>106.80212249595573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21767.670150394737</v>
          </cell>
          <cell r="H83">
            <v>40394.915526315781</v>
          </cell>
          <cell r="I83">
            <v>45956.878070175444</v>
          </cell>
          <cell r="J83">
            <v>211.12446923651157</v>
          </cell>
          <cell r="K83">
            <v>113.76896688949938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5224.2408360947366</v>
          </cell>
          <cell r="H84">
            <v>9694.7797263157881</v>
          </cell>
          <cell r="I84">
            <v>11029.650736842106</v>
          </cell>
          <cell r="J84">
            <v>211.12446923651157</v>
          </cell>
          <cell r="K84">
            <v>113.76896688949935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93.799769496945316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9158.3648489351617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1777.4861184099998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21767.670836094738</v>
          </cell>
          <cell r="H92">
            <v>9694.7797263157881</v>
          </cell>
          <cell r="I92">
            <v>45956.878070175437</v>
          </cell>
          <cell r="J92">
            <v>211.12446258591257</v>
          </cell>
          <cell r="K92">
            <v>474.03736203958067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390.83237290393879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38159.853537229836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7406.1921600416654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246867.44291608955</v>
          </cell>
          <cell r="H98">
            <v>40394.915526315788</v>
          </cell>
          <cell r="I98">
            <v>401163.84366056207</v>
          </cell>
          <cell r="J98">
            <v>162.50172113498093</v>
          </cell>
          <cell r="K98">
            <v>993.10479656584187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9.6702322863121566</v>
          </cell>
          <cell r="H101">
            <v>31.578947368421051</v>
          </cell>
          <cell r="I101">
            <v>12.938056547903242</v>
          </cell>
          <cell r="J101">
            <v>133.79261391907374</v>
          </cell>
          <cell r="K101">
            <v>40.970512401693604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31.404221229906728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40930.589999999997</v>
          </cell>
          <cell r="H104">
            <v>0</v>
          </cell>
          <cell r="I104">
            <v>57400.13</v>
          </cell>
          <cell r="J104">
            <v>140.2377292875573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40930.589999999997</v>
          </cell>
          <cell r="H106">
            <v>0</v>
          </cell>
          <cell r="I106">
            <v>57400.13</v>
          </cell>
          <cell r="J106">
            <v>140.2377292875573</v>
          </cell>
          <cell r="K106">
            <v>0</v>
          </cell>
          <cell r="L106">
            <v>0</v>
          </cell>
          <cell r="M106">
            <v>0</v>
          </cell>
        </row>
        <row r="107">
          <cell r="G107">
            <v>29263.66</v>
          </cell>
          <cell r="I107">
            <v>31254.21</v>
          </cell>
          <cell r="J107">
            <v>106.80212249595573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G109">
            <v>11666.93</v>
          </cell>
          <cell r="I109">
            <v>26145.919999999998</v>
          </cell>
          <cell r="J109">
            <v>224.10282739332453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G121">
            <v>26.4</v>
          </cell>
          <cell r="I121">
            <v>26.2</v>
          </cell>
          <cell r="J121">
            <v>99.242424242424249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12774.201299999999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108.63600000000001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10606.935699999998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2058.6296000000002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10" refreshError="1">
        <row r="9">
          <cell r="G9">
            <v>386.45</v>
          </cell>
          <cell r="I9">
            <v>644.0560469514985</v>
          </cell>
        </row>
        <row r="13">
          <cell r="G13">
            <v>386.45</v>
          </cell>
          <cell r="I13">
            <v>644.0560469514985</v>
          </cell>
        </row>
        <row r="16">
          <cell r="G16">
            <v>386.45</v>
          </cell>
          <cell r="I16">
            <v>644.0560469514985</v>
          </cell>
        </row>
        <row r="18">
          <cell r="G18">
            <v>2063.5410620000002</v>
          </cell>
          <cell r="I18">
            <v>2393.8040000000001</v>
          </cell>
        </row>
        <row r="19">
          <cell r="G19">
            <v>4.24</v>
          </cell>
          <cell r="I19">
            <v>7.2633516703791257</v>
          </cell>
        </row>
        <row r="20">
          <cell r="G20">
            <v>2.06</v>
          </cell>
          <cell r="I20">
            <v>2.9048685333924769</v>
          </cell>
        </row>
        <row r="23">
          <cell r="G23">
            <v>11.2906</v>
          </cell>
          <cell r="I23">
            <v>0</v>
          </cell>
        </row>
        <row r="26">
          <cell r="G26">
            <v>96.22</v>
          </cell>
          <cell r="I26">
            <v>75</v>
          </cell>
        </row>
        <row r="29">
          <cell r="I29">
            <v>15.297812887053682</v>
          </cell>
        </row>
        <row r="32">
          <cell r="G32">
            <v>10.4</v>
          </cell>
          <cell r="I32">
            <v>32.999999999999993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1">
          <cell r="G41">
            <v>33.46</v>
          </cell>
          <cell r="I41">
            <v>29.999999999999993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  <row r="53">
          <cell r="G53">
            <v>386.45</v>
          </cell>
          <cell r="I53">
            <v>644.0560469514985</v>
          </cell>
        </row>
        <row r="54">
          <cell r="G54">
            <v>386.45</v>
          </cell>
          <cell r="I54">
            <v>644.0560469514985</v>
          </cell>
        </row>
      </sheetData>
      <sheetData sheetId="11" refreshError="1"/>
      <sheetData sheetId="12" refreshError="1"/>
      <sheetData sheetId="13" refreshError="1">
        <row r="11">
          <cell r="D11">
            <v>9503.8080000000009</v>
          </cell>
          <cell r="I11">
            <v>1143.6597999999999</v>
          </cell>
        </row>
        <row r="12">
          <cell r="D12">
            <v>31346.58</v>
          </cell>
          <cell r="I12">
            <v>4258.4169999999995</v>
          </cell>
        </row>
        <row r="16">
          <cell r="D16">
            <v>74102.290000000008</v>
          </cell>
          <cell r="I16">
            <v>6712.42</v>
          </cell>
        </row>
        <row r="17">
          <cell r="D17">
            <v>8202.3150000000005</v>
          </cell>
          <cell r="I17">
            <v>571.31299999999999</v>
          </cell>
        </row>
        <row r="21">
          <cell r="D21">
            <v>162589.21100000001</v>
          </cell>
          <cell r="I21">
            <v>14224.688999999998</v>
          </cell>
        </row>
      </sheetData>
      <sheetData sheetId="14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359550.67679038673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300483.67876953178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2822.4885590985368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297661.19021043321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59066.998020854946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45956.878070175444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38550.685910133776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390.83237290393879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38159.853537229836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7406.1921600416654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12.781752625365714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405507.5548605622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339034.36467966554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3213.3209320024757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335821.04374766303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66473.190180896607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974.77700000000004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748.45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584.41600000000005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206.46699999999998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1632.4465923743835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74744.81854919075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116938.49896447445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5.3730813554722561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245.76002637750301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384.48980313956423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3175.7093625141702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223254.10260748112</v>
          </cell>
          <cell r="J66">
            <v>0</v>
          </cell>
        </row>
      </sheetData>
      <sheetData sheetId="15" refreshError="1">
        <row r="8">
          <cell r="I8">
            <v>987.18</v>
          </cell>
        </row>
      </sheetData>
      <sheetData sheetId="16" refreshError="1"/>
      <sheetData sheetId="17" refreshError="1"/>
      <sheetData sheetId="18" refreshError="1"/>
      <sheetData sheetId="19" refreshError="1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20" refreshError="1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21" refreshError="1"/>
      <sheetData sheetId="22"/>
      <sheetData sheetId="23"/>
      <sheetData sheetId="2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5"/>
      <sheetName val="24"/>
      <sheetName val="27"/>
      <sheetName val="P2.1"/>
      <sheetName val="P2.2"/>
      <sheetName val="2.3"/>
      <sheetName val="перекрестка"/>
      <sheetName val="17_1"/>
      <sheetName val="18_2"/>
      <sheetName val="21_3"/>
      <sheetName val="P2_1"/>
      <sheetName val="2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1">
          <cell r="L11" t="str">
            <v>3086,65</v>
          </cell>
          <cell r="V11" t="str">
            <v>3152,58</v>
          </cell>
          <cell r="AA11" t="str">
            <v>3184,46</v>
          </cell>
        </row>
        <row r="12">
          <cell r="H12">
            <v>612.47</v>
          </cell>
          <cell r="I12">
            <v>2220.9299999999998</v>
          </cell>
          <cell r="M12">
            <v>630.70000000000005</v>
          </cell>
          <cell r="N12">
            <v>2419.9</v>
          </cell>
          <cell r="R12">
            <v>640.64</v>
          </cell>
          <cell r="S12">
            <v>641.35</v>
          </cell>
          <cell r="W12">
            <v>888.2</v>
          </cell>
          <cell r="X12">
            <v>980.8</v>
          </cell>
          <cell r="AB12">
            <v>881.1</v>
          </cell>
          <cell r="AC12">
            <v>1303.5</v>
          </cell>
        </row>
        <row r="13">
          <cell r="I13">
            <v>472.6</v>
          </cell>
          <cell r="N13">
            <v>486.1</v>
          </cell>
          <cell r="S13">
            <v>370</v>
          </cell>
          <cell r="X13">
            <v>573.29999999999995</v>
          </cell>
          <cell r="Y13">
            <v>1054.0999999999999</v>
          </cell>
          <cell r="AC13">
            <v>582.29999999999995</v>
          </cell>
        </row>
        <row r="14">
          <cell r="J14">
            <v>749.58</v>
          </cell>
          <cell r="O14">
            <v>802.1</v>
          </cell>
          <cell r="T14">
            <v>689.47</v>
          </cell>
          <cell r="AD14">
            <v>1324.6</v>
          </cell>
        </row>
        <row r="15">
          <cell r="G15">
            <v>34.5</v>
          </cell>
          <cell r="I15">
            <v>32.700000000000003</v>
          </cell>
          <cell r="N15">
            <v>25.6</v>
          </cell>
          <cell r="Q15">
            <v>21.7</v>
          </cell>
          <cell r="S15">
            <v>32.700000000000003</v>
          </cell>
          <cell r="X15">
            <v>32.700000000000003</v>
          </cell>
          <cell r="AC15">
            <v>25.7</v>
          </cell>
        </row>
        <row r="16">
          <cell r="G16">
            <v>3391.48</v>
          </cell>
          <cell r="H16">
            <v>16.3</v>
          </cell>
          <cell r="I16">
            <v>0.2</v>
          </cell>
          <cell r="L16">
            <v>544.15</v>
          </cell>
          <cell r="M16">
            <v>9.1999999999999993</v>
          </cell>
          <cell r="N16">
            <v>0.3</v>
          </cell>
          <cell r="Q16">
            <v>3483.66</v>
          </cell>
          <cell r="R16">
            <v>16.3</v>
          </cell>
          <cell r="S16">
            <v>0.2</v>
          </cell>
          <cell r="V16">
            <v>521.72</v>
          </cell>
          <cell r="W16">
            <v>9.1999999999999993</v>
          </cell>
          <cell r="X16">
            <v>0.3</v>
          </cell>
          <cell r="AA16">
            <v>532.94000000000005</v>
          </cell>
          <cell r="AB16">
            <v>16.3</v>
          </cell>
          <cell r="AC16">
            <v>0.2</v>
          </cell>
        </row>
        <row r="17">
          <cell r="V17">
            <v>25.7</v>
          </cell>
          <cell r="AA17">
            <v>35.4</v>
          </cell>
        </row>
        <row r="22">
          <cell r="G22">
            <v>502.4</v>
          </cell>
          <cell r="H22">
            <v>112</v>
          </cell>
          <cell r="I22">
            <v>1819.5</v>
          </cell>
          <cell r="J22">
            <v>684</v>
          </cell>
          <cell r="L22">
            <v>480.1</v>
          </cell>
          <cell r="M22">
            <v>105.1</v>
          </cell>
          <cell r="N22">
            <v>1933.9</v>
          </cell>
          <cell r="O22">
            <v>627</v>
          </cell>
          <cell r="Q22">
            <v>2074.9</v>
          </cell>
          <cell r="R22">
            <v>224</v>
          </cell>
          <cell r="S22">
            <v>257</v>
          </cell>
          <cell r="T22">
            <v>562</v>
          </cell>
          <cell r="V22">
            <v>1727.5</v>
          </cell>
          <cell r="W22">
            <v>269.5</v>
          </cell>
          <cell r="X22">
            <v>327.3</v>
          </cell>
          <cell r="Y22">
            <v>795.9</v>
          </cell>
          <cell r="AA22">
            <v>1464.7</v>
          </cell>
          <cell r="AB22">
            <v>260.5</v>
          </cell>
          <cell r="AC22">
            <v>368</v>
          </cell>
          <cell r="AD22">
            <v>1047.4000000000001</v>
          </cell>
        </row>
      </sheetData>
      <sheetData sheetId="5" refreshError="1"/>
      <sheetData sheetId="6" refreshError="1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1">
          <cell r="E21">
            <v>1.5</v>
          </cell>
          <cell r="F21">
            <v>1</v>
          </cell>
          <cell r="G21">
            <v>64.7</v>
          </cell>
          <cell r="H21">
            <v>288.3</v>
          </cell>
          <cell r="K21">
            <v>0.3</v>
          </cell>
          <cell r="L21">
            <v>0.2</v>
          </cell>
          <cell r="M21">
            <v>12.5</v>
          </cell>
          <cell r="N21">
            <v>55.6</v>
          </cell>
        </row>
        <row r="22">
          <cell r="E22">
            <v>478.6</v>
          </cell>
          <cell r="F22">
            <v>104.1</v>
          </cell>
          <cell r="G22">
            <v>1869.2</v>
          </cell>
          <cell r="H22">
            <v>338.7</v>
          </cell>
          <cell r="K22">
            <v>73.3</v>
          </cell>
          <cell r="L22">
            <v>15.9</v>
          </cell>
          <cell r="M22">
            <v>286.2</v>
          </cell>
          <cell r="N22">
            <v>51.9</v>
          </cell>
        </row>
        <row r="23">
          <cell r="E23">
            <v>8.3000000000000007</v>
          </cell>
          <cell r="F23">
            <v>1</v>
          </cell>
          <cell r="G23">
            <v>118.2</v>
          </cell>
          <cell r="H23">
            <v>154.80000000000001</v>
          </cell>
          <cell r="K23">
            <v>1.7</v>
          </cell>
          <cell r="L23">
            <v>0.2</v>
          </cell>
          <cell r="M23">
            <v>24.5</v>
          </cell>
          <cell r="N23">
            <v>32.1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39">
          <cell r="E39">
            <v>16</v>
          </cell>
          <cell r="F39">
            <v>11</v>
          </cell>
          <cell r="G39">
            <v>48</v>
          </cell>
          <cell r="H39">
            <v>388</v>
          </cell>
          <cell r="K39">
            <v>3.1</v>
          </cell>
          <cell r="L39">
            <v>2.1</v>
          </cell>
          <cell r="M39">
            <v>9.3000000000000007</v>
          </cell>
          <cell r="N39">
            <v>74.8</v>
          </cell>
        </row>
        <row r="40">
          <cell r="E40">
            <v>1711.5</v>
          </cell>
          <cell r="F40">
            <v>258.5</v>
          </cell>
          <cell r="G40">
            <v>279.3</v>
          </cell>
          <cell r="H40">
            <v>407.9</v>
          </cell>
          <cell r="K40">
            <v>262</v>
          </cell>
          <cell r="L40">
            <v>39.6</v>
          </cell>
          <cell r="M40">
            <v>42.8</v>
          </cell>
          <cell r="N40">
            <v>62.4</v>
          </cell>
        </row>
        <row r="41">
          <cell r="E41">
            <v>8</v>
          </cell>
          <cell r="F41">
            <v>1</v>
          </cell>
          <cell r="G41">
            <v>117</v>
          </cell>
          <cell r="H41">
            <v>126.4</v>
          </cell>
          <cell r="K41">
            <v>1.7</v>
          </cell>
          <cell r="L41">
            <v>0.2</v>
          </cell>
          <cell r="M41">
            <v>24.2</v>
          </cell>
          <cell r="N41">
            <v>26.2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  <row r="57">
          <cell r="E57">
            <v>16</v>
          </cell>
          <cell r="F57">
            <v>11</v>
          </cell>
          <cell r="G57">
            <v>49</v>
          </cell>
          <cell r="H57">
            <v>500</v>
          </cell>
          <cell r="K57">
            <v>3.1</v>
          </cell>
          <cell r="L57">
            <v>2.2000000000000002</v>
          </cell>
          <cell r="M57">
            <v>9.4</v>
          </cell>
          <cell r="N57">
            <v>96.4</v>
          </cell>
        </row>
        <row r="58">
          <cell r="E58">
            <v>1448.7</v>
          </cell>
          <cell r="F58">
            <v>249.5</v>
          </cell>
          <cell r="G58">
            <v>319</v>
          </cell>
          <cell r="H58">
            <v>547.4</v>
          </cell>
          <cell r="K58">
            <v>221.8</v>
          </cell>
          <cell r="L58">
            <v>38.200000000000003</v>
          </cell>
          <cell r="M58">
            <v>48.8</v>
          </cell>
          <cell r="N58">
            <v>83.8</v>
          </cell>
        </row>
        <row r="59">
          <cell r="E59">
            <v>8</v>
          </cell>
          <cell r="F59">
            <v>1</v>
          </cell>
          <cell r="G59">
            <v>120</v>
          </cell>
          <cell r="H59">
            <v>151.30000000000001</v>
          </cell>
          <cell r="K59">
            <v>1.7</v>
          </cell>
          <cell r="L59">
            <v>0.2</v>
          </cell>
          <cell r="M59">
            <v>24.9</v>
          </cell>
          <cell r="N59">
            <v>31.4</v>
          </cell>
        </row>
      </sheetData>
      <sheetData sheetId="7" refreshError="1">
        <row r="10">
          <cell r="E10">
            <v>34739</v>
          </cell>
          <cell r="F10">
            <v>73214</v>
          </cell>
          <cell r="G10">
            <v>37727</v>
          </cell>
          <cell r="H10">
            <v>72253</v>
          </cell>
          <cell r="I10">
            <v>77459</v>
          </cell>
        </row>
        <row r="12">
          <cell r="E12">
            <v>85605</v>
          </cell>
          <cell r="F12">
            <v>35754</v>
          </cell>
          <cell r="G12">
            <v>92967</v>
          </cell>
          <cell r="H12">
            <v>68441</v>
          </cell>
          <cell r="I12">
            <v>81024</v>
          </cell>
        </row>
        <row r="15">
          <cell r="E15">
            <v>217408</v>
          </cell>
          <cell r="F15">
            <v>362378</v>
          </cell>
          <cell r="G15">
            <v>277623</v>
          </cell>
          <cell r="H15">
            <v>411680</v>
          </cell>
          <cell r="I15">
            <v>526849</v>
          </cell>
        </row>
        <row r="16">
          <cell r="E16" t="str">
            <v>209415</v>
          </cell>
          <cell r="F16" t="str">
            <v>350347</v>
          </cell>
          <cell r="G16" t="str">
            <v>263125</v>
          </cell>
          <cell r="H16" t="str">
            <v>395391</v>
          </cell>
          <cell r="I16" t="str">
            <v>510890</v>
          </cell>
        </row>
        <row r="17">
          <cell r="E17">
            <v>7993</v>
          </cell>
          <cell r="F17">
            <v>12031</v>
          </cell>
          <cell r="G17">
            <v>14498</v>
          </cell>
          <cell r="H17">
            <v>16289</v>
          </cell>
          <cell r="I17">
            <v>15959</v>
          </cell>
        </row>
        <row r="20">
          <cell r="E20">
            <v>62962</v>
          </cell>
          <cell r="F20">
            <v>61971.12</v>
          </cell>
          <cell r="G20">
            <v>73318.843128185428</v>
          </cell>
          <cell r="H20">
            <v>90749.22240376081</v>
          </cell>
          <cell r="I20">
            <v>110589.61628880003</v>
          </cell>
        </row>
        <row r="25">
          <cell r="E25">
            <v>1050</v>
          </cell>
          <cell r="G25">
            <v>1050</v>
          </cell>
          <cell r="H25">
            <v>1050</v>
          </cell>
          <cell r="I25">
            <v>1050</v>
          </cell>
        </row>
        <row r="26">
          <cell r="E26">
            <v>11616</v>
          </cell>
          <cell r="F26">
            <v>17159</v>
          </cell>
          <cell r="G26">
            <v>17644</v>
          </cell>
          <cell r="H26">
            <v>20721</v>
          </cell>
          <cell r="I26">
            <v>46242</v>
          </cell>
        </row>
        <row r="28">
          <cell r="E28">
            <v>0</v>
          </cell>
          <cell r="G28">
            <v>345008</v>
          </cell>
          <cell r="H28">
            <v>383322</v>
          </cell>
          <cell r="I28">
            <v>445350</v>
          </cell>
        </row>
        <row r="31">
          <cell r="E31">
            <v>9626</v>
          </cell>
          <cell r="F31">
            <v>4526</v>
          </cell>
          <cell r="G31">
            <v>10447</v>
          </cell>
          <cell r="H31">
            <v>10447</v>
          </cell>
          <cell r="I31">
            <v>10967</v>
          </cell>
        </row>
        <row r="32">
          <cell r="E32">
            <v>9188</v>
          </cell>
          <cell r="F32">
            <v>4048</v>
          </cell>
          <cell r="G32">
            <v>9969</v>
          </cell>
          <cell r="H32">
            <v>9969</v>
          </cell>
          <cell r="I32">
            <v>9969</v>
          </cell>
        </row>
        <row r="33">
          <cell r="E33">
            <v>438</v>
          </cell>
          <cell r="F33">
            <v>478</v>
          </cell>
          <cell r="G33">
            <v>478</v>
          </cell>
          <cell r="H33">
            <v>478</v>
          </cell>
          <cell r="I33">
            <v>998</v>
          </cell>
        </row>
        <row r="34">
          <cell r="E34">
            <v>105785</v>
          </cell>
          <cell r="F34">
            <v>97319</v>
          </cell>
          <cell r="G34">
            <v>90741.27</v>
          </cell>
          <cell r="H34">
            <v>137171</v>
          </cell>
          <cell r="I34">
            <v>221270</v>
          </cell>
        </row>
        <row r="36">
          <cell r="B36" t="str">
            <v>Регистрация прав собственности на недвижимость и землю</v>
          </cell>
          <cell r="E36">
            <v>39817</v>
          </cell>
          <cell r="F36">
            <v>22256</v>
          </cell>
          <cell r="G36">
            <v>42526</v>
          </cell>
          <cell r="H36">
            <v>42526</v>
          </cell>
          <cell r="I36">
            <v>60000</v>
          </cell>
        </row>
        <row r="37">
          <cell r="B37" t="str">
            <v>Прочие другие затраты</v>
          </cell>
        </row>
        <row r="38">
          <cell r="B38" t="str">
            <v>транзит электроэнергии</v>
          </cell>
          <cell r="G38">
            <v>15674</v>
          </cell>
          <cell r="H38">
            <v>15674</v>
          </cell>
          <cell r="I38">
            <v>15319</v>
          </cell>
        </row>
      </sheetData>
      <sheetData sheetId="8" refreshError="1">
        <row r="7">
          <cell r="G7">
            <v>2239</v>
          </cell>
          <cell r="H7">
            <v>2270</v>
          </cell>
          <cell r="I7">
            <v>2239</v>
          </cell>
          <cell r="J7">
            <v>2500</v>
          </cell>
          <cell r="K7">
            <v>2643</v>
          </cell>
        </row>
        <row r="8">
          <cell r="G8">
            <v>2226</v>
          </cell>
          <cell r="H8">
            <v>2258</v>
          </cell>
          <cell r="I8">
            <v>2226</v>
          </cell>
          <cell r="J8">
            <v>2487</v>
          </cell>
          <cell r="K8">
            <v>2630</v>
          </cell>
        </row>
        <row r="10">
          <cell r="G10">
            <v>2095.4299999999998</v>
          </cell>
          <cell r="H10">
            <v>2130</v>
          </cell>
          <cell r="I10">
            <v>2417.44</v>
          </cell>
          <cell r="J10">
            <v>2343</v>
          </cell>
          <cell r="K10">
            <v>2700</v>
          </cell>
        </row>
        <row r="12">
          <cell r="G12">
            <v>2095.4299999999998</v>
          </cell>
          <cell r="H12">
            <v>2130</v>
          </cell>
          <cell r="I12">
            <v>2178.623</v>
          </cell>
          <cell r="J12">
            <v>2343</v>
          </cell>
          <cell r="K12">
            <v>2700</v>
          </cell>
        </row>
        <row r="13">
          <cell r="G13">
            <v>6</v>
          </cell>
          <cell r="H13">
            <v>6.2</v>
          </cell>
          <cell r="I13">
            <v>6</v>
          </cell>
          <cell r="J13">
            <v>6.1</v>
          </cell>
          <cell r="K13">
            <v>6.1</v>
          </cell>
        </row>
        <row r="14">
          <cell r="G14">
            <v>1.76</v>
          </cell>
          <cell r="H14">
            <v>1.7939000000000001</v>
          </cell>
          <cell r="I14">
            <v>2.1</v>
          </cell>
          <cell r="J14">
            <v>2.15</v>
          </cell>
          <cell r="K14">
            <v>2.15</v>
          </cell>
        </row>
        <row r="17">
          <cell r="G17">
            <v>15</v>
          </cell>
          <cell r="H17">
            <v>16.399999999999999</v>
          </cell>
          <cell r="I17">
            <v>15</v>
          </cell>
          <cell r="J17">
            <v>15</v>
          </cell>
          <cell r="K17">
            <v>15</v>
          </cell>
        </row>
        <row r="20">
          <cell r="G20">
            <v>75</v>
          </cell>
          <cell r="H20">
            <v>75.3</v>
          </cell>
          <cell r="I20">
            <v>75</v>
          </cell>
          <cell r="J20">
            <v>75</v>
          </cell>
          <cell r="K20">
            <v>75</v>
          </cell>
        </row>
        <row r="23">
          <cell r="G23">
            <v>15</v>
          </cell>
          <cell r="H23">
            <v>13.4</v>
          </cell>
          <cell r="I23">
            <v>15</v>
          </cell>
          <cell r="J23">
            <v>16.399999999999999</v>
          </cell>
          <cell r="K23">
            <v>16.399999999999999</v>
          </cell>
        </row>
        <row r="26">
          <cell r="G26">
            <v>22</v>
          </cell>
          <cell r="H26">
            <v>11.8</v>
          </cell>
          <cell r="I26">
            <v>11</v>
          </cell>
          <cell r="J26">
            <v>11</v>
          </cell>
          <cell r="K26">
            <v>11</v>
          </cell>
        </row>
        <row r="38">
          <cell r="G38">
            <v>7384</v>
          </cell>
          <cell r="H38">
            <v>7384</v>
          </cell>
          <cell r="I38">
            <v>7821.8</v>
          </cell>
          <cell r="J38">
            <v>7821.8</v>
          </cell>
          <cell r="K38">
            <v>8611.7999999999993</v>
          </cell>
        </row>
        <row r="44">
          <cell r="G44">
            <v>722.2</v>
          </cell>
          <cell r="H44">
            <v>722.2</v>
          </cell>
          <cell r="I44">
            <v>915.9</v>
          </cell>
          <cell r="J44">
            <v>915.9</v>
          </cell>
          <cell r="K44">
            <v>1008.4</v>
          </cell>
        </row>
      </sheetData>
      <sheetData sheetId="9" refreshError="1"/>
      <sheetData sheetId="10" refreshError="1">
        <row r="9">
          <cell r="D9">
            <v>1194728</v>
          </cell>
          <cell r="E9">
            <v>6900</v>
          </cell>
          <cell r="I9">
            <v>33549</v>
          </cell>
        </row>
        <row r="10">
          <cell r="D10">
            <v>710494</v>
          </cell>
          <cell r="E10">
            <v>4350</v>
          </cell>
          <cell r="I10">
            <v>19114</v>
          </cell>
        </row>
        <row r="11">
          <cell r="D11">
            <v>1357355</v>
          </cell>
          <cell r="E11">
            <v>25100</v>
          </cell>
          <cell r="I11">
            <v>36741</v>
          </cell>
        </row>
        <row r="12">
          <cell r="D12">
            <v>1583701</v>
          </cell>
          <cell r="E12">
            <v>40120</v>
          </cell>
          <cell r="F12">
            <v>1750</v>
          </cell>
          <cell r="I12">
            <v>48087</v>
          </cell>
        </row>
        <row r="15">
          <cell r="D15">
            <v>239</v>
          </cell>
          <cell r="I15">
            <v>8</v>
          </cell>
        </row>
        <row r="16">
          <cell r="D16">
            <v>27934</v>
          </cell>
          <cell r="E16">
            <v>4500</v>
          </cell>
          <cell r="I16">
            <v>1026</v>
          </cell>
        </row>
        <row r="17">
          <cell r="D17">
            <v>16109</v>
          </cell>
          <cell r="E17">
            <v>2100</v>
          </cell>
          <cell r="F17">
            <v>1100</v>
          </cell>
          <cell r="I17">
            <v>565</v>
          </cell>
        </row>
        <row r="19">
          <cell r="D19">
            <v>1259072</v>
          </cell>
          <cell r="E19">
            <v>17540</v>
          </cell>
          <cell r="F19" t="str">
            <v>98</v>
          </cell>
          <cell r="I19">
            <v>43105</v>
          </cell>
        </row>
        <row r="20">
          <cell r="D20">
            <v>614086</v>
          </cell>
          <cell r="E20">
            <v>2400</v>
          </cell>
          <cell r="I20">
            <v>20920</v>
          </cell>
        </row>
        <row r="21">
          <cell r="D21">
            <v>1622312</v>
          </cell>
          <cell r="E21">
            <v>1455</v>
          </cell>
          <cell r="F21">
            <v>384</v>
          </cell>
          <cell r="I21">
            <v>55177</v>
          </cell>
        </row>
      </sheetData>
      <sheetData sheetId="11" refreshError="1">
        <row r="12">
          <cell r="F12">
            <v>34019</v>
          </cell>
          <cell r="G12">
            <v>38783</v>
          </cell>
          <cell r="H12">
            <v>38783</v>
          </cell>
          <cell r="J12">
            <v>76654</v>
          </cell>
        </row>
        <row r="13">
          <cell r="F13">
            <v>28316</v>
          </cell>
          <cell r="G13">
            <v>19695</v>
          </cell>
          <cell r="H13">
            <v>19695</v>
          </cell>
          <cell r="J13">
            <v>40042</v>
          </cell>
        </row>
        <row r="14">
          <cell r="F14">
            <v>52289</v>
          </cell>
          <cell r="G14">
            <v>48301</v>
          </cell>
          <cell r="H14">
            <v>48301</v>
          </cell>
          <cell r="J14">
            <v>92944</v>
          </cell>
        </row>
        <row r="15">
          <cell r="F15">
            <v>24313</v>
          </cell>
          <cell r="G15">
            <v>27273</v>
          </cell>
          <cell r="H15">
            <v>27273</v>
          </cell>
          <cell r="J15">
            <v>48652</v>
          </cell>
        </row>
        <row r="22">
          <cell r="F22">
            <v>1050</v>
          </cell>
          <cell r="G22">
            <v>0</v>
          </cell>
          <cell r="H22">
            <v>1050</v>
          </cell>
          <cell r="I22">
            <v>1050</v>
          </cell>
          <cell r="J22">
            <v>1050</v>
          </cell>
        </row>
        <row r="23">
          <cell r="F23">
            <v>11616</v>
          </cell>
          <cell r="G23">
            <v>17159</v>
          </cell>
          <cell r="H23">
            <v>17644</v>
          </cell>
          <cell r="I23">
            <v>20721</v>
          </cell>
          <cell r="J23">
            <v>46242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8">
          <cell r="B28" t="str">
            <v>налог на землю</v>
          </cell>
          <cell r="F28">
            <v>9188</v>
          </cell>
          <cell r="G28">
            <v>4048</v>
          </cell>
          <cell r="H28">
            <v>9969</v>
          </cell>
          <cell r="I28">
            <v>9969</v>
          </cell>
          <cell r="J28">
            <v>9969</v>
          </cell>
        </row>
        <row r="29">
          <cell r="B29" t="str">
            <v>транспортный налог</v>
          </cell>
          <cell r="F29">
            <v>438</v>
          </cell>
          <cell r="G29">
            <v>478</v>
          </cell>
          <cell r="H29">
            <v>478</v>
          </cell>
          <cell r="I29">
            <v>478</v>
          </cell>
          <cell r="J29">
            <v>998</v>
          </cell>
        </row>
        <row r="32">
          <cell r="F32">
            <v>553466.512614112</v>
          </cell>
          <cell r="G32">
            <v>528587.9997310146</v>
          </cell>
          <cell r="H32">
            <v>601457.00376525149</v>
          </cell>
          <cell r="I32">
            <v>874704.27696346072</v>
          </cell>
          <cell r="J32">
            <v>972591.67798880022</v>
          </cell>
        </row>
        <row r="34">
          <cell r="B34" t="str">
            <v>Регистрация прав собственности на недвижимость</v>
          </cell>
        </row>
        <row r="35">
          <cell r="B35" t="str">
            <v>Негосударственное пенсионное обеспечение</v>
          </cell>
        </row>
        <row r="36">
          <cell r="B36" t="str">
            <v>Услуги МРСК</v>
          </cell>
        </row>
        <row r="40">
          <cell r="F40">
            <v>0</v>
          </cell>
          <cell r="G40">
            <v>0</v>
          </cell>
          <cell r="H40">
            <v>345008</v>
          </cell>
          <cell r="I40">
            <v>383322</v>
          </cell>
          <cell r="J40">
            <v>445350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52">
          <cell r="F52">
            <v>3117.9</v>
          </cell>
          <cell r="G52">
            <v>3146.1000000000004</v>
          </cell>
          <cell r="H52">
            <v>3117.9</v>
          </cell>
          <cell r="I52">
            <v>3120.2000000000003</v>
          </cell>
          <cell r="J52">
            <v>3140.6</v>
          </cell>
        </row>
        <row r="56">
          <cell r="F56">
            <v>575758.512614112</v>
          </cell>
          <cell r="G56">
            <v>550272.9997310146</v>
          </cell>
          <cell r="H56">
            <v>975606.00376525149</v>
          </cell>
          <cell r="I56">
            <v>1290244.2769634607</v>
          </cell>
          <cell r="J56">
            <v>1476200.6779888002</v>
          </cell>
        </row>
        <row r="57">
          <cell r="F57">
            <v>0</v>
          </cell>
          <cell r="G57">
            <v>0</v>
          </cell>
          <cell r="H57">
            <v>345008</v>
          </cell>
          <cell r="I57">
            <v>383322</v>
          </cell>
          <cell r="J57">
            <v>445350</v>
          </cell>
        </row>
        <row r="60">
          <cell r="F60">
            <v>109197.8</v>
          </cell>
          <cell r="G60">
            <v>110172.79999999999</v>
          </cell>
          <cell r="H60">
            <v>109373.2</v>
          </cell>
          <cell r="I60">
            <v>117492.29999999999</v>
          </cell>
          <cell r="J60">
            <v>117492.29999999999</v>
          </cell>
        </row>
        <row r="62">
          <cell r="F62">
            <v>11199.7</v>
          </cell>
          <cell r="G62">
            <v>11646</v>
          </cell>
          <cell r="H62">
            <v>11444.4</v>
          </cell>
          <cell r="I62">
            <v>9150.9</v>
          </cell>
          <cell r="J62">
            <v>9150.9</v>
          </cell>
        </row>
        <row r="63">
          <cell r="F63">
            <v>12696.8</v>
          </cell>
          <cell r="G63">
            <v>12714.7</v>
          </cell>
          <cell r="H63">
            <v>12687</v>
          </cell>
          <cell r="I63">
            <v>12944.25</v>
          </cell>
          <cell r="J63">
            <v>12944.25</v>
          </cell>
        </row>
        <row r="64">
          <cell r="F64">
            <v>67277.3</v>
          </cell>
          <cell r="G64">
            <v>67700.5</v>
          </cell>
          <cell r="H64">
            <v>66949</v>
          </cell>
          <cell r="I64">
            <v>76075.929999999993</v>
          </cell>
          <cell r="J64">
            <v>76075.929999999993</v>
          </cell>
        </row>
        <row r="65">
          <cell r="F65">
            <v>18024</v>
          </cell>
          <cell r="G65">
            <v>18111.599999999999</v>
          </cell>
          <cell r="H65">
            <v>18292.8</v>
          </cell>
          <cell r="I65">
            <v>19321.22</v>
          </cell>
          <cell r="J65">
            <v>19321.22</v>
          </cell>
        </row>
      </sheetData>
      <sheetData sheetId="12" refreshError="1"/>
      <sheetData sheetId="13" refreshError="1"/>
      <sheetData sheetId="14" refreshError="1">
        <row r="10">
          <cell r="E10">
            <v>22015</v>
          </cell>
          <cell r="F10">
            <v>12181</v>
          </cell>
          <cell r="G10">
            <v>26149</v>
          </cell>
          <cell r="H10">
            <v>26149</v>
          </cell>
          <cell r="I10">
            <v>79150</v>
          </cell>
        </row>
        <row r="13">
          <cell r="I13">
            <v>25641</v>
          </cell>
        </row>
        <row r="14">
          <cell r="I14">
            <v>22759</v>
          </cell>
        </row>
        <row r="15">
          <cell r="I15">
            <v>16502</v>
          </cell>
        </row>
        <row r="16">
          <cell r="I16">
            <v>14248</v>
          </cell>
        </row>
        <row r="17">
          <cell r="E17">
            <v>1533</v>
          </cell>
          <cell r="F17">
            <v>1668</v>
          </cell>
          <cell r="G17">
            <v>1710</v>
          </cell>
          <cell r="H17">
            <v>1520</v>
          </cell>
          <cell r="I17">
            <v>1813</v>
          </cell>
        </row>
        <row r="20">
          <cell r="E20">
            <v>25701</v>
          </cell>
          <cell r="F20">
            <v>14904</v>
          </cell>
          <cell r="G20">
            <v>24172</v>
          </cell>
          <cell r="H20">
            <v>26103</v>
          </cell>
          <cell r="I20">
            <v>29880</v>
          </cell>
        </row>
        <row r="21">
          <cell r="E21">
            <v>14951</v>
          </cell>
          <cell r="F21">
            <v>16128</v>
          </cell>
          <cell r="G21">
            <v>16499</v>
          </cell>
          <cell r="H21">
            <v>6578</v>
          </cell>
          <cell r="I21">
            <v>17110</v>
          </cell>
        </row>
        <row r="22">
          <cell r="E22">
            <v>2994</v>
          </cell>
          <cell r="F22">
            <v>11456</v>
          </cell>
          <cell r="G22">
            <v>6224</v>
          </cell>
          <cell r="H22">
            <v>12540</v>
          </cell>
          <cell r="I22">
            <v>30252</v>
          </cell>
        </row>
        <row r="24">
          <cell r="F24">
            <v>6605</v>
          </cell>
          <cell r="G24" t="str">
            <v>4000</v>
          </cell>
          <cell r="H24" t="str">
            <v>10320</v>
          </cell>
          <cell r="I24">
            <v>26870</v>
          </cell>
        </row>
        <row r="25">
          <cell r="E25" t="str">
            <v>2700</v>
          </cell>
          <cell r="F25">
            <v>2446</v>
          </cell>
          <cell r="G25" t="str">
            <v>1962</v>
          </cell>
          <cell r="H25" t="str">
            <v>1960</v>
          </cell>
          <cell r="I25">
            <v>3036</v>
          </cell>
        </row>
        <row r="28">
          <cell r="B28" t="str">
            <v>Другие прочие платежи из прибыли</v>
          </cell>
          <cell r="E28">
            <v>294</v>
          </cell>
          <cell r="F28">
            <v>2405</v>
          </cell>
          <cell r="G28">
            <v>262</v>
          </cell>
          <cell r="H28">
            <v>260</v>
          </cell>
          <cell r="I28">
            <v>346</v>
          </cell>
        </row>
        <row r="29">
          <cell r="B29" t="str">
            <v>Резерв по сомнительным долгам</v>
          </cell>
          <cell r="F29" t="str">
            <v>2225</v>
          </cell>
          <cell r="H29" t="str">
            <v>2225</v>
          </cell>
        </row>
        <row r="30">
          <cell r="B30" t="str">
            <v>Погашение задолженности МУП РГРЭС</v>
          </cell>
        </row>
        <row r="35">
          <cell r="E35">
            <v>20274</v>
          </cell>
          <cell r="F35">
            <v>24813</v>
          </cell>
          <cell r="G35">
            <v>21558</v>
          </cell>
          <cell r="H35">
            <v>18128</v>
          </cell>
          <cell r="I35">
            <v>40515</v>
          </cell>
        </row>
        <row r="36">
          <cell r="E36">
            <v>2079.3708096683267</v>
          </cell>
          <cell r="F36">
            <v>2622.8996449214328</v>
          </cell>
          <cell r="G36">
            <v>2255.7479821382203</v>
          </cell>
          <cell r="H36">
            <v>1411.9011645869559</v>
          </cell>
          <cell r="I36">
            <v>3155.51498693957</v>
          </cell>
        </row>
        <row r="37">
          <cell r="E37">
            <v>2357.3270084195833</v>
          </cell>
          <cell r="F37">
            <v>2863.5911141406959</v>
          </cell>
          <cell r="G37">
            <v>2500.6706030362102</v>
          </cell>
          <cell r="H37">
            <v>1997.1807854642391</v>
          </cell>
          <cell r="I37">
            <v>4463.5800707791068</v>
          </cell>
        </row>
        <row r="38">
          <cell r="E38">
            <v>12490.910807726896</v>
          </cell>
          <cell r="F38">
            <v>15247.43408990241</v>
          </cell>
          <cell r="G38">
            <v>13195.979837839617</v>
          </cell>
          <cell r="H38">
            <v>11737.828428245937</v>
          </cell>
          <cell r="I38">
            <v>26233.347240202125</v>
          </cell>
        </row>
        <row r="39">
          <cell r="E39">
            <v>3346.3913741851943</v>
          </cell>
          <cell r="F39">
            <v>4079.0751510354644</v>
          </cell>
          <cell r="G39">
            <v>3605.6015769859528</v>
          </cell>
          <cell r="H39">
            <v>2981.0896217028694</v>
          </cell>
          <cell r="I39">
            <v>6662.5577020792016</v>
          </cell>
        </row>
        <row r="40">
          <cell r="E40">
            <v>6500</v>
          </cell>
          <cell r="F40">
            <v>6627</v>
          </cell>
          <cell r="G40">
            <v>6000</v>
          </cell>
          <cell r="H40">
            <v>6000</v>
          </cell>
          <cell r="I40">
            <v>7070</v>
          </cell>
        </row>
        <row r="41">
          <cell r="F41">
            <v>0</v>
          </cell>
          <cell r="H41">
            <v>0</v>
          </cell>
          <cell r="I41">
            <v>2098.182599538507</v>
          </cell>
        </row>
        <row r="42">
          <cell r="F42" t="e">
            <v>#DIV/0!</v>
          </cell>
          <cell r="H42" t="e">
            <v>#DIV/0!</v>
          </cell>
          <cell r="I42">
            <v>1096.0344880987409</v>
          </cell>
        </row>
        <row r="43">
          <cell r="F43" t="e">
            <v>#DIV/0!</v>
          </cell>
          <cell r="H43" t="e">
            <v>#DIV/0!</v>
          </cell>
          <cell r="I43">
            <v>2544.0744583649512</v>
          </cell>
        </row>
        <row r="44">
          <cell r="F44" t="e">
            <v>#DIV/0!</v>
          </cell>
          <cell r="H44" t="e">
            <v>#DIV/0!</v>
          </cell>
          <cell r="I44">
            <v>1331.7084539978009</v>
          </cell>
        </row>
        <row r="48">
          <cell r="B48" t="str">
            <v>Сбор на содержание милиции</v>
          </cell>
        </row>
        <row r="54">
          <cell r="E54">
            <v>6713.0836344688259</v>
          </cell>
          <cell r="F54">
            <v>7290.4834405588317</v>
          </cell>
          <cell r="G54">
            <v>7341.592247460987</v>
          </cell>
          <cell r="H54">
            <v>5052.3288087815117</v>
          </cell>
          <cell r="I54">
            <v>37051.90448003621</v>
          </cell>
        </row>
        <row r="55">
          <cell r="E55">
            <v>7610.4431627743397</v>
          </cell>
          <cell r="F55" t="e">
            <v>#DIV/0!</v>
          </cell>
          <cell r="G55">
            <v>8138.7211949545226</v>
          </cell>
          <cell r="H55" t="e">
            <v>#DIV/0!</v>
          </cell>
          <cell r="I55">
            <v>37028.186877659587</v>
          </cell>
        </row>
        <row r="56">
          <cell r="E56">
            <v>40325.914229957016</v>
          </cell>
          <cell r="F56" t="e">
            <v>#DIV/0!</v>
          </cell>
          <cell r="G56">
            <v>42947.839937022967</v>
          </cell>
          <cell r="H56" t="e">
            <v>#DIV/0!</v>
          </cell>
          <cell r="I56">
            <v>96467.309297584201</v>
          </cell>
        </row>
        <row r="57">
          <cell r="E57">
            <v>10803.558972799818</v>
          </cell>
          <cell r="F57" t="e">
            <v>#DIV/0!</v>
          </cell>
          <cell r="G57">
            <v>11734.846620561528</v>
          </cell>
          <cell r="H57" t="e">
            <v>#DIV/0!</v>
          </cell>
          <cell r="I57">
            <v>35242.599344720002</v>
          </cell>
        </row>
      </sheetData>
      <sheetData sheetId="15" refreshError="1"/>
      <sheetData sheetId="16" refreshError="1"/>
      <sheetData sheetId="17" refreshError="1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 refreshError="1">
        <row r="21">
          <cell r="F21">
            <v>160</v>
          </cell>
          <cell r="G21">
            <v>116.36</v>
          </cell>
        </row>
        <row r="22">
          <cell r="F22">
            <v>130</v>
          </cell>
          <cell r="G22">
            <v>573.29</v>
          </cell>
        </row>
        <row r="23">
          <cell r="F23">
            <v>190</v>
          </cell>
          <cell r="G23">
            <v>112.15</v>
          </cell>
        </row>
        <row r="24">
          <cell r="F24">
            <v>160</v>
          </cell>
          <cell r="G24">
            <v>747.41</v>
          </cell>
        </row>
        <row r="28">
          <cell r="F28">
            <v>140</v>
          </cell>
          <cell r="G28">
            <v>113.25</v>
          </cell>
        </row>
        <row r="29">
          <cell r="F29">
            <v>120</v>
          </cell>
          <cell r="G29">
            <v>1504.95</v>
          </cell>
        </row>
        <row r="30">
          <cell r="F30">
            <v>180</v>
          </cell>
          <cell r="G30">
            <v>65.709999999999994</v>
          </cell>
        </row>
        <row r="31">
          <cell r="F31">
            <v>150</v>
          </cell>
          <cell r="G31">
            <v>302.92</v>
          </cell>
        </row>
        <row r="32">
          <cell r="F32">
            <v>160</v>
          </cell>
          <cell r="G32">
            <v>150</v>
          </cell>
        </row>
        <row r="33">
          <cell r="F33">
            <v>140</v>
          </cell>
          <cell r="G33">
            <v>947</v>
          </cell>
        </row>
        <row r="34">
          <cell r="F34">
            <v>110</v>
          </cell>
          <cell r="G34">
            <v>11227</v>
          </cell>
        </row>
        <row r="37">
          <cell r="F37">
            <v>350</v>
          </cell>
          <cell r="G37">
            <v>982.18</v>
          </cell>
        </row>
        <row r="40">
          <cell r="F40">
            <v>260</v>
          </cell>
          <cell r="G40">
            <v>941</v>
          </cell>
        </row>
        <row r="41">
          <cell r="F41">
            <v>220</v>
          </cell>
          <cell r="G41">
            <v>2926</v>
          </cell>
        </row>
        <row r="42">
          <cell r="F42">
            <v>150</v>
          </cell>
          <cell r="G42">
            <v>5800</v>
          </cell>
        </row>
        <row r="43">
          <cell r="F43">
            <v>270</v>
          </cell>
          <cell r="G43">
            <v>643.49</v>
          </cell>
        </row>
      </sheetData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5"/>
      <sheetName val="24"/>
      <sheetName val="27"/>
      <sheetName val="P2.1"/>
      <sheetName val="P2.2"/>
      <sheetName val="2.3"/>
      <sheetName val="перекрестка"/>
      <sheetName val="17_1"/>
      <sheetName val="18_2"/>
      <sheetName val="21_3"/>
      <sheetName val="P2_1"/>
      <sheetName val="2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1">
          <cell r="L11" t="str">
            <v>3086,65</v>
          </cell>
          <cell r="V11" t="str">
            <v>3152,58</v>
          </cell>
          <cell r="AA11" t="str">
            <v>3184,46</v>
          </cell>
        </row>
        <row r="12">
          <cell r="H12">
            <v>612.47</v>
          </cell>
          <cell r="I12">
            <v>2220.9299999999998</v>
          </cell>
          <cell r="M12">
            <v>630.70000000000005</v>
          </cell>
          <cell r="N12">
            <v>2419.9</v>
          </cell>
          <cell r="R12">
            <v>640.64</v>
          </cell>
          <cell r="S12">
            <v>641.35</v>
          </cell>
          <cell r="W12">
            <v>888.2</v>
          </cell>
          <cell r="X12">
            <v>980.8</v>
          </cell>
          <cell r="AB12">
            <v>881.1</v>
          </cell>
          <cell r="AC12">
            <v>1303.5</v>
          </cell>
        </row>
        <row r="13">
          <cell r="I13">
            <v>472.6</v>
          </cell>
          <cell r="N13">
            <v>486.1</v>
          </cell>
          <cell r="S13">
            <v>370</v>
          </cell>
          <cell r="X13">
            <v>573.29999999999995</v>
          </cell>
          <cell r="Y13">
            <v>1054.0999999999999</v>
          </cell>
          <cell r="AC13">
            <v>582.29999999999995</v>
          </cell>
        </row>
        <row r="14">
          <cell r="J14">
            <v>749.58</v>
          </cell>
          <cell r="O14">
            <v>802.1</v>
          </cell>
          <cell r="T14">
            <v>689.47</v>
          </cell>
          <cell r="AD14">
            <v>1324.6</v>
          </cell>
        </row>
        <row r="15">
          <cell r="G15">
            <v>34.5</v>
          </cell>
          <cell r="I15">
            <v>32.700000000000003</v>
          </cell>
          <cell r="N15">
            <v>25.6</v>
          </cell>
          <cell r="Q15">
            <v>21.7</v>
          </cell>
          <cell r="S15">
            <v>32.700000000000003</v>
          </cell>
          <cell r="X15">
            <v>32.700000000000003</v>
          </cell>
          <cell r="AC15">
            <v>25.7</v>
          </cell>
        </row>
        <row r="16">
          <cell r="G16">
            <v>3391.48</v>
          </cell>
          <cell r="H16">
            <v>16.3</v>
          </cell>
          <cell r="I16">
            <v>0.2</v>
          </cell>
          <cell r="L16">
            <v>544.15</v>
          </cell>
          <cell r="M16">
            <v>9.1999999999999993</v>
          </cell>
          <cell r="N16">
            <v>0.3</v>
          </cell>
          <cell r="Q16">
            <v>3483.66</v>
          </cell>
          <cell r="R16">
            <v>16.3</v>
          </cell>
          <cell r="S16">
            <v>0.2</v>
          </cell>
          <cell r="V16">
            <v>521.72</v>
          </cell>
          <cell r="W16">
            <v>9.1999999999999993</v>
          </cell>
          <cell r="X16">
            <v>0.3</v>
          </cell>
          <cell r="AA16">
            <v>532.94000000000005</v>
          </cell>
          <cell r="AB16">
            <v>16.3</v>
          </cell>
          <cell r="AC16">
            <v>0.2</v>
          </cell>
        </row>
        <row r="17">
          <cell r="V17">
            <v>25.7</v>
          </cell>
          <cell r="AA17">
            <v>35.4</v>
          </cell>
        </row>
        <row r="22">
          <cell r="G22">
            <v>502.4</v>
          </cell>
          <cell r="H22">
            <v>112</v>
          </cell>
          <cell r="I22">
            <v>1819.5</v>
          </cell>
          <cell r="J22">
            <v>684</v>
          </cell>
          <cell r="L22">
            <v>480.1</v>
          </cell>
          <cell r="M22">
            <v>105.1</v>
          </cell>
          <cell r="N22">
            <v>1933.9</v>
          </cell>
          <cell r="O22">
            <v>627</v>
          </cell>
          <cell r="Q22">
            <v>2074.9</v>
          </cell>
          <cell r="R22">
            <v>224</v>
          </cell>
          <cell r="S22">
            <v>257</v>
          </cell>
          <cell r="T22">
            <v>562</v>
          </cell>
          <cell r="V22">
            <v>1727.5</v>
          </cell>
          <cell r="W22">
            <v>269.5</v>
          </cell>
          <cell r="X22">
            <v>327.3</v>
          </cell>
          <cell r="Y22">
            <v>795.9</v>
          </cell>
          <cell r="AA22">
            <v>1464.7</v>
          </cell>
          <cell r="AB22">
            <v>260.5</v>
          </cell>
          <cell r="AC22">
            <v>368</v>
          </cell>
          <cell r="AD22">
            <v>1047.4000000000001</v>
          </cell>
        </row>
      </sheetData>
      <sheetData sheetId="5" refreshError="1"/>
      <sheetData sheetId="6" refreshError="1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1">
          <cell r="E21">
            <v>1.5</v>
          </cell>
          <cell r="F21">
            <v>1</v>
          </cell>
          <cell r="G21">
            <v>64.7</v>
          </cell>
          <cell r="H21">
            <v>288.3</v>
          </cell>
          <cell r="K21">
            <v>0.3</v>
          </cell>
          <cell r="L21">
            <v>0.2</v>
          </cell>
          <cell r="M21">
            <v>12.5</v>
          </cell>
          <cell r="N21">
            <v>55.6</v>
          </cell>
        </row>
        <row r="22">
          <cell r="E22">
            <v>478.6</v>
          </cell>
          <cell r="F22">
            <v>104.1</v>
          </cell>
          <cell r="G22">
            <v>1869.2</v>
          </cell>
          <cell r="H22">
            <v>338.7</v>
          </cell>
          <cell r="K22">
            <v>73.3</v>
          </cell>
          <cell r="L22">
            <v>15.9</v>
          </cell>
          <cell r="M22">
            <v>286.2</v>
          </cell>
          <cell r="N22">
            <v>51.9</v>
          </cell>
        </row>
        <row r="23">
          <cell r="E23">
            <v>8.3000000000000007</v>
          </cell>
          <cell r="F23">
            <v>1</v>
          </cell>
          <cell r="G23">
            <v>118.2</v>
          </cell>
          <cell r="H23">
            <v>154.80000000000001</v>
          </cell>
          <cell r="K23">
            <v>1.7</v>
          </cell>
          <cell r="L23">
            <v>0.2</v>
          </cell>
          <cell r="M23">
            <v>24.5</v>
          </cell>
          <cell r="N23">
            <v>32.1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39">
          <cell r="E39">
            <v>16</v>
          </cell>
          <cell r="F39">
            <v>11</v>
          </cell>
          <cell r="G39">
            <v>48</v>
          </cell>
          <cell r="H39">
            <v>388</v>
          </cell>
          <cell r="K39">
            <v>3.1</v>
          </cell>
          <cell r="L39">
            <v>2.1</v>
          </cell>
          <cell r="M39">
            <v>9.3000000000000007</v>
          </cell>
          <cell r="N39">
            <v>74.8</v>
          </cell>
        </row>
        <row r="40">
          <cell r="E40">
            <v>1711.5</v>
          </cell>
          <cell r="F40">
            <v>258.5</v>
          </cell>
          <cell r="G40">
            <v>279.3</v>
          </cell>
          <cell r="H40">
            <v>407.9</v>
          </cell>
          <cell r="K40">
            <v>262</v>
          </cell>
          <cell r="L40">
            <v>39.6</v>
          </cell>
          <cell r="M40">
            <v>42.8</v>
          </cell>
          <cell r="N40">
            <v>62.4</v>
          </cell>
        </row>
        <row r="41">
          <cell r="E41">
            <v>8</v>
          </cell>
          <cell r="F41">
            <v>1</v>
          </cell>
          <cell r="G41">
            <v>117</v>
          </cell>
          <cell r="H41">
            <v>126.4</v>
          </cell>
          <cell r="K41">
            <v>1.7</v>
          </cell>
          <cell r="L41">
            <v>0.2</v>
          </cell>
          <cell r="M41">
            <v>24.2</v>
          </cell>
          <cell r="N41">
            <v>26.2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  <row r="57">
          <cell r="E57">
            <v>16</v>
          </cell>
          <cell r="F57">
            <v>11</v>
          </cell>
          <cell r="G57">
            <v>49</v>
          </cell>
          <cell r="H57">
            <v>500</v>
          </cell>
          <cell r="K57">
            <v>3.1</v>
          </cell>
          <cell r="L57">
            <v>2.2000000000000002</v>
          </cell>
          <cell r="M57">
            <v>9.4</v>
          </cell>
          <cell r="N57">
            <v>96.4</v>
          </cell>
        </row>
        <row r="58">
          <cell r="E58">
            <v>1448.7</v>
          </cell>
          <cell r="F58">
            <v>249.5</v>
          </cell>
          <cell r="G58">
            <v>319</v>
          </cell>
          <cell r="H58">
            <v>547.4</v>
          </cell>
          <cell r="K58">
            <v>221.8</v>
          </cell>
          <cell r="L58">
            <v>38.200000000000003</v>
          </cell>
          <cell r="M58">
            <v>48.8</v>
          </cell>
          <cell r="N58">
            <v>83.8</v>
          </cell>
        </row>
        <row r="59">
          <cell r="E59">
            <v>8</v>
          </cell>
          <cell r="F59">
            <v>1</v>
          </cell>
          <cell r="G59">
            <v>120</v>
          </cell>
          <cell r="H59">
            <v>151.30000000000001</v>
          </cell>
          <cell r="K59">
            <v>1.7</v>
          </cell>
          <cell r="L59">
            <v>0.2</v>
          </cell>
          <cell r="M59">
            <v>24.9</v>
          </cell>
          <cell r="N59">
            <v>31.4</v>
          </cell>
        </row>
      </sheetData>
      <sheetData sheetId="7" refreshError="1">
        <row r="10">
          <cell r="E10">
            <v>34739</v>
          </cell>
          <cell r="F10">
            <v>73214</v>
          </cell>
          <cell r="G10">
            <v>37727</v>
          </cell>
          <cell r="H10">
            <v>72253</v>
          </cell>
          <cell r="I10">
            <v>77459</v>
          </cell>
        </row>
        <row r="12">
          <cell r="E12">
            <v>85605</v>
          </cell>
          <cell r="F12">
            <v>35754</v>
          </cell>
          <cell r="G12">
            <v>92967</v>
          </cell>
          <cell r="H12">
            <v>68441</v>
          </cell>
          <cell r="I12">
            <v>81024</v>
          </cell>
        </row>
        <row r="15">
          <cell r="E15">
            <v>217408</v>
          </cell>
          <cell r="F15">
            <v>362378</v>
          </cell>
          <cell r="G15">
            <v>277623</v>
          </cell>
          <cell r="H15">
            <v>411680</v>
          </cell>
          <cell r="I15">
            <v>526849</v>
          </cell>
        </row>
        <row r="16">
          <cell r="E16" t="str">
            <v>209415</v>
          </cell>
          <cell r="F16" t="str">
            <v>350347</v>
          </cell>
          <cell r="G16" t="str">
            <v>263125</v>
          </cell>
          <cell r="H16" t="str">
            <v>395391</v>
          </cell>
          <cell r="I16" t="str">
            <v>510890</v>
          </cell>
        </row>
        <row r="17">
          <cell r="E17">
            <v>7993</v>
          </cell>
          <cell r="F17">
            <v>12031</v>
          </cell>
          <cell r="G17">
            <v>14498</v>
          </cell>
          <cell r="H17">
            <v>16289</v>
          </cell>
          <cell r="I17">
            <v>15959</v>
          </cell>
        </row>
        <row r="20">
          <cell r="E20">
            <v>62962</v>
          </cell>
          <cell r="F20">
            <v>61971.12</v>
          </cell>
          <cell r="G20">
            <v>73318.843128185428</v>
          </cell>
          <cell r="H20">
            <v>90749.22240376081</v>
          </cell>
          <cell r="I20">
            <v>110589.61628880003</v>
          </cell>
        </row>
        <row r="25">
          <cell r="E25">
            <v>1050</v>
          </cell>
          <cell r="G25">
            <v>1050</v>
          </cell>
          <cell r="H25">
            <v>1050</v>
          </cell>
          <cell r="I25">
            <v>1050</v>
          </cell>
        </row>
        <row r="26">
          <cell r="E26">
            <v>11616</v>
          </cell>
          <cell r="F26">
            <v>17159</v>
          </cell>
          <cell r="G26">
            <v>17644</v>
          </cell>
          <cell r="H26">
            <v>20721</v>
          </cell>
          <cell r="I26">
            <v>46242</v>
          </cell>
        </row>
        <row r="28">
          <cell r="E28">
            <v>0</v>
          </cell>
          <cell r="G28">
            <v>345008</v>
          </cell>
          <cell r="H28">
            <v>383322</v>
          </cell>
          <cell r="I28">
            <v>445350</v>
          </cell>
        </row>
        <row r="31">
          <cell r="E31">
            <v>9626</v>
          </cell>
          <cell r="F31">
            <v>4526</v>
          </cell>
          <cell r="G31">
            <v>10447</v>
          </cell>
          <cell r="H31">
            <v>10447</v>
          </cell>
          <cell r="I31">
            <v>10967</v>
          </cell>
        </row>
        <row r="32">
          <cell r="E32">
            <v>9188</v>
          </cell>
          <cell r="F32">
            <v>4048</v>
          </cell>
          <cell r="G32">
            <v>9969</v>
          </cell>
          <cell r="H32">
            <v>9969</v>
          </cell>
          <cell r="I32">
            <v>9969</v>
          </cell>
        </row>
        <row r="33">
          <cell r="E33">
            <v>438</v>
          </cell>
          <cell r="F33">
            <v>478</v>
          </cell>
          <cell r="G33">
            <v>478</v>
          </cell>
          <cell r="H33">
            <v>478</v>
          </cell>
          <cell r="I33">
            <v>998</v>
          </cell>
        </row>
        <row r="34">
          <cell r="E34">
            <v>105785</v>
          </cell>
          <cell r="F34">
            <v>97319</v>
          </cell>
          <cell r="G34">
            <v>90741.27</v>
          </cell>
          <cell r="H34">
            <v>137171</v>
          </cell>
          <cell r="I34">
            <v>221270</v>
          </cell>
        </row>
        <row r="36">
          <cell r="B36" t="str">
            <v>Регистрация прав собственности на недвижимость и землю</v>
          </cell>
          <cell r="E36">
            <v>39817</v>
          </cell>
          <cell r="F36">
            <v>22256</v>
          </cell>
          <cell r="G36">
            <v>42526</v>
          </cell>
          <cell r="H36">
            <v>42526</v>
          </cell>
          <cell r="I36">
            <v>60000</v>
          </cell>
        </row>
        <row r="37">
          <cell r="B37" t="str">
            <v>Прочие другие затраты</v>
          </cell>
        </row>
        <row r="38">
          <cell r="B38" t="str">
            <v>транзит электроэнергии</v>
          </cell>
          <cell r="G38">
            <v>15674</v>
          </cell>
          <cell r="H38">
            <v>15674</v>
          </cell>
          <cell r="I38">
            <v>15319</v>
          </cell>
        </row>
      </sheetData>
      <sheetData sheetId="8" refreshError="1">
        <row r="7">
          <cell r="G7">
            <v>2239</v>
          </cell>
          <cell r="H7">
            <v>2270</v>
          </cell>
          <cell r="I7">
            <v>2239</v>
          </cell>
          <cell r="J7">
            <v>2500</v>
          </cell>
          <cell r="K7">
            <v>2643</v>
          </cell>
        </row>
        <row r="8">
          <cell r="G8">
            <v>2226</v>
          </cell>
          <cell r="H8">
            <v>2258</v>
          </cell>
          <cell r="I8">
            <v>2226</v>
          </cell>
          <cell r="J8">
            <v>2487</v>
          </cell>
          <cell r="K8">
            <v>2630</v>
          </cell>
        </row>
        <row r="10">
          <cell r="G10">
            <v>2095.4299999999998</v>
          </cell>
          <cell r="H10">
            <v>2130</v>
          </cell>
          <cell r="I10">
            <v>2417.44</v>
          </cell>
          <cell r="J10">
            <v>2343</v>
          </cell>
          <cell r="K10">
            <v>2700</v>
          </cell>
        </row>
        <row r="12">
          <cell r="G12">
            <v>2095.4299999999998</v>
          </cell>
          <cell r="H12">
            <v>2130</v>
          </cell>
          <cell r="I12">
            <v>2178.623</v>
          </cell>
          <cell r="J12">
            <v>2343</v>
          </cell>
          <cell r="K12">
            <v>2700</v>
          </cell>
        </row>
        <row r="13">
          <cell r="G13">
            <v>6</v>
          </cell>
          <cell r="H13">
            <v>6.2</v>
          </cell>
          <cell r="I13">
            <v>6</v>
          </cell>
          <cell r="J13">
            <v>6.1</v>
          </cell>
          <cell r="K13">
            <v>6.1</v>
          </cell>
        </row>
        <row r="14">
          <cell r="G14">
            <v>1.76</v>
          </cell>
          <cell r="H14">
            <v>1.7939000000000001</v>
          </cell>
          <cell r="I14">
            <v>2.1</v>
          </cell>
          <cell r="J14">
            <v>2.15</v>
          </cell>
          <cell r="K14">
            <v>2.15</v>
          </cell>
        </row>
        <row r="17">
          <cell r="G17">
            <v>15</v>
          </cell>
          <cell r="H17">
            <v>16.399999999999999</v>
          </cell>
          <cell r="I17">
            <v>15</v>
          </cell>
          <cell r="J17">
            <v>15</v>
          </cell>
          <cell r="K17">
            <v>15</v>
          </cell>
        </row>
        <row r="20">
          <cell r="G20">
            <v>75</v>
          </cell>
          <cell r="H20">
            <v>75.3</v>
          </cell>
          <cell r="I20">
            <v>75</v>
          </cell>
          <cell r="J20">
            <v>75</v>
          </cell>
          <cell r="K20">
            <v>75</v>
          </cell>
        </row>
        <row r="23">
          <cell r="G23">
            <v>15</v>
          </cell>
          <cell r="H23">
            <v>13.4</v>
          </cell>
          <cell r="I23">
            <v>15</v>
          </cell>
          <cell r="J23">
            <v>16.399999999999999</v>
          </cell>
          <cell r="K23">
            <v>16.399999999999999</v>
          </cell>
        </row>
        <row r="26">
          <cell r="G26">
            <v>22</v>
          </cell>
          <cell r="H26">
            <v>11.8</v>
          </cell>
          <cell r="I26">
            <v>11</v>
          </cell>
          <cell r="J26">
            <v>11</v>
          </cell>
          <cell r="K26">
            <v>11</v>
          </cell>
        </row>
        <row r="38">
          <cell r="G38">
            <v>7384</v>
          </cell>
          <cell r="H38">
            <v>7384</v>
          </cell>
          <cell r="I38">
            <v>7821.8</v>
          </cell>
          <cell r="J38">
            <v>7821.8</v>
          </cell>
          <cell r="K38">
            <v>8611.7999999999993</v>
          </cell>
        </row>
        <row r="44">
          <cell r="G44">
            <v>722.2</v>
          </cell>
          <cell r="H44">
            <v>722.2</v>
          </cell>
          <cell r="I44">
            <v>915.9</v>
          </cell>
          <cell r="J44">
            <v>915.9</v>
          </cell>
          <cell r="K44">
            <v>1008.4</v>
          </cell>
        </row>
      </sheetData>
      <sheetData sheetId="9" refreshError="1"/>
      <sheetData sheetId="10" refreshError="1">
        <row r="9">
          <cell r="D9">
            <v>1194728</v>
          </cell>
          <cell r="E9">
            <v>6900</v>
          </cell>
          <cell r="I9">
            <v>33549</v>
          </cell>
        </row>
        <row r="10">
          <cell r="D10">
            <v>710494</v>
          </cell>
          <cell r="E10">
            <v>4350</v>
          </cell>
          <cell r="I10">
            <v>19114</v>
          </cell>
        </row>
        <row r="11">
          <cell r="D11">
            <v>1357355</v>
          </cell>
          <cell r="E11">
            <v>25100</v>
          </cell>
          <cell r="I11">
            <v>36741</v>
          </cell>
        </row>
        <row r="12">
          <cell r="D12">
            <v>1583701</v>
          </cell>
          <cell r="E12">
            <v>40120</v>
          </cell>
          <cell r="F12">
            <v>1750</v>
          </cell>
          <cell r="I12">
            <v>48087</v>
          </cell>
        </row>
        <row r="15">
          <cell r="D15">
            <v>239</v>
          </cell>
          <cell r="I15">
            <v>8</v>
          </cell>
        </row>
        <row r="16">
          <cell r="D16">
            <v>27934</v>
          </cell>
          <cell r="E16">
            <v>4500</v>
          </cell>
          <cell r="I16">
            <v>1026</v>
          </cell>
        </row>
        <row r="17">
          <cell r="D17">
            <v>16109</v>
          </cell>
          <cell r="E17">
            <v>2100</v>
          </cell>
          <cell r="F17">
            <v>1100</v>
          </cell>
          <cell r="I17">
            <v>565</v>
          </cell>
        </row>
        <row r="19">
          <cell r="D19">
            <v>1259072</v>
          </cell>
          <cell r="E19">
            <v>17540</v>
          </cell>
          <cell r="F19" t="str">
            <v>98</v>
          </cell>
          <cell r="I19">
            <v>43105</v>
          </cell>
        </row>
        <row r="20">
          <cell r="D20">
            <v>614086</v>
          </cell>
          <cell r="E20">
            <v>2400</v>
          </cell>
          <cell r="I20">
            <v>20920</v>
          </cell>
        </row>
        <row r="21">
          <cell r="D21">
            <v>1622312</v>
          </cell>
          <cell r="E21">
            <v>1455</v>
          </cell>
          <cell r="F21">
            <v>384</v>
          </cell>
          <cell r="I21">
            <v>55177</v>
          </cell>
        </row>
      </sheetData>
      <sheetData sheetId="11" refreshError="1">
        <row r="12">
          <cell r="F12">
            <v>34019</v>
          </cell>
          <cell r="G12">
            <v>38783</v>
          </cell>
          <cell r="H12">
            <v>38783</v>
          </cell>
          <cell r="J12">
            <v>76654</v>
          </cell>
        </row>
        <row r="13">
          <cell r="F13">
            <v>28316</v>
          </cell>
          <cell r="G13">
            <v>19695</v>
          </cell>
          <cell r="H13">
            <v>19695</v>
          </cell>
          <cell r="J13">
            <v>40042</v>
          </cell>
        </row>
        <row r="14">
          <cell r="F14">
            <v>52289</v>
          </cell>
          <cell r="G14">
            <v>48301</v>
          </cell>
          <cell r="H14">
            <v>48301</v>
          </cell>
          <cell r="J14">
            <v>92944</v>
          </cell>
        </row>
        <row r="15">
          <cell r="F15">
            <v>24313</v>
          </cell>
          <cell r="G15">
            <v>27273</v>
          </cell>
          <cell r="H15">
            <v>27273</v>
          </cell>
          <cell r="J15">
            <v>48652</v>
          </cell>
        </row>
        <row r="22">
          <cell r="F22">
            <v>1050</v>
          </cell>
          <cell r="G22">
            <v>0</v>
          </cell>
          <cell r="H22">
            <v>1050</v>
          </cell>
          <cell r="I22">
            <v>1050</v>
          </cell>
          <cell r="J22">
            <v>1050</v>
          </cell>
        </row>
        <row r="23">
          <cell r="F23">
            <v>11616</v>
          </cell>
          <cell r="G23">
            <v>17159</v>
          </cell>
          <cell r="H23">
            <v>17644</v>
          </cell>
          <cell r="I23">
            <v>20721</v>
          </cell>
          <cell r="J23">
            <v>46242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8">
          <cell r="B28" t="str">
            <v>налог на землю</v>
          </cell>
          <cell r="F28">
            <v>9188</v>
          </cell>
          <cell r="G28">
            <v>4048</v>
          </cell>
          <cell r="H28">
            <v>9969</v>
          </cell>
          <cell r="I28">
            <v>9969</v>
          </cell>
          <cell r="J28">
            <v>9969</v>
          </cell>
        </row>
        <row r="29">
          <cell r="B29" t="str">
            <v>транспортный налог</v>
          </cell>
          <cell r="F29">
            <v>438</v>
          </cell>
          <cell r="G29">
            <v>478</v>
          </cell>
          <cell r="H29">
            <v>478</v>
          </cell>
          <cell r="I29">
            <v>478</v>
          </cell>
          <cell r="J29">
            <v>998</v>
          </cell>
        </row>
        <row r="32">
          <cell r="F32">
            <v>553466.512614112</v>
          </cell>
          <cell r="G32">
            <v>528587.9997310146</v>
          </cell>
          <cell r="H32">
            <v>601457.00376525149</v>
          </cell>
          <cell r="I32">
            <v>874704.27696346072</v>
          </cell>
          <cell r="J32">
            <v>972591.67798880022</v>
          </cell>
        </row>
        <row r="34">
          <cell r="B34" t="str">
            <v>Регистрация прав собственности на недвижимость</v>
          </cell>
        </row>
        <row r="35">
          <cell r="B35" t="str">
            <v>Негосударственное пенсионное обеспечение</v>
          </cell>
        </row>
        <row r="36">
          <cell r="B36" t="str">
            <v>Услуги МРСК</v>
          </cell>
        </row>
        <row r="40">
          <cell r="F40">
            <v>0</v>
          </cell>
          <cell r="G40">
            <v>0</v>
          </cell>
          <cell r="H40">
            <v>345008</v>
          </cell>
          <cell r="I40">
            <v>383322</v>
          </cell>
          <cell r="J40">
            <v>445350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52">
          <cell r="F52">
            <v>3117.9</v>
          </cell>
          <cell r="G52">
            <v>3146.1000000000004</v>
          </cell>
          <cell r="H52">
            <v>3117.9</v>
          </cell>
          <cell r="I52">
            <v>3120.2000000000003</v>
          </cell>
          <cell r="J52">
            <v>3140.6</v>
          </cell>
        </row>
        <row r="56">
          <cell r="F56">
            <v>575758.512614112</v>
          </cell>
          <cell r="G56">
            <v>550272.9997310146</v>
          </cell>
          <cell r="H56">
            <v>975606.00376525149</v>
          </cell>
          <cell r="I56">
            <v>1290244.2769634607</v>
          </cell>
          <cell r="J56">
            <v>1476200.6779888002</v>
          </cell>
        </row>
        <row r="57">
          <cell r="F57">
            <v>0</v>
          </cell>
          <cell r="G57">
            <v>0</v>
          </cell>
          <cell r="H57">
            <v>345008</v>
          </cell>
          <cell r="I57">
            <v>383322</v>
          </cell>
          <cell r="J57">
            <v>445350</v>
          </cell>
        </row>
        <row r="60">
          <cell r="F60">
            <v>109197.8</v>
          </cell>
          <cell r="G60">
            <v>110172.79999999999</v>
          </cell>
          <cell r="H60">
            <v>109373.2</v>
          </cell>
          <cell r="I60">
            <v>117492.29999999999</v>
          </cell>
          <cell r="J60">
            <v>117492.29999999999</v>
          </cell>
        </row>
        <row r="62">
          <cell r="F62">
            <v>11199.7</v>
          </cell>
          <cell r="G62">
            <v>11646</v>
          </cell>
          <cell r="H62">
            <v>11444.4</v>
          </cell>
          <cell r="I62">
            <v>9150.9</v>
          </cell>
          <cell r="J62">
            <v>9150.9</v>
          </cell>
        </row>
        <row r="63">
          <cell r="F63">
            <v>12696.8</v>
          </cell>
          <cell r="G63">
            <v>12714.7</v>
          </cell>
          <cell r="H63">
            <v>12687</v>
          </cell>
          <cell r="I63">
            <v>12944.25</v>
          </cell>
          <cell r="J63">
            <v>12944.25</v>
          </cell>
        </row>
        <row r="64">
          <cell r="F64">
            <v>67277.3</v>
          </cell>
          <cell r="G64">
            <v>67700.5</v>
          </cell>
          <cell r="H64">
            <v>66949</v>
          </cell>
          <cell r="I64">
            <v>76075.929999999993</v>
          </cell>
          <cell r="J64">
            <v>76075.929999999993</v>
          </cell>
        </row>
        <row r="65">
          <cell r="F65">
            <v>18024</v>
          </cell>
          <cell r="G65">
            <v>18111.599999999999</v>
          </cell>
          <cell r="H65">
            <v>18292.8</v>
          </cell>
          <cell r="I65">
            <v>19321.22</v>
          </cell>
          <cell r="J65">
            <v>19321.22</v>
          </cell>
        </row>
      </sheetData>
      <sheetData sheetId="12" refreshError="1"/>
      <sheetData sheetId="13" refreshError="1"/>
      <sheetData sheetId="14" refreshError="1">
        <row r="10">
          <cell r="E10">
            <v>22015</v>
          </cell>
          <cell r="F10">
            <v>12181</v>
          </cell>
          <cell r="G10">
            <v>26149</v>
          </cell>
          <cell r="H10">
            <v>26149</v>
          </cell>
          <cell r="I10">
            <v>79150</v>
          </cell>
        </row>
        <row r="13">
          <cell r="I13">
            <v>25641</v>
          </cell>
        </row>
        <row r="14">
          <cell r="I14">
            <v>22759</v>
          </cell>
        </row>
        <row r="15">
          <cell r="I15">
            <v>16502</v>
          </cell>
        </row>
        <row r="16">
          <cell r="I16">
            <v>14248</v>
          </cell>
        </row>
        <row r="17">
          <cell r="E17">
            <v>1533</v>
          </cell>
          <cell r="F17">
            <v>1668</v>
          </cell>
          <cell r="G17">
            <v>1710</v>
          </cell>
          <cell r="H17">
            <v>1520</v>
          </cell>
          <cell r="I17">
            <v>1813</v>
          </cell>
        </row>
        <row r="20">
          <cell r="E20">
            <v>25701</v>
          </cell>
          <cell r="F20">
            <v>14904</v>
          </cell>
          <cell r="G20">
            <v>24172</v>
          </cell>
          <cell r="H20">
            <v>26103</v>
          </cell>
          <cell r="I20">
            <v>29880</v>
          </cell>
        </row>
        <row r="21">
          <cell r="E21">
            <v>14951</v>
          </cell>
          <cell r="F21">
            <v>16128</v>
          </cell>
          <cell r="G21">
            <v>16499</v>
          </cell>
          <cell r="H21">
            <v>6578</v>
          </cell>
          <cell r="I21">
            <v>17110</v>
          </cell>
        </row>
        <row r="22">
          <cell r="E22">
            <v>2994</v>
          </cell>
          <cell r="F22">
            <v>11456</v>
          </cell>
          <cell r="G22">
            <v>6224</v>
          </cell>
          <cell r="H22">
            <v>12540</v>
          </cell>
          <cell r="I22">
            <v>30252</v>
          </cell>
        </row>
        <row r="24">
          <cell r="F24">
            <v>6605</v>
          </cell>
          <cell r="G24" t="str">
            <v>4000</v>
          </cell>
          <cell r="H24" t="str">
            <v>10320</v>
          </cell>
          <cell r="I24">
            <v>26870</v>
          </cell>
        </row>
        <row r="25">
          <cell r="E25" t="str">
            <v>2700</v>
          </cell>
          <cell r="F25">
            <v>2446</v>
          </cell>
          <cell r="G25" t="str">
            <v>1962</v>
          </cell>
          <cell r="H25" t="str">
            <v>1960</v>
          </cell>
          <cell r="I25">
            <v>3036</v>
          </cell>
        </row>
        <row r="28">
          <cell r="B28" t="str">
            <v>Другие прочие платежи из прибыли</v>
          </cell>
          <cell r="E28">
            <v>294</v>
          </cell>
          <cell r="F28">
            <v>2405</v>
          </cell>
          <cell r="G28">
            <v>262</v>
          </cell>
          <cell r="H28">
            <v>260</v>
          </cell>
          <cell r="I28">
            <v>346</v>
          </cell>
        </row>
        <row r="29">
          <cell r="B29" t="str">
            <v>Резерв по сомнительным долгам</v>
          </cell>
          <cell r="F29" t="str">
            <v>2225</v>
          </cell>
          <cell r="H29" t="str">
            <v>2225</v>
          </cell>
        </row>
        <row r="30">
          <cell r="B30" t="str">
            <v>Погашение задолженности МУП РГРЭС</v>
          </cell>
        </row>
        <row r="35">
          <cell r="E35">
            <v>20274</v>
          </cell>
          <cell r="F35">
            <v>24813</v>
          </cell>
          <cell r="G35">
            <v>21558</v>
          </cell>
          <cell r="H35">
            <v>18128</v>
          </cell>
          <cell r="I35">
            <v>40515</v>
          </cell>
        </row>
        <row r="36">
          <cell r="E36">
            <v>2079.3708096683267</v>
          </cell>
          <cell r="F36">
            <v>2622.8996449214328</v>
          </cell>
          <cell r="G36">
            <v>2255.7479821382203</v>
          </cell>
          <cell r="H36">
            <v>1411.9011645869559</v>
          </cell>
          <cell r="I36">
            <v>3155.51498693957</v>
          </cell>
        </row>
        <row r="37">
          <cell r="E37">
            <v>2357.3270084195833</v>
          </cell>
          <cell r="F37">
            <v>2863.5911141406959</v>
          </cell>
          <cell r="G37">
            <v>2500.6706030362102</v>
          </cell>
          <cell r="H37">
            <v>1997.1807854642391</v>
          </cell>
          <cell r="I37">
            <v>4463.5800707791068</v>
          </cell>
        </row>
        <row r="38">
          <cell r="E38">
            <v>12490.910807726896</v>
          </cell>
          <cell r="F38">
            <v>15247.43408990241</v>
          </cell>
          <cell r="G38">
            <v>13195.979837839617</v>
          </cell>
          <cell r="H38">
            <v>11737.828428245937</v>
          </cell>
          <cell r="I38">
            <v>26233.347240202125</v>
          </cell>
        </row>
        <row r="39">
          <cell r="E39">
            <v>3346.3913741851943</v>
          </cell>
          <cell r="F39">
            <v>4079.0751510354644</v>
          </cell>
          <cell r="G39">
            <v>3605.6015769859528</v>
          </cell>
          <cell r="H39">
            <v>2981.0896217028694</v>
          </cell>
          <cell r="I39">
            <v>6662.5577020792016</v>
          </cell>
        </row>
        <row r="40">
          <cell r="E40">
            <v>6500</v>
          </cell>
          <cell r="F40">
            <v>6627</v>
          </cell>
          <cell r="G40">
            <v>6000</v>
          </cell>
          <cell r="H40">
            <v>6000</v>
          </cell>
          <cell r="I40">
            <v>7070</v>
          </cell>
        </row>
        <row r="41">
          <cell r="F41">
            <v>0</v>
          </cell>
          <cell r="H41">
            <v>0</v>
          </cell>
          <cell r="I41">
            <v>2098.182599538507</v>
          </cell>
        </row>
        <row r="42">
          <cell r="F42" t="e">
            <v>#DIV/0!</v>
          </cell>
          <cell r="H42" t="e">
            <v>#DIV/0!</v>
          </cell>
          <cell r="I42">
            <v>1096.0344880987409</v>
          </cell>
        </row>
        <row r="43">
          <cell r="F43" t="e">
            <v>#DIV/0!</v>
          </cell>
          <cell r="H43" t="e">
            <v>#DIV/0!</v>
          </cell>
          <cell r="I43">
            <v>2544.0744583649512</v>
          </cell>
        </row>
        <row r="44">
          <cell r="F44" t="e">
            <v>#DIV/0!</v>
          </cell>
          <cell r="H44" t="e">
            <v>#DIV/0!</v>
          </cell>
          <cell r="I44">
            <v>1331.7084539978009</v>
          </cell>
        </row>
        <row r="48">
          <cell r="B48" t="str">
            <v>Сбор на содержание милиции</v>
          </cell>
        </row>
        <row r="54">
          <cell r="E54">
            <v>6713.0836344688259</v>
          </cell>
          <cell r="F54">
            <v>7290.4834405588317</v>
          </cell>
          <cell r="G54">
            <v>7341.592247460987</v>
          </cell>
          <cell r="H54">
            <v>5052.3288087815117</v>
          </cell>
          <cell r="I54">
            <v>37051.90448003621</v>
          </cell>
        </row>
        <row r="55">
          <cell r="E55">
            <v>7610.4431627743397</v>
          </cell>
          <cell r="F55" t="e">
            <v>#DIV/0!</v>
          </cell>
          <cell r="G55">
            <v>8138.7211949545226</v>
          </cell>
          <cell r="H55" t="e">
            <v>#DIV/0!</v>
          </cell>
          <cell r="I55">
            <v>37028.186877659587</v>
          </cell>
        </row>
        <row r="56">
          <cell r="E56">
            <v>40325.914229957016</v>
          </cell>
          <cell r="F56" t="e">
            <v>#DIV/0!</v>
          </cell>
          <cell r="G56">
            <v>42947.839937022967</v>
          </cell>
          <cell r="H56" t="e">
            <v>#DIV/0!</v>
          </cell>
          <cell r="I56">
            <v>96467.309297584201</v>
          </cell>
        </row>
        <row r="57">
          <cell r="E57">
            <v>10803.558972799818</v>
          </cell>
          <cell r="F57" t="e">
            <v>#DIV/0!</v>
          </cell>
          <cell r="G57">
            <v>11734.846620561528</v>
          </cell>
          <cell r="H57" t="e">
            <v>#DIV/0!</v>
          </cell>
          <cell r="I57">
            <v>35242.599344720002</v>
          </cell>
        </row>
      </sheetData>
      <sheetData sheetId="15" refreshError="1"/>
      <sheetData sheetId="16" refreshError="1"/>
      <sheetData sheetId="17" refreshError="1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 refreshError="1">
        <row r="21">
          <cell r="F21">
            <v>160</v>
          </cell>
          <cell r="G21">
            <v>116.36</v>
          </cell>
        </row>
        <row r="22">
          <cell r="F22">
            <v>130</v>
          </cell>
          <cell r="G22">
            <v>573.29</v>
          </cell>
        </row>
        <row r="23">
          <cell r="F23">
            <v>190</v>
          </cell>
          <cell r="G23">
            <v>112.15</v>
          </cell>
        </row>
        <row r="24">
          <cell r="F24">
            <v>160</v>
          </cell>
          <cell r="G24">
            <v>747.41</v>
          </cell>
        </row>
        <row r="28">
          <cell r="F28">
            <v>140</v>
          </cell>
          <cell r="G28">
            <v>113.25</v>
          </cell>
        </row>
        <row r="29">
          <cell r="F29">
            <v>120</v>
          </cell>
          <cell r="G29">
            <v>1504.95</v>
          </cell>
        </row>
        <row r="30">
          <cell r="F30">
            <v>180</v>
          </cell>
          <cell r="G30">
            <v>65.709999999999994</v>
          </cell>
        </row>
        <row r="31">
          <cell r="F31">
            <v>150</v>
          </cell>
          <cell r="G31">
            <v>302.92</v>
          </cell>
        </row>
        <row r="32">
          <cell r="F32">
            <v>160</v>
          </cell>
          <cell r="G32">
            <v>150</v>
          </cell>
        </row>
        <row r="33">
          <cell r="F33">
            <v>140</v>
          </cell>
          <cell r="G33">
            <v>947</v>
          </cell>
        </row>
        <row r="34">
          <cell r="F34">
            <v>110</v>
          </cell>
          <cell r="G34">
            <v>11227</v>
          </cell>
        </row>
        <row r="37">
          <cell r="F37">
            <v>350</v>
          </cell>
          <cell r="G37">
            <v>982.18</v>
          </cell>
        </row>
        <row r="40">
          <cell r="F40">
            <v>260</v>
          </cell>
          <cell r="G40">
            <v>941</v>
          </cell>
        </row>
        <row r="41">
          <cell r="F41">
            <v>220</v>
          </cell>
          <cell r="G41">
            <v>2926</v>
          </cell>
        </row>
        <row r="42">
          <cell r="F42">
            <v>150</v>
          </cell>
          <cell r="G42">
            <v>5800</v>
          </cell>
        </row>
        <row r="43">
          <cell r="F43">
            <v>270</v>
          </cell>
          <cell r="G43">
            <v>643.49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юнь"/>
      <sheetName val="май"/>
      <sheetName val="апр."/>
      <sheetName val="2001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юнь"/>
      <sheetName val="май"/>
      <sheetName val="апр."/>
      <sheetName val="2001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Управление &amp; Настройки"/>
      <sheetName val="Допущения"/>
      <sheetName val="блок 4"/>
      <sheetName val="Отчетность блоки 1-3"/>
      <sheetName val="Инвестиции &amp; финансирование"/>
      <sheetName val="Кредиты и Лизинговые платежи"/>
      <sheetName val="Расчет потоков без учета и.с."/>
      <sheetName val="Отчетность в составе ПГРЭС"/>
      <sheetName val="Отчетность в составе ПГРЭС (2)"/>
      <sheetName val="блоки 1-3"/>
      <sheetName val="блоки 1-4"/>
      <sheetName val="Экономика"/>
      <sheetName val="Chart1"/>
      <sheetName val="Эксплуатация блока 4"/>
      <sheetName val="Отчетность (необходимый тариф)"/>
      <sheetName val="Экономика &amp; Анализ"/>
      <sheetName val="Сводный анализ"/>
      <sheetName val="свод"/>
      <sheetName val="Sheet1"/>
      <sheetName val="Анализ себестоимости"/>
      <sheetName val="Справочники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слуги произ хар"/>
      <sheetName val="транспортировка (2)"/>
      <sheetName val="тех присоединение"/>
      <sheetName val="Услуги ТП и КС"/>
      <sheetName val="Услуги наруж.освещ."/>
      <sheetName val="Выручка"/>
      <sheetName val="Услуги НО"/>
      <sheetName val="Освещение (2)"/>
      <sheetName val="Анализ осн.показ."/>
      <sheetName val="Раскладка по видам деят."/>
      <sheetName val="НВВ по видам деятельности"/>
      <sheetName val="4.1. (2)"/>
      <sheetName val="4.2. (2)"/>
      <sheetName val="4.3.  все оплаты"/>
      <sheetName val="4.3. деньги"/>
    </sheetNames>
    <sheetDataSet>
      <sheetData sheetId="0"/>
      <sheetData sheetId="1"/>
      <sheetData sheetId="2"/>
      <sheetData sheetId="3"/>
      <sheetData sheetId="4"/>
      <sheetData sheetId="5">
        <row r="9">
          <cell r="C9">
            <v>845061.41238983045</v>
          </cell>
        </row>
      </sheetData>
      <sheetData sheetId="6" refreshError="1"/>
      <sheetData sheetId="7" refreshError="1"/>
      <sheetData sheetId="8">
        <row r="11">
          <cell r="K11">
            <v>19131</v>
          </cell>
        </row>
      </sheetData>
      <sheetData sheetId="9">
        <row r="9">
          <cell r="P9">
            <v>185.60955516369341</v>
          </cell>
        </row>
      </sheetData>
      <sheetData sheetId="10">
        <row r="53">
          <cell r="AN53">
            <v>2028.1547848906403</v>
          </cell>
        </row>
      </sheetData>
      <sheetData sheetId="11">
        <row r="85">
          <cell r="C85">
            <v>0</v>
          </cell>
          <cell r="D85">
            <v>0</v>
          </cell>
        </row>
      </sheetData>
      <sheetData sheetId="12"/>
      <sheetData sheetId="13" refreshError="1"/>
      <sheetData sheetId="1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Конс_отчет"/>
      <sheetName val="деньги-реализ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Дозакл-new (2)"/>
      <sheetName val="c 91 сентябрь"/>
    </sheetNames>
    <sheetDataSet>
      <sheetData sheetId="0" refreshError="1">
        <row r="2">
          <cell r="B2">
            <v>29.4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Конс_отчет"/>
      <sheetName val="деньги-реализ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Дозакл-new (2)"/>
      <sheetName val="c 91 сентябрь"/>
    </sheetNames>
    <sheetDataSet>
      <sheetData sheetId="0" refreshError="1">
        <row r="2">
          <cell r="B2">
            <v>29.4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ффективность"/>
      <sheetName val="оборудование"/>
      <sheetName val="график_инвестиций"/>
      <sheetName val="расчет"/>
      <sheetName val="Оборотн_кап"/>
      <sheetName val="Приб_уб"/>
      <sheetName val="Ден_поток"/>
      <sheetName val="Ден_платежи"/>
      <sheetName val="Лист3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Деб_кред_задолж  "/>
      <sheetName val="????????????"/>
    </sheetNames>
    <sheetDataSet>
      <sheetData sheetId="0" refreshError="1"/>
      <sheetData sheetId="1" refreshError="1">
        <row r="1">
          <cell r="D1">
            <v>22</v>
          </cell>
        </row>
        <row r="2">
          <cell r="D2">
            <v>1.7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 ДП"/>
      <sheetName val="Форма ДО"/>
      <sheetName val="Форма ФВ1"/>
      <sheetName val="списки ФП"/>
      <sheetName val="Форма счета Пример"/>
      <sheetName val="Форма счета"/>
    </sheetNames>
    <sheetDataSet>
      <sheetData sheetId="0" refreshError="1"/>
      <sheetData sheetId="1" refreshError="1"/>
      <sheetData sheetId="2" refreshError="1"/>
      <sheetData sheetId="3" refreshError="1">
        <row r="3">
          <cell r="B3" t="str">
            <v>расчетный счет (рубли)</v>
          </cell>
        </row>
        <row r="4">
          <cell r="B4" t="str">
            <v>накопительный счет (рубли)</v>
          </cell>
        </row>
        <row r="5">
          <cell r="B5" t="str">
            <v>текущий валютный счет</v>
          </cell>
        </row>
        <row r="6">
          <cell r="B6" t="str">
            <v>транзитный валютный счет</v>
          </cell>
        </row>
        <row r="7">
          <cell r="B7" t="str">
            <v>специальный счет (в иностранной валюте)</v>
          </cell>
        </row>
      </sheetData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Смета"/>
      <sheetName val="Операц."/>
      <sheetName val="расх. из прибыли"/>
      <sheetName val="товарная"/>
      <sheetName val="прочая"/>
      <sheetName val="баланс"/>
      <sheetName val="энергетич."/>
      <sheetName val="эл.эн."/>
      <sheetName val="тепло"/>
      <sheetName val="Вода"/>
      <sheetName val="ГСМ"/>
      <sheetName val="материалы"/>
      <sheetName val="ЦКР"/>
      <sheetName val="штыри"/>
      <sheetName val="почие_денежные"/>
      <sheetName val="налоги"/>
      <sheetName val="усл.сторон."/>
      <sheetName val="коммерч"/>
      <sheetName val="невходящ"/>
      <sheetName val="НЗП"/>
      <sheetName val="Калькуляц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63">
          <cell r="A63" t="str">
            <v xml:space="preserve">  из него: толлинг без пека</v>
          </cell>
          <cell r="E63">
            <v>0</v>
          </cell>
          <cell r="G63">
            <v>0</v>
          </cell>
        </row>
        <row r="64">
          <cell r="A64" t="str">
            <v xml:space="preserve">  толлинг без коксов</v>
          </cell>
          <cell r="E64">
            <v>8248.2999999999993</v>
          </cell>
          <cell r="G64">
            <v>207883.0060938629</v>
          </cell>
        </row>
        <row r="65">
          <cell r="A65" t="str">
            <v xml:space="preserve">  толлинг без анодов</v>
          </cell>
          <cell r="E65">
            <v>0</v>
          </cell>
          <cell r="G65">
            <v>0</v>
          </cell>
        </row>
        <row r="67">
          <cell r="A67" t="str">
            <v xml:space="preserve">  Договор переработки</v>
          </cell>
          <cell r="E67">
            <v>10428.02</v>
          </cell>
          <cell r="G67">
            <v>73100.065334915445</v>
          </cell>
        </row>
        <row r="177">
          <cell r="A177" t="str">
            <v xml:space="preserve">  из него: толлинг без пека</v>
          </cell>
          <cell r="E177">
            <v>0</v>
          </cell>
          <cell r="G177">
            <v>0</v>
          </cell>
        </row>
        <row r="178">
          <cell r="A178" t="str">
            <v xml:space="preserve">  толлинг без коксов</v>
          </cell>
          <cell r="E178">
            <v>2913.15</v>
          </cell>
          <cell r="G178">
            <v>38988.432405017615</v>
          </cell>
        </row>
        <row r="401">
          <cell r="A401" t="str">
            <v xml:space="preserve">  Договор переработки</v>
          </cell>
          <cell r="E401">
            <v>18558.7</v>
          </cell>
          <cell r="G401">
            <v>10035.782511695654</v>
          </cell>
        </row>
        <row r="1400">
          <cell r="A1400" t="str">
            <v>ЦЕХОВАЯ СЕБЕСТОИМОСТЬ</v>
          </cell>
          <cell r="E1400">
            <v>13350.72</v>
          </cell>
          <cell r="G1400">
            <v>912534.848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Лист1"/>
      <sheetName val="Дебиторка"/>
      <sheetName val="Деб + склад"/>
      <sheetName val="Тара-клише"/>
      <sheetName val="Алмаз"/>
      <sheetName val="АТ-Кола"/>
      <sheetName val="Бородино"/>
      <sheetName val="Браво"/>
      <sheetName val="ВЕНА"/>
      <sheetName val="Глобус"/>
      <sheetName val="Derek"/>
      <sheetName val="Дионис"/>
      <sheetName val="Интергалант"/>
      <sheetName val="ИПП"/>
      <sheetName val="Кампи"/>
      <sheetName val="Князь Рюрик"/>
      <sheetName val="Кока-Кола"/>
      <sheetName val="Красный Восток"/>
      <sheetName val="КСЛтд (2)"/>
      <sheetName val="КСЛтд"/>
      <sheetName val="Марлен"/>
      <sheetName val="ЭнЭрДжиПлюс"/>
      <sheetName val="Мегапак"/>
      <sheetName val="Мега-Седар"/>
      <sheetName val="Напитки Очаково"/>
      <sheetName val="НОТИСС"/>
      <sheetName val="НЛД"/>
      <sheetName val="Орлан"/>
      <sheetName val="Ост-Аква"/>
      <sheetName val="Остмарк"/>
      <sheetName val="Очаково"/>
      <sheetName val="ОША"/>
      <sheetName val="Пивоварни Ив Т"/>
      <sheetName val="Пепсико"/>
      <sheetName val="Продэкспо"/>
      <sheetName val="ПЛМ"/>
      <sheetName val="Ронтос"/>
      <sheetName val="Ремаркет"/>
      <sheetName val="РФК"/>
      <sheetName val="Сейл"/>
      <sheetName val="Сатурн"/>
      <sheetName val="Седар-2"/>
      <sheetName val="Седар"/>
      <sheetName val="СТАРКОН"/>
      <sheetName val="СтПивовар"/>
      <sheetName val="УайтБоттл"/>
      <sheetName val="Эталон"/>
      <sheetName val="Ярпиво"/>
      <sheetName val="Derek (2)"/>
    </sheetNames>
    <sheetDataSet>
      <sheetData sheetId="0" refreshError="1"/>
      <sheetData sheetId="1" refreshError="1"/>
      <sheetData sheetId="2" refreshError="1">
        <row r="7">
          <cell r="J7">
            <v>-17.595898621437208</v>
          </cell>
        </row>
        <row r="9">
          <cell r="J9">
            <v>145009.58618458555</v>
          </cell>
        </row>
        <row r="10">
          <cell r="J10">
            <v>1255.2466150302298</v>
          </cell>
        </row>
        <row r="11">
          <cell r="J11">
            <v>855938.18840706383</v>
          </cell>
        </row>
        <row r="14">
          <cell r="J14">
            <v>48801.916413502993</v>
          </cell>
        </row>
        <row r="15">
          <cell r="J15">
            <v>14740.873206683624</v>
          </cell>
        </row>
        <row r="16">
          <cell r="J16">
            <v>6643.6402937130633</v>
          </cell>
        </row>
        <row r="18">
          <cell r="J18">
            <v>344.74</v>
          </cell>
        </row>
        <row r="27">
          <cell r="J27">
            <v>36142.719999999994</v>
          </cell>
        </row>
        <row r="28">
          <cell r="J28">
            <v>116659.11331394897</v>
          </cell>
        </row>
        <row r="30">
          <cell r="J30">
            <v>4703.4606134397909</v>
          </cell>
        </row>
        <row r="31">
          <cell r="J31">
            <v>53007.562430151513</v>
          </cell>
        </row>
        <row r="32">
          <cell r="J32">
            <v>86.229028803885285</v>
          </cell>
        </row>
        <row r="33">
          <cell r="J33">
            <v>564.98075452804915</v>
          </cell>
        </row>
        <row r="34">
          <cell r="J34">
            <v>63389.328181496319</v>
          </cell>
        </row>
        <row r="35">
          <cell r="J35">
            <v>44068.117656543764</v>
          </cell>
        </row>
        <row r="36">
          <cell r="J36">
            <v>-19105.8</v>
          </cell>
        </row>
        <row r="37">
          <cell r="J37">
            <v>62891.504967415589</v>
          </cell>
        </row>
        <row r="39">
          <cell r="J39">
            <v>-112892.99638498937</v>
          </cell>
        </row>
        <row r="41">
          <cell r="J41">
            <v>49146.764535307921</v>
          </cell>
        </row>
        <row r="45">
          <cell r="J45">
            <v>11009.192606289205</v>
          </cell>
        </row>
        <row r="46">
          <cell r="J46">
            <v>454087.98629877571</v>
          </cell>
        </row>
        <row r="48">
          <cell r="J48">
            <v>33444.908968119526</v>
          </cell>
        </row>
        <row r="49">
          <cell r="J49">
            <v>68204.570041090774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 цехов"/>
      <sheetName val="Рез-ты"/>
      <sheetName val="внеш цены"/>
      <sheetName val="ш.Магн ., ГФГ"/>
      <sheetName val="ш.Естюн."/>
      <sheetName val="ш.Экспл."/>
      <sheetName val="ВАЦ"/>
      <sheetName val="ЛАЦ"/>
      <sheetName val="РЭП"/>
      <sheetName val="ПЖТ"/>
      <sheetName val="РОР, УВР"/>
      <sheetName val="Сол. к-р"/>
      <sheetName val="РМП"/>
      <sheetName val="Автоцех"/>
      <sheetName val="ОТК,ВВО,ЦЛК"/>
      <sheetName val="ЛООС"/>
      <sheetName val="январь_1"/>
      <sheetName val="январь"/>
      <sheetName val="февраль"/>
      <sheetName val="2 мес"/>
      <sheetName val="март"/>
      <sheetName val="Макро"/>
      <sheetName val="Дебиторка"/>
      <sheetName val="титул БДР"/>
      <sheetName val="Оборудование_стоим"/>
    </sheetNames>
    <sheetDataSet>
      <sheetData sheetId="0" refreshError="1">
        <row r="5">
          <cell r="D5">
            <v>1.25</v>
          </cell>
        </row>
        <row r="6">
          <cell r="D6">
            <v>0.43</v>
          </cell>
        </row>
        <row r="7">
          <cell r="D7">
            <v>0.53</v>
          </cell>
        </row>
        <row r="9">
          <cell r="D9">
            <v>0.65</v>
          </cell>
        </row>
        <row r="10">
          <cell r="D10">
            <v>76.95</v>
          </cell>
        </row>
        <row r="13">
          <cell r="D13">
            <v>138.6</v>
          </cell>
        </row>
        <row r="14">
          <cell r="D14">
            <v>15.52</v>
          </cell>
        </row>
        <row r="15">
          <cell r="D15">
            <v>31.12</v>
          </cell>
        </row>
        <row r="16">
          <cell r="D16">
            <v>450.56</v>
          </cell>
        </row>
        <row r="17">
          <cell r="D17">
            <v>690.42</v>
          </cell>
        </row>
        <row r="19">
          <cell r="D19">
            <v>104.26</v>
          </cell>
        </row>
        <row r="20">
          <cell r="D20">
            <v>59.09</v>
          </cell>
        </row>
        <row r="21">
          <cell r="D21">
            <v>55.78</v>
          </cell>
        </row>
        <row r="22">
          <cell r="D22">
            <v>3231</v>
          </cell>
        </row>
        <row r="25">
          <cell r="D25">
            <v>239.88</v>
          </cell>
        </row>
        <row r="26">
          <cell r="D26">
            <v>24.248999999999999</v>
          </cell>
        </row>
        <row r="29">
          <cell r="D29">
            <v>174.8</v>
          </cell>
        </row>
        <row r="30">
          <cell r="D30">
            <v>840.72</v>
          </cell>
        </row>
        <row r="31">
          <cell r="D31">
            <v>81.010000000000005</v>
          </cell>
        </row>
        <row r="34">
          <cell r="D34">
            <v>18.79</v>
          </cell>
        </row>
        <row r="35">
          <cell r="D35">
            <v>449.71</v>
          </cell>
        </row>
        <row r="41">
          <cell r="D41">
            <v>19.87</v>
          </cell>
        </row>
        <row r="44">
          <cell r="D44">
            <v>0.77</v>
          </cell>
        </row>
        <row r="47">
          <cell r="D47">
            <v>0.18</v>
          </cell>
        </row>
        <row r="50">
          <cell r="D50">
            <v>0.44</v>
          </cell>
        </row>
        <row r="52">
          <cell r="D52">
            <v>1.6519999999999999</v>
          </cell>
        </row>
        <row r="54">
          <cell r="D54">
            <v>1287.18</v>
          </cell>
        </row>
        <row r="56">
          <cell r="D56">
            <v>1818.22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разбивка (3)"/>
      <sheetName val="разбивка (2)"/>
      <sheetName val="Анкета"/>
      <sheetName val="Т.1.1."/>
      <sheetName val="Т.1.2."/>
      <sheetName val="Т.1.4."/>
      <sheetName val="Т.1.5."/>
      <sheetName val="Т.1.6."/>
      <sheetName val="1.15 без пароля"/>
      <sheetName val="Т.1.15."/>
      <sheetName val="Лист1"/>
      <sheetName val="ЗП"/>
      <sheetName val="Смета (2)"/>
      <sheetName val="1.21 без паролей с уменьшением"/>
      <sheetName val="Распределение 23,25."/>
      <sheetName val="Распределение 26"/>
      <sheetName val="факт инструмент 2008 "/>
      <sheetName val="1 к 1.15"/>
      <sheetName val="факт спецодежда 2008"/>
      <sheetName val="2 к 1.15."/>
      <sheetName val="свод 2008 "/>
      <sheetName val="КР муниц."/>
      <sheetName val="КР собств."/>
      <sheetName val="ТР муниц."/>
      <sheetName val="ТР собств."/>
      <sheetName val="капитальный ремонт (2)"/>
      <sheetName val="капитальный ремонт"/>
      <sheetName val="разбивка"/>
      <sheetName val="4.2 к 1.15"/>
      <sheetName val="4.1 к 1.15"/>
      <sheetName val="произ.программа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."/>
      <sheetName val="Т.1.16."/>
      <sheetName val="8 к 1.15. (2)"/>
      <sheetName val="Т1.16"/>
      <sheetName val="Т1.16 ТТУ"/>
      <sheetName val="П1.16"/>
      <sheetName val="П1.17"/>
      <sheetName val="17 (3)"/>
      <sheetName val="1 к 1.17 без пароля"/>
      <sheetName val="1 к 1.17."/>
      <sheetName val="аренда имущества"/>
      <sheetName val="2010г."/>
      <sheetName val="2 к 1.17."/>
      <sheetName val="1.21 без паролей"/>
      <sheetName val="1.21."/>
      <sheetName val="П1. к 1.21."/>
      <sheetName val="П2. к1.21."/>
      <sheetName val="P2.1 (2)"/>
      <sheetName val="P2.2 (2)"/>
    </sheetNames>
    <sheetDataSet>
      <sheetData sheetId="0" refreshError="1">
        <row r="4">
          <cell r="B4">
            <v>2009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ДС_нов"/>
      <sheetName val="БДДС"/>
      <sheetName val="КЭС_структура_нов"/>
      <sheetName val="НС_АИР"/>
      <sheetName val="all"/>
      <sheetName val="Группа_эфф_отчет_накоп 12.3"/>
      <sheetName val="актив_ЮЛ"/>
      <sheetName val="Лист3"/>
    </sheetNames>
    <sheetDataSet>
      <sheetData sheetId="0" refreshError="1">
        <row r="2">
          <cell r="C2" t="str">
            <v>Бюджет движения денежных средств ЗАО "КЭС" на 2005г., USD</v>
          </cell>
        </row>
        <row r="4">
          <cell r="C4" t="str">
            <v>Наименование статей</v>
          </cell>
          <cell r="E4" t="str">
            <v>январь</v>
          </cell>
          <cell r="F4" t="str">
            <v>февраль</v>
          </cell>
          <cell r="G4" t="str">
            <v>март</v>
          </cell>
          <cell r="H4" t="str">
            <v>1 квартал</v>
          </cell>
        </row>
        <row r="7">
          <cell r="C7" t="str">
            <v>Остаток денежных средств на начало периода</v>
          </cell>
          <cell r="E7">
            <v>2058743</v>
          </cell>
          <cell r="F7">
            <v>1487383.6345000928</v>
          </cell>
          <cell r="G7">
            <v>1666617.7970000943</v>
          </cell>
          <cell r="H7">
            <v>2058743</v>
          </cell>
        </row>
        <row r="8">
          <cell r="C8" t="str">
            <v>Остаток средств на р/c</v>
          </cell>
          <cell r="E8">
            <v>0</v>
          </cell>
          <cell r="F8">
            <v>0</v>
          </cell>
          <cell r="G8">
            <v>0</v>
          </cell>
        </row>
        <row r="9">
          <cell r="C9" t="str">
            <v>КЭС</v>
          </cell>
        </row>
        <row r="10">
          <cell r="C10" t="str">
            <v>Инфраструктура-резиденты</v>
          </cell>
        </row>
        <row r="11">
          <cell r="C11" t="str">
            <v>Остаток ср. на вал. счете</v>
          </cell>
          <cell r="E11">
            <v>0</v>
          </cell>
          <cell r="F11">
            <v>0</v>
          </cell>
          <cell r="G11">
            <v>0</v>
          </cell>
        </row>
        <row r="12">
          <cell r="C12" t="str">
            <v>КЭС</v>
          </cell>
        </row>
        <row r="13">
          <cell r="C13" t="str">
            <v>Инфраструктура-резиденты</v>
          </cell>
        </row>
        <row r="14">
          <cell r="C14" t="str">
            <v>Инфраструктура-нерезиденты</v>
          </cell>
        </row>
        <row r="15">
          <cell r="C15" t="str">
            <v>Спец. счета в банках</v>
          </cell>
          <cell r="E15">
            <v>0</v>
          </cell>
          <cell r="F15">
            <v>0</v>
          </cell>
          <cell r="G15">
            <v>0</v>
          </cell>
        </row>
        <row r="16">
          <cell r="C16" t="str">
            <v>КЭС</v>
          </cell>
        </row>
        <row r="17">
          <cell r="C17" t="str">
            <v>Инфраструктура-резиденты</v>
          </cell>
        </row>
        <row r="18">
          <cell r="C18" t="str">
            <v>Инфраструктура-нерезиденты</v>
          </cell>
        </row>
        <row r="19">
          <cell r="C19" t="str">
            <v>Остаток средств в кассе</v>
          </cell>
        </row>
        <row r="21">
          <cell r="C21" t="str">
            <v>ОПЕРАЦИОННАЯ ДЕЯТЕЛЬНОСТЬ</v>
          </cell>
        </row>
        <row r="22">
          <cell r="C22" t="str">
            <v>ПОСТУПЛЕНИЯ</v>
          </cell>
          <cell r="E22">
            <v>179075</v>
          </cell>
          <cell r="F22">
            <v>179075</v>
          </cell>
          <cell r="G22">
            <v>177965</v>
          </cell>
          <cell r="H22">
            <v>536115</v>
          </cell>
        </row>
        <row r="23">
          <cell r="C23" t="str">
            <v xml:space="preserve">Поступления по агентским договорам 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 t="str">
            <v>Поступления по консультационным договорам (для финансирования операционной деятельности)</v>
          </cell>
        </row>
        <row r="25">
          <cell r="C25" t="str">
            <v>Услуги по управлению активами</v>
          </cell>
          <cell r="E25">
            <v>56500</v>
          </cell>
          <cell r="F25">
            <v>56500</v>
          </cell>
          <cell r="G25">
            <v>56500</v>
          </cell>
          <cell r="H25">
            <v>169500</v>
          </cell>
        </row>
        <row r="26">
          <cell r="C26" t="str">
            <v>Доход от ДУ ОАО "Иркутскэнерго"</v>
          </cell>
          <cell r="E26">
            <v>56500</v>
          </cell>
          <cell r="F26">
            <v>56500</v>
          </cell>
          <cell r="G26">
            <v>56500</v>
          </cell>
          <cell r="H26">
            <v>169500</v>
          </cell>
        </row>
        <row r="27">
          <cell r="C27" t="str">
            <v>Доходы от управления (РГХ)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C28" t="str">
            <v>Поступления в оплату централизованных функций</v>
          </cell>
          <cell r="E28">
            <v>71494</v>
          </cell>
          <cell r="F28">
            <v>71494</v>
          </cell>
          <cell r="G28">
            <v>71494</v>
          </cell>
          <cell r="H28">
            <v>214482</v>
          </cell>
        </row>
        <row r="29">
          <cell r="C29" t="str">
            <v>ФЦП</v>
          </cell>
          <cell r="H29">
            <v>0</v>
          </cell>
        </row>
        <row r="30">
          <cell r="C30" t="str">
            <v>МЭБ (1 полугодие)</v>
          </cell>
          <cell r="E30">
            <v>23066</v>
          </cell>
          <cell r="F30">
            <v>23066</v>
          </cell>
          <cell r="G30">
            <v>23066</v>
          </cell>
          <cell r="H30">
            <v>69198</v>
          </cell>
        </row>
        <row r="31">
          <cell r="C31" t="str">
            <v>Энергетическое строительство</v>
          </cell>
          <cell r="E31">
            <v>13811</v>
          </cell>
          <cell r="F31">
            <v>13811</v>
          </cell>
          <cell r="G31">
            <v>13811</v>
          </cell>
          <cell r="H31">
            <v>41433</v>
          </cell>
        </row>
        <row r="32">
          <cell r="C32" t="str">
            <v>ГазХолдинг</v>
          </cell>
        </row>
        <row r="33">
          <cell r="C33" t="str">
            <v>КЭС-Бизнессервис</v>
          </cell>
        </row>
        <row r="34">
          <cell r="C34" t="str">
            <v>Энергетические решения</v>
          </cell>
          <cell r="E34">
            <v>16417</v>
          </cell>
          <cell r="F34">
            <v>16417</v>
          </cell>
          <cell r="G34">
            <v>16417</v>
          </cell>
          <cell r="H34">
            <v>49251</v>
          </cell>
        </row>
        <row r="35">
          <cell r="C35" t="str">
            <v>Трейдинг</v>
          </cell>
          <cell r="E35">
            <v>18200</v>
          </cell>
          <cell r="F35">
            <v>18200</v>
          </cell>
          <cell r="G35">
            <v>18200</v>
          </cell>
          <cell r="H35">
            <v>54600</v>
          </cell>
        </row>
        <row r="36">
          <cell r="C36" t="str">
            <v>Прочие доходы и возмещения</v>
          </cell>
          <cell r="E36">
            <v>51081</v>
          </cell>
          <cell r="F36">
            <v>51081</v>
          </cell>
          <cell r="G36">
            <v>49971</v>
          </cell>
          <cell r="H36">
            <v>152133</v>
          </cell>
        </row>
        <row r="37">
          <cell r="C37" t="str">
            <v>Консалтинг</v>
          </cell>
        </row>
        <row r="38">
          <cell r="C38" t="str">
            <v>Поступления от субаренды, сублизинга</v>
          </cell>
          <cell r="E38">
            <v>51081</v>
          </cell>
          <cell r="F38">
            <v>51081</v>
          </cell>
          <cell r="G38">
            <v>49971</v>
          </cell>
          <cell r="H38">
            <v>152133</v>
          </cell>
        </row>
        <row r="39">
          <cell r="C39" t="str">
            <v>Поступления от продажи ОС и НМА (менее 10 тыс. долл.)</v>
          </cell>
        </row>
        <row r="40">
          <cell r="C40" t="str">
            <v>Прочие поступления</v>
          </cell>
        </row>
        <row r="41">
          <cell r="C41" t="str">
            <v>ВЫПЛАТЫ (АУР)</v>
          </cell>
          <cell r="E41">
            <v>861201.58847232128</v>
          </cell>
          <cell r="F41">
            <v>1030837.1353167663</v>
          </cell>
          <cell r="G41">
            <v>1281082.1635990264</v>
          </cell>
          <cell r="H41">
            <v>3173120.8873881139</v>
          </cell>
        </row>
        <row r="42">
          <cell r="C42" t="str">
            <v>Оплата централизованных функций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 t="str">
            <v>Оплата централизованных функций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C44" t="str">
            <v>Вознаграждение персоналу</v>
          </cell>
          <cell r="E44">
            <v>381318.02063218394</v>
          </cell>
          <cell r="F44">
            <v>389409.81028735632</v>
          </cell>
          <cell r="G44">
            <v>388800.6473563218</v>
          </cell>
          <cell r="H44">
            <v>1159528.4782758621</v>
          </cell>
        </row>
        <row r="45">
          <cell r="C45" t="str">
            <v>Оклад NET</v>
          </cell>
          <cell r="E45">
            <v>284405</v>
          </cell>
          <cell r="F45">
            <v>255695</v>
          </cell>
          <cell r="G45">
            <v>265320</v>
          </cell>
          <cell r="H45">
            <v>805420</v>
          </cell>
        </row>
        <row r="46">
          <cell r="C46" t="str">
            <v>Премия NET</v>
          </cell>
          <cell r="E46">
            <v>14220.25</v>
          </cell>
          <cell r="F46">
            <v>12784.75</v>
          </cell>
          <cell r="G46">
            <v>13266</v>
          </cell>
          <cell r="H46">
            <v>40271</v>
          </cell>
        </row>
        <row r="47">
          <cell r="C47" t="str">
            <v>Иные выплаты персоналу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 t="str">
            <v>НДФЛ</v>
          </cell>
          <cell r="E48">
            <v>44622.163793103457</v>
          </cell>
          <cell r="F48">
            <v>40117.663793103449</v>
          </cell>
          <cell r="G48">
            <v>41627.79310344829</v>
          </cell>
          <cell r="H48">
            <v>126367.62068965519</v>
          </cell>
        </row>
        <row r="49">
          <cell r="C49" t="str">
            <v>ЕСН</v>
          </cell>
          <cell r="E49">
            <v>35106.240172413796</v>
          </cell>
          <cell r="F49">
            <v>77848.02982758623</v>
          </cell>
          <cell r="G49">
            <v>65622.487586206887</v>
          </cell>
          <cell r="H49">
            <v>178576.75758620689</v>
          </cell>
        </row>
        <row r="50">
          <cell r="C50" t="str">
            <v>Соцпакет</v>
          </cell>
          <cell r="E50">
            <v>2964.3666666666668</v>
          </cell>
          <cell r="F50">
            <v>2964.3666666666668</v>
          </cell>
          <cell r="G50">
            <v>2964.3666666666668</v>
          </cell>
          <cell r="H50">
            <v>8893.1</v>
          </cell>
        </row>
        <row r="51">
          <cell r="C51" t="str">
            <v>Расходы на HR</v>
          </cell>
          <cell r="E51">
            <v>34116</v>
          </cell>
          <cell r="F51">
            <v>63566.137931034478</v>
          </cell>
          <cell r="G51">
            <v>50194.413793103449</v>
          </cell>
          <cell r="H51">
            <v>147876.55172413791</v>
          </cell>
        </row>
        <row r="52">
          <cell r="C52" t="str">
            <v>Подбор персонала</v>
          </cell>
          <cell r="E52">
            <v>17000</v>
          </cell>
          <cell r="F52">
            <v>0</v>
          </cell>
          <cell r="G52">
            <v>9000</v>
          </cell>
          <cell r="H52">
            <v>26000</v>
          </cell>
        </row>
        <row r="53">
          <cell r="C53" t="str">
            <v xml:space="preserve">Расходы на развитие персонала </v>
          </cell>
          <cell r="E53">
            <v>14616</v>
          </cell>
          <cell r="F53">
            <v>16066.137931034482</v>
          </cell>
          <cell r="G53">
            <v>38694.413793103449</v>
          </cell>
          <cell r="H53">
            <v>69376.551724137928</v>
          </cell>
        </row>
        <row r="54">
          <cell r="C54" t="str">
            <v>Социальные программы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 t="str">
            <v xml:space="preserve">Прочие расходы на персонал </v>
          </cell>
          <cell r="E55">
            <v>2500</v>
          </cell>
          <cell r="F55">
            <v>47500</v>
          </cell>
          <cell r="G55">
            <v>2500</v>
          </cell>
          <cell r="H55">
            <v>52500</v>
          </cell>
        </row>
        <row r="56">
          <cell r="C56" t="str">
            <v>Командировочные</v>
          </cell>
          <cell r="E56">
            <v>31004.999999999996</v>
          </cell>
          <cell r="F56">
            <v>45298.213103448274</v>
          </cell>
          <cell r="G56">
            <v>33967.389655172417</v>
          </cell>
          <cell r="H56">
            <v>110270.60275862069</v>
          </cell>
        </row>
        <row r="57">
          <cell r="C57" t="str">
            <v>Командировочные</v>
          </cell>
          <cell r="E57">
            <v>31004.999999999996</v>
          </cell>
          <cell r="F57">
            <v>45298.213103448274</v>
          </cell>
          <cell r="G57">
            <v>33967.389655172417</v>
          </cell>
          <cell r="H57">
            <v>110270.60275862069</v>
          </cell>
        </row>
        <row r="58">
          <cell r="C58" t="str">
            <v>Представительские</v>
          </cell>
          <cell r="E58">
            <v>8250</v>
          </cell>
          <cell r="F58">
            <v>8250</v>
          </cell>
          <cell r="G58">
            <v>8250</v>
          </cell>
          <cell r="H58">
            <v>24750</v>
          </cell>
        </row>
        <row r="59">
          <cell r="C59" t="str">
            <v>Представительские</v>
          </cell>
          <cell r="E59">
            <v>8250</v>
          </cell>
          <cell r="F59">
            <v>8250</v>
          </cell>
          <cell r="G59">
            <v>8250</v>
          </cell>
          <cell r="H59">
            <v>24750</v>
          </cell>
        </row>
        <row r="60">
          <cell r="C60" t="str">
            <v>Расходы на ИТ</v>
          </cell>
          <cell r="E60">
            <v>141370.66666666669</v>
          </cell>
          <cell r="F60">
            <v>87705</v>
          </cell>
          <cell r="G60">
            <v>70893.333333333343</v>
          </cell>
          <cell r="H60">
            <v>299969</v>
          </cell>
        </row>
        <row r="61">
          <cell r="C61" t="str">
            <v>Мобильная связь</v>
          </cell>
          <cell r="E61">
            <v>17230</v>
          </cell>
          <cell r="F61">
            <v>18280</v>
          </cell>
          <cell r="G61">
            <v>18280</v>
          </cell>
          <cell r="H61">
            <v>53790</v>
          </cell>
        </row>
        <row r="62">
          <cell r="C62" t="str">
            <v>Приобретение компьютеров, оргтехники, средств связи</v>
          </cell>
          <cell r="E62">
            <v>49821</v>
          </cell>
          <cell r="F62">
            <v>8233.3333333333339</v>
          </cell>
          <cell r="G62">
            <v>6816.666666666667</v>
          </cell>
          <cell r="H62">
            <v>64871</v>
          </cell>
        </row>
        <row r="63">
          <cell r="C63" t="str">
            <v>Амортизация ОС и НМА (ИТ)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C64" t="str">
            <v>Аренда ОС и НМА (ИТ)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C65" t="str">
            <v>Лизинг ОС и НМА (ИТ)</v>
          </cell>
          <cell r="E65">
            <v>16055</v>
          </cell>
          <cell r="F65">
            <v>16057</v>
          </cell>
          <cell r="G65">
            <v>16058</v>
          </cell>
          <cell r="H65">
            <v>48170</v>
          </cell>
        </row>
        <row r="66">
          <cell r="C66" t="str">
            <v>Информационные услуги</v>
          </cell>
          <cell r="E66">
            <v>19659.666666666668</v>
          </cell>
          <cell r="F66">
            <v>32534.666666666672</v>
          </cell>
          <cell r="G66">
            <v>13134.666666666666</v>
          </cell>
          <cell r="H66">
            <v>65329.000000000007</v>
          </cell>
        </row>
        <row r="67">
          <cell r="C67" t="str">
            <v>Расходные материалы</v>
          </cell>
          <cell r="E67">
            <v>16605</v>
          </cell>
          <cell r="F67">
            <v>0</v>
          </cell>
          <cell r="G67">
            <v>0</v>
          </cell>
          <cell r="H67">
            <v>16605</v>
          </cell>
        </row>
        <row r="68">
          <cell r="C68" t="str">
            <v>Ремонт и эксплуатация (ИТ)</v>
          </cell>
          <cell r="E68">
            <v>0</v>
          </cell>
          <cell r="F68">
            <v>1500</v>
          </cell>
          <cell r="G68">
            <v>0</v>
          </cell>
          <cell r="H68">
            <v>1500</v>
          </cell>
        </row>
        <row r="69">
          <cell r="C69" t="str">
            <v>Страхование (ИТ)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C70" t="str">
            <v>Связь и интернет</v>
          </cell>
          <cell r="E70">
            <v>11000</v>
          </cell>
          <cell r="F70">
            <v>11000</v>
          </cell>
          <cell r="G70">
            <v>11000</v>
          </cell>
          <cell r="H70">
            <v>33000</v>
          </cell>
        </row>
        <row r="71">
          <cell r="C71" t="str">
            <v>Прочие расходы на ИТ</v>
          </cell>
          <cell r="E71">
            <v>11000</v>
          </cell>
          <cell r="F71">
            <v>100</v>
          </cell>
          <cell r="G71">
            <v>5604</v>
          </cell>
          <cell r="H71">
            <v>16704</v>
          </cell>
        </row>
        <row r="72">
          <cell r="C72" t="str">
            <v>Расходы на содержание помещений</v>
          </cell>
          <cell r="E72">
            <v>140645.20000000001</v>
          </cell>
          <cell r="F72">
            <v>125713.2</v>
          </cell>
          <cell r="G72">
            <v>123240.2</v>
          </cell>
          <cell r="H72">
            <v>389598.60000000003</v>
          </cell>
        </row>
        <row r="73">
          <cell r="C73" t="str">
            <v>Приобретение мебели, офис. Оборудования</v>
          </cell>
          <cell r="E73">
            <v>19450</v>
          </cell>
          <cell r="F73">
            <v>5098</v>
          </cell>
          <cell r="G73">
            <v>2600</v>
          </cell>
          <cell r="H73">
            <v>27148</v>
          </cell>
        </row>
        <row r="74">
          <cell r="C74" t="str">
            <v>Амортизация ОС (АХО)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 t="str">
            <v>Аренда ОС (АХО)</v>
          </cell>
          <cell r="E75">
            <v>109224.2</v>
          </cell>
          <cell r="F75">
            <v>109224.2</v>
          </cell>
          <cell r="G75">
            <v>109224.2</v>
          </cell>
          <cell r="H75">
            <v>327672.59999999998</v>
          </cell>
        </row>
        <row r="76">
          <cell r="C76" t="str">
            <v>Лизинг ОС (АХО)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 t="str">
            <v>Ремонт и эксплуатация (вкл. ремонт по заявке)</v>
          </cell>
          <cell r="E77">
            <v>8411</v>
          </cell>
          <cell r="F77">
            <v>8411</v>
          </cell>
          <cell r="G77">
            <v>8481</v>
          </cell>
          <cell r="H77">
            <v>25303</v>
          </cell>
        </row>
        <row r="78">
          <cell r="C78" t="str">
            <v>Страхование ОС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 t="str">
            <v>Расходы на АХР (канц.)</v>
          </cell>
          <cell r="E79">
            <v>3560</v>
          </cell>
          <cell r="F79">
            <v>2980</v>
          </cell>
          <cell r="G79">
            <v>2935</v>
          </cell>
          <cell r="H79">
            <v>9475</v>
          </cell>
        </row>
        <row r="80">
          <cell r="C80" t="str">
            <v>Транспорт</v>
          </cell>
          <cell r="E80">
            <v>17173.841638225254</v>
          </cell>
          <cell r="F80">
            <v>22493.295563139931</v>
          </cell>
          <cell r="G80">
            <v>18133.758361774744</v>
          </cell>
          <cell r="H80">
            <v>57800.895563139929</v>
          </cell>
        </row>
        <row r="81">
          <cell r="C81" t="str">
            <v>Амортизация а/м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C82" t="str">
            <v>Аренда а/м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C83" t="str">
            <v xml:space="preserve">Лизинг а/м </v>
          </cell>
          <cell r="E83">
            <v>9441.8416382252562</v>
          </cell>
          <cell r="F83">
            <v>9442.2955631399309</v>
          </cell>
          <cell r="G83">
            <v>9529.7583617747423</v>
          </cell>
          <cell r="H83">
            <v>28413.895563139929</v>
          </cell>
        </row>
        <row r="84">
          <cell r="C84" t="str">
            <v>Ремонт и эксплуатация а/м</v>
          </cell>
          <cell r="E84">
            <v>2312</v>
          </cell>
          <cell r="F84">
            <v>1800</v>
          </cell>
          <cell r="G84">
            <v>2824</v>
          </cell>
          <cell r="H84">
            <v>6936</v>
          </cell>
        </row>
        <row r="85">
          <cell r="C85" t="str">
            <v>ГСМ</v>
          </cell>
          <cell r="E85">
            <v>2540</v>
          </cell>
          <cell r="F85">
            <v>2540</v>
          </cell>
          <cell r="G85">
            <v>2540</v>
          </cell>
          <cell r="H85">
            <v>7620</v>
          </cell>
        </row>
        <row r="86">
          <cell r="C86" t="str">
            <v>Страхование А/м</v>
          </cell>
          <cell r="E86">
            <v>0</v>
          </cell>
          <cell r="F86">
            <v>1218</v>
          </cell>
          <cell r="G86">
            <v>0</v>
          </cell>
          <cell r="H86">
            <v>1218</v>
          </cell>
        </row>
        <row r="87">
          <cell r="C87" t="str">
            <v>Прочие расходы на транспорт</v>
          </cell>
          <cell r="E87">
            <v>2880</v>
          </cell>
          <cell r="F87">
            <v>7493</v>
          </cell>
          <cell r="G87">
            <v>3240</v>
          </cell>
          <cell r="H87">
            <v>13613</v>
          </cell>
        </row>
        <row r="88">
          <cell r="C88" t="str">
            <v>Расходы на консалтинг, аудит</v>
          </cell>
          <cell r="E88">
            <v>14590.000000000007</v>
          </cell>
          <cell r="F88">
            <v>131000</v>
          </cell>
          <cell r="G88">
            <v>50498</v>
          </cell>
          <cell r="H88">
            <v>196088</v>
          </cell>
        </row>
        <row r="89">
          <cell r="C89" t="str">
            <v>Аудиторские услуги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 t="str">
            <v>Консалтинг</v>
          </cell>
          <cell r="E90">
            <v>14590.000000000007</v>
          </cell>
          <cell r="F90">
            <v>9000</v>
          </cell>
          <cell r="G90">
            <v>6498</v>
          </cell>
          <cell r="H90">
            <v>30088.000000000007</v>
          </cell>
        </row>
        <row r="91">
          <cell r="C91" t="str">
            <v>Консалтинг-РГХ</v>
          </cell>
          <cell r="E91">
            <v>0</v>
          </cell>
          <cell r="F91">
            <v>122000</v>
          </cell>
          <cell r="G91">
            <v>44000</v>
          </cell>
          <cell r="H91">
            <v>166000</v>
          </cell>
        </row>
        <row r="92">
          <cell r="C92" t="str">
            <v>Расходы на поддержку решений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C93" t="str">
            <v>Прочие консультационные расходы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C94" t="str">
            <v>Расходы на юридическое сопровождение</v>
          </cell>
          <cell r="E94">
            <v>862</v>
          </cell>
          <cell r="F94">
            <v>862</v>
          </cell>
          <cell r="G94">
            <v>3364</v>
          </cell>
          <cell r="H94">
            <v>5088</v>
          </cell>
        </row>
        <row r="95">
          <cell r="C95" t="str">
            <v>Юридические услуги</v>
          </cell>
          <cell r="E95">
            <v>862</v>
          </cell>
          <cell r="F95">
            <v>862</v>
          </cell>
          <cell r="G95">
            <v>3364</v>
          </cell>
          <cell r="H95">
            <v>5088</v>
          </cell>
        </row>
        <row r="96">
          <cell r="C96" t="str">
            <v>Судебные издержки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C97" t="str">
            <v>Расходы на PR и маркетинг</v>
          </cell>
          <cell r="E97">
            <v>34408.25</v>
          </cell>
          <cell r="F97">
            <v>35653.75</v>
          </cell>
          <cell r="G97">
            <v>27703.75</v>
          </cell>
          <cell r="H97">
            <v>97765.75</v>
          </cell>
        </row>
        <row r="98">
          <cell r="C98" t="str">
            <v>GR-расходы</v>
          </cell>
          <cell r="E98">
            <v>8000</v>
          </cell>
          <cell r="F98">
            <v>9400</v>
          </cell>
          <cell r="G98">
            <v>8000</v>
          </cell>
          <cell r="H98">
            <v>25400</v>
          </cell>
        </row>
        <row r="99">
          <cell r="C99" t="str">
            <v xml:space="preserve">Дизайн, полиграфия и сувенирная продукция </v>
          </cell>
          <cell r="E99">
            <v>16749.666666666664</v>
          </cell>
          <cell r="F99">
            <v>15199.666666666664</v>
          </cell>
          <cell r="G99">
            <v>9450.6666666666679</v>
          </cell>
          <cell r="H99">
            <v>41400</v>
          </cell>
        </row>
        <row r="100">
          <cell r="C100" t="str">
            <v>Размещение рекламы и информации (в т.ч.выставки)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C101" t="str">
            <v>Медиа-мероприятия</v>
          </cell>
          <cell r="E101">
            <v>4600</v>
          </cell>
          <cell r="F101">
            <v>5650</v>
          </cell>
          <cell r="G101">
            <v>4150</v>
          </cell>
          <cell r="H101">
            <v>14400</v>
          </cell>
        </row>
        <row r="102">
          <cell r="C102" t="str">
            <v>PR-мероприятия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C103" t="str">
            <v>Международные проекты и мероприятия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C104" t="str">
            <v>Прочие PR-расходы</v>
          </cell>
          <cell r="E104">
            <v>5058.583333333333</v>
          </cell>
          <cell r="F104">
            <v>5404.083333333333</v>
          </cell>
          <cell r="G104">
            <v>6103.083333333333</v>
          </cell>
          <cell r="H104">
            <v>16565.75</v>
          </cell>
        </row>
        <row r="105">
          <cell r="C105" t="str">
            <v>Подписка на СМИ и литература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C106" t="str">
            <v>Транзакционные расходы</v>
          </cell>
          <cell r="E106">
            <v>2363.1737325174822</v>
          </cell>
          <cell r="F106">
            <v>62840.075174825171</v>
          </cell>
          <cell r="G106">
            <v>3571.220935314685</v>
          </cell>
          <cell r="H106">
            <v>68774.469842657345</v>
          </cell>
        </row>
        <row r="107">
          <cell r="C107" t="str">
            <v xml:space="preserve">Банковские комиссии </v>
          </cell>
          <cell r="E107">
            <v>2363.1737325174822</v>
          </cell>
          <cell r="F107">
            <v>2060.0751748251746</v>
          </cell>
          <cell r="G107">
            <v>2071.220935314685</v>
          </cell>
          <cell r="H107">
            <v>6494.4698426573414</v>
          </cell>
        </row>
        <row r="108">
          <cell r="C108" t="str">
            <v xml:space="preserve">Расходы по обслуживанию кредитов и займов  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C109" t="str">
            <v xml:space="preserve">Прочие операционные расходы 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C110" t="str">
            <v>Брокерские и депозитарные комиссии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C111" t="str">
            <v>Пошлины, штрафы</v>
          </cell>
          <cell r="E111">
            <v>0</v>
          </cell>
          <cell r="F111">
            <v>840</v>
          </cell>
          <cell r="G111">
            <v>0</v>
          </cell>
          <cell r="H111">
            <v>840</v>
          </cell>
        </row>
        <row r="112">
          <cell r="C112" t="str">
            <v>Расходы на регистрацию</v>
          </cell>
          <cell r="E112">
            <v>0</v>
          </cell>
          <cell r="F112">
            <v>59940</v>
          </cell>
          <cell r="G112">
            <v>1500</v>
          </cell>
          <cell r="H112">
            <v>61440</v>
          </cell>
        </row>
        <row r="113">
          <cell r="C113" t="str">
            <v>Расходы на инфраструктуру</v>
          </cell>
          <cell r="E113">
            <v>5260</v>
          </cell>
          <cell r="F113">
            <v>5260</v>
          </cell>
          <cell r="G113">
            <v>7660</v>
          </cell>
          <cell r="H113">
            <v>18180</v>
          </cell>
        </row>
        <row r="114">
          <cell r="C114" t="str">
            <v>Расходы на инфраструктуру</v>
          </cell>
          <cell r="E114">
            <v>5260</v>
          </cell>
          <cell r="F114">
            <v>5260</v>
          </cell>
          <cell r="G114">
            <v>7660</v>
          </cell>
          <cell r="H114">
            <v>18180</v>
          </cell>
        </row>
        <row r="115">
          <cell r="C115" t="str">
            <v>Платежи по налогам и сборам</v>
          </cell>
          <cell r="E115">
            <v>520</v>
          </cell>
          <cell r="F115">
            <v>0</v>
          </cell>
          <cell r="G115">
            <v>450396.10805685591</v>
          </cell>
          <cell r="H115">
            <v>450916.10805685591</v>
          </cell>
        </row>
        <row r="116">
          <cell r="C116" t="str">
            <v>НДС (к уплате)</v>
          </cell>
          <cell r="E116">
            <v>0</v>
          </cell>
          <cell r="F116">
            <v>0</v>
          </cell>
          <cell r="G116">
            <v>211748.095725527</v>
          </cell>
          <cell r="H116">
            <v>211748.095725527</v>
          </cell>
        </row>
        <row r="117">
          <cell r="C117" t="str">
            <v>Налог на прибыль</v>
          </cell>
          <cell r="E117">
            <v>0</v>
          </cell>
          <cell r="F117">
            <v>0</v>
          </cell>
          <cell r="G117">
            <v>236848.01233132891</v>
          </cell>
          <cell r="H117">
            <v>236848.01233132891</v>
          </cell>
        </row>
        <row r="118">
          <cell r="C118" t="str">
            <v>Налог на имущество</v>
          </cell>
          <cell r="E118">
            <v>0</v>
          </cell>
          <cell r="F118">
            <v>0</v>
          </cell>
          <cell r="G118">
            <v>1800</v>
          </cell>
          <cell r="H118">
            <v>1800</v>
          </cell>
        </row>
        <row r="119">
          <cell r="C119" t="str">
            <v>Транспортный налог</v>
          </cell>
          <cell r="E119">
            <v>520</v>
          </cell>
          <cell r="F119">
            <v>0</v>
          </cell>
          <cell r="G119">
            <v>0</v>
          </cell>
          <cell r="H119">
            <v>520</v>
          </cell>
        </row>
        <row r="120">
          <cell r="C120" t="str">
            <v xml:space="preserve">Прочие налоги и сборы 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C121" t="str">
            <v>Прочие расходы</v>
          </cell>
          <cell r="E121">
            <v>10575</v>
          </cell>
          <cell r="F121">
            <v>12345</v>
          </cell>
          <cell r="G121">
            <v>10575</v>
          </cell>
          <cell r="H121">
            <v>33495</v>
          </cell>
        </row>
        <row r="122">
          <cell r="C122" t="str">
            <v>Охрана</v>
          </cell>
        </row>
        <row r="123">
          <cell r="C123" t="str">
            <v>Курсовые разницы</v>
          </cell>
        </row>
        <row r="124">
          <cell r="C124" t="str">
            <v>Переводы</v>
          </cell>
        </row>
        <row r="125">
          <cell r="C125" t="str">
            <v>Прочие расходы</v>
          </cell>
          <cell r="E125">
            <v>10575</v>
          </cell>
          <cell r="F125">
            <v>12345</v>
          </cell>
          <cell r="G125">
            <v>10575</v>
          </cell>
          <cell r="H125">
            <v>33495</v>
          </cell>
        </row>
        <row r="126">
          <cell r="C126" t="str">
            <v>Резерв</v>
          </cell>
          <cell r="E126">
            <v>38744.435802727989</v>
          </cell>
          <cell r="F126">
            <v>40440.653256962236</v>
          </cell>
          <cell r="G126">
            <v>33834.34210715026</v>
          </cell>
          <cell r="H126">
            <v>113019.43116684048</v>
          </cell>
        </row>
        <row r="127">
          <cell r="C127" t="str">
            <v>Резерв</v>
          </cell>
          <cell r="E127">
            <v>38744.435802727989</v>
          </cell>
          <cell r="F127">
            <v>40440.653256962236</v>
          </cell>
          <cell r="G127">
            <v>33834.34210715026</v>
          </cell>
          <cell r="H127">
            <v>113019.43116684048</v>
          </cell>
        </row>
        <row r="128">
          <cell r="C128" t="str">
            <v>В том числе, выплаты АУР связанные с управлением активами (косвенные)</v>
          </cell>
          <cell r="E128">
            <v>68268.905344827595</v>
          </cell>
          <cell r="F128">
            <v>68292.892931034483</v>
          </cell>
          <cell r="G128">
            <v>65322.892931034483</v>
          </cell>
          <cell r="H128">
            <v>201884.69120689656</v>
          </cell>
        </row>
        <row r="129">
          <cell r="C129" t="str">
            <v>Оклад NET</v>
          </cell>
          <cell r="E129">
            <v>44500</v>
          </cell>
          <cell r="F129">
            <v>45620</v>
          </cell>
          <cell r="G129">
            <v>45620</v>
          </cell>
          <cell r="H129">
            <v>135740</v>
          </cell>
        </row>
        <row r="130">
          <cell r="C130" t="str">
            <v>Премия NET</v>
          </cell>
          <cell r="E130">
            <v>2225</v>
          </cell>
          <cell r="F130">
            <v>2281</v>
          </cell>
          <cell r="G130">
            <v>2281</v>
          </cell>
          <cell r="H130">
            <v>6787</v>
          </cell>
        </row>
        <row r="131">
          <cell r="C131" t="str">
            <v>Иные выплаты персоналу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C132" t="str">
            <v>НДФЛ</v>
          </cell>
          <cell r="E132">
            <v>6981.8965517241386</v>
          </cell>
          <cell r="F132">
            <v>7157.620689655173</v>
          </cell>
          <cell r="G132">
            <v>7157.620689655173</v>
          </cell>
          <cell r="H132">
            <v>21297.137931034486</v>
          </cell>
        </row>
        <row r="133">
          <cell r="C133" t="str">
            <v>ЕСН</v>
          </cell>
          <cell r="E133">
            <v>14025.913793103447</v>
          </cell>
          <cell r="F133">
            <v>12698.17724137931</v>
          </cell>
          <cell r="G133">
            <v>9728.1772413793096</v>
          </cell>
          <cell r="H133">
            <v>36452.268275862065</v>
          </cell>
        </row>
        <row r="134">
          <cell r="C134" t="str">
            <v>Соцпакет</v>
          </cell>
          <cell r="E134">
            <v>536.09499999999991</v>
          </cell>
          <cell r="F134">
            <v>536.09499999999991</v>
          </cell>
          <cell r="G134">
            <v>536.09499999999991</v>
          </cell>
          <cell r="H134">
            <v>1608.2849999999999</v>
          </cell>
        </row>
        <row r="135">
          <cell r="C135" t="str">
            <v>Приток/отток по операционной деятельности</v>
          </cell>
          <cell r="E135">
            <v>-682126.58847232128</v>
          </cell>
          <cell r="F135">
            <v>-851762.13531676633</v>
          </cell>
          <cell r="G135">
            <v>-1103117.1635990264</v>
          </cell>
          <cell r="H135">
            <v>-2637005.8873881139</v>
          </cell>
        </row>
        <row r="137">
          <cell r="C137" t="str">
            <v>ИНВЕСТИЦИОННАЯ ДЕЯТЕЛЬНОСТЬ</v>
          </cell>
        </row>
        <row r="138">
          <cell r="C138" t="str">
            <v>ПОСТУПЛЕНИЯ</v>
          </cell>
          <cell r="E138">
            <v>301006.00529999996</v>
          </cell>
          <cell r="F138">
            <v>50191007.140599996</v>
          </cell>
          <cell r="G138">
            <v>6927482.9508800004</v>
          </cell>
          <cell r="H138">
            <v>57419496.096779995</v>
          </cell>
        </row>
        <row r="139">
          <cell r="C139" t="str">
            <v>Реализация инвестиционных вложений</v>
          </cell>
          <cell r="E139">
            <v>0</v>
          </cell>
          <cell r="F139">
            <v>39000000</v>
          </cell>
          <cell r="G139">
            <v>0</v>
          </cell>
          <cell r="H139">
            <v>39000000</v>
          </cell>
        </row>
        <row r="140">
          <cell r="C140" t="str">
            <v>Генерация</v>
          </cell>
          <cell r="E140">
            <v>0</v>
          </cell>
          <cell r="F140">
            <v>39000000</v>
          </cell>
          <cell r="G140">
            <v>0</v>
          </cell>
          <cell r="H140">
            <v>39000000</v>
          </cell>
        </row>
        <row r="141">
          <cell r="C141" t="str">
            <v>ТГК-8</v>
          </cell>
          <cell r="E141">
            <v>0</v>
          </cell>
          <cell r="F141">
            <v>39000000</v>
          </cell>
          <cell r="G141">
            <v>0</v>
          </cell>
          <cell r="H141">
            <v>39000000</v>
          </cell>
        </row>
        <row r="142">
          <cell r="C142" t="str">
            <v>Ростовэнерго</v>
          </cell>
          <cell r="E142">
            <v>0</v>
          </cell>
          <cell r="F142">
            <v>39000000</v>
          </cell>
          <cell r="G142">
            <v>0</v>
          </cell>
          <cell r="H142">
            <v>39000000</v>
          </cell>
        </row>
        <row r="143">
          <cell r="C143" t="str">
            <v>Пермэнерго (ОАО Яйвинская ГРЭС)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C144" t="str">
            <v>Нижновэнерго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C145" t="str">
            <v>Дивиденды и доп. дивиденды</v>
          </cell>
          <cell r="E145">
            <v>301006.00529999996</v>
          </cell>
          <cell r="F145">
            <v>11191007.1406</v>
          </cell>
          <cell r="G145">
            <v>6927482.9508800004</v>
          </cell>
          <cell r="H145">
            <v>18419496.096780002</v>
          </cell>
        </row>
        <row r="146">
          <cell r="C146" t="str">
            <v>Генерация</v>
          </cell>
        </row>
        <row r="147">
          <cell r="C147" t="str">
            <v>ТГК-5</v>
          </cell>
        </row>
        <row r="148">
          <cell r="C148" t="str">
            <v>Мариэнерго (генерирующая компания)</v>
          </cell>
        </row>
        <row r="149">
          <cell r="C149" t="str">
            <v xml:space="preserve">Дивиденды </v>
          </cell>
        </row>
        <row r="150">
          <cell r="C150" t="str">
            <v xml:space="preserve">Доп. дивиденды </v>
          </cell>
        </row>
        <row r="151">
          <cell r="C151" t="str">
            <v>Кировэнерго (генерирующая компания)</v>
          </cell>
        </row>
        <row r="152">
          <cell r="C152" t="str">
            <v xml:space="preserve">Дивиденды </v>
          </cell>
        </row>
        <row r="153">
          <cell r="C153" t="str">
            <v xml:space="preserve">Доп. дивиденды </v>
          </cell>
        </row>
        <row r="154">
          <cell r="C154" t="str">
            <v>Удмуртская территориальная генерирующая компания</v>
          </cell>
        </row>
        <row r="155">
          <cell r="C155" t="str">
            <v xml:space="preserve">Дивиденды </v>
          </cell>
        </row>
        <row r="156">
          <cell r="C156" t="str">
            <v xml:space="preserve">Доп. дивиденды </v>
          </cell>
        </row>
        <row r="157">
          <cell r="C157" t="str">
            <v>ТГК-6</v>
          </cell>
        </row>
        <row r="158">
          <cell r="C158" t="str">
            <v>Ивановская генерирующая компания</v>
          </cell>
        </row>
        <row r="159">
          <cell r="C159" t="str">
            <v xml:space="preserve">Дивиденды </v>
          </cell>
        </row>
        <row r="160">
          <cell r="C160" t="str">
            <v xml:space="preserve">Доп. дивиденды </v>
          </cell>
        </row>
        <row r="161">
          <cell r="C161" t="str">
            <v>Владимирская генерирующая компания</v>
          </cell>
        </row>
        <row r="162">
          <cell r="C162" t="str">
            <v xml:space="preserve">Дивиденды </v>
          </cell>
        </row>
        <row r="163">
          <cell r="C163" t="str">
            <v xml:space="preserve">Доп. дивиденды </v>
          </cell>
        </row>
        <row r="164">
          <cell r="C164" t="str">
            <v>Пензенская генерирующая компания</v>
          </cell>
        </row>
        <row r="165">
          <cell r="C165" t="str">
            <v xml:space="preserve">Дивиденды </v>
          </cell>
        </row>
        <row r="166">
          <cell r="C166" t="str">
            <v xml:space="preserve">Доп. дивиденды </v>
          </cell>
        </row>
        <row r="167">
          <cell r="C167" t="str">
            <v>АО Нижновэнерго (генерирующая компания)</v>
          </cell>
        </row>
        <row r="168">
          <cell r="C168" t="str">
            <v xml:space="preserve">Дивиденды </v>
          </cell>
        </row>
        <row r="169">
          <cell r="C169" t="str">
            <v xml:space="preserve">Доп. дивиденды </v>
          </cell>
        </row>
        <row r="170">
          <cell r="C170" t="str">
            <v>АО Мордовэнерго (генерирующая компания)</v>
          </cell>
        </row>
        <row r="171">
          <cell r="C171" t="str">
            <v xml:space="preserve">Дивиденды </v>
          </cell>
        </row>
        <row r="172">
          <cell r="C172" t="str">
            <v xml:space="preserve">Доп. дивиденды </v>
          </cell>
        </row>
        <row r="173">
          <cell r="C173" t="str">
            <v>ТГК-9</v>
          </cell>
        </row>
        <row r="174">
          <cell r="C174" t="str">
            <v>Свердловская генерирующая компания</v>
          </cell>
        </row>
        <row r="175">
          <cell r="C175" t="str">
            <v xml:space="preserve">Дивиденды </v>
          </cell>
        </row>
        <row r="176">
          <cell r="C176" t="str">
            <v xml:space="preserve">Доп. дивиденды </v>
          </cell>
        </row>
        <row r="177">
          <cell r="C177" t="str">
            <v>Пермская генерирующая компания</v>
          </cell>
        </row>
        <row r="178">
          <cell r="C178" t="str">
            <v xml:space="preserve">Дивиденды </v>
          </cell>
        </row>
        <row r="179">
          <cell r="C179" t="str">
            <v xml:space="preserve">Доп. дивиденды </v>
          </cell>
        </row>
        <row r="180">
          <cell r="C180" t="str">
            <v>АО Комиэнерго</v>
          </cell>
        </row>
        <row r="181">
          <cell r="C181" t="str">
            <v>Яйва</v>
          </cell>
        </row>
        <row r="182">
          <cell r="C182" t="str">
            <v>Яйвинская ГРЭС</v>
          </cell>
        </row>
        <row r="183">
          <cell r="C183" t="str">
            <v xml:space="preserve">Дивиденды </v>
          </cell>
        </row>
        <row r="184">
          <cell r="C184" t="str">
            <v xml:space="preserve">Доп. дивиденды </v>
          </cell>
        </row>
        <row r="185">
          <cell r="C185" t="str">
            <v>Серов</v>
          </cell>
        </row>
        <row r="186">
          <cell r="C186" t="str">
            <v>Серовская ГРЭС</v>
          </cell>
        </row>
        <row r="187">
          <cell r="C187" t="str">
            <v xml:space="preserve">Дивиденды </v>
          </cell>
        </row>
        <row r="188">
          <cell r="C188" t="str">
            <v xml:space="preserve">Доп. дивиденды </v>
          </cell>
        </row>
        <row r="189">
          <cell r="C189" t="str">
            <v>Сети Энерго</v>
          </cell>
          <cell r="E189">
            <v>0</v>
          </cell>
          <cell r="F189">
            <v>10903490.5</v>
          </cell>
          <cell r="G189">
            <v>757500.09007999999</v>
          </cell>
          <cell r="H189">
            <v>11660990.59008</v>
          </cell>
        </row>
        <row r="190">
          <cell r="C190" t="str">
            <v>Центр</v>
          </cell>
          <cell r="E190">
            <v>0</v>
          </cell>
          <cell r="F190">
            <v>1257306</v>
          </cell>
          <cell r="G190">
            <v>0</v>
          </cell>
          <cell r="H190">
            <v>1257306</v>
          </cell>
        </row>
        <row r="191">
          <cell r="C191" t="str">
            <v>Владимирэнерго (АО)</v>
          </cell>
        </row>
        <row r="192">
          <cell r="C192" t="str">
            <v xml:space="preserve">Дивиденды </v>
          </cell>
        </row>
        <row r="193">
          <cell r="C193" t="str">
            <v xml:space="preserve">Доп. дивиденды </v>
          </cell>
        </row>
        <row r="194">
          <cell r="C194" t="str">
            <v>Ростовэнерго (АО)</v>
          </cell>
          <cell r="E194">
            <v>0</v>
          </cell>
          <cell r="F194">
            <v>1257306</v>
          </cell>
          <cell r="G194">
            <v>0</v>
          </cell>
          <cell r="H194">
            <v>1257306</v>
          </cell>
        </row>
        <row r="195">
          <cell r="C195" t="str">
            <v xml:space="preserve">Дивиденды </v>
          </cell>
          <cell r="E195">
            <v>0</v>
          </cell>
          <cell r="F195">
            <v>1257306</v>
          </cell>
          <cell r="G195">
            <v>0</v>
          </cell>
          <cell r="H195">
            <v>1257306</v>
          </cell>
        </row>
        <row r="196">
          <cell r="C196" t="str">
            <v xml:space="preserve">Доп. дивиденды </v>
          </cell>
        </row>
        <row r="197">
          <cell r="C197" t="str">
            <v>Ивэнерго, ОАО энергетики и электрификации</v>
          </cell>
        </row>
        <row r="198">
          <cell r="C198" t="str">
            <v xml:space="preserve">Дивиденды </v>
          </cell>
        </row>
        <row r="199">
          <cell r="C199" t="str">
            <v xml:space="preserve">Доп. дивиденды </v>
          </cell>
        </row>
        <row r="200">
          <cell r="C200" t="str">
            <v>Урал</v>
          </cell>
          <cell r="E200">
            <v>0</v>
          </cell>
          <cell r="F200">
            <v>9646184.5</v>
          </cell>
          <cell r="G200">
            <v>757500.09007999999</v>
          </cell>
          <cell r="H200">
            <v>10403684.59008</v>
          </cell>
        </row>
        <row r="201">
          <cell r="C201" t="str">
            <v>Свердловэнерго (АО)</v>
          </cell>
          <cell r="E201">
            <v>0</v>
          </cell>
          <cell r="F201">
            <v>540234.5</v>
          </cell>
          <cell r="G201">
            <v>757500.09007999999</v>
          </cell>
          <cell r="H201">
            <v>1297734.59008</v>
          </cell>
        </row>
        <row r="202">
          <cell r="C202" t="str">
            <v xml:space="preserve">Дивиденды </v>
          </cell>
          <cell r="E202">
            <v>0</v>
          </cell>
          <cell r="F202">
            <v>540234.5</v>
          </cell>
          <cell r="G202">
            <v>757500.09007999999</v>
          </cell>
          <cell r="H202">
            <v>1297734.59008</v>
          </cell>
        </row>
        <row r="203">
          <cell r="C203" t="str">
            <v xml:space="preserve">Доп. дивиденды </v>
          </cell>
        </row>
        <row r="204">
          <cell r="C204" t="str">
            <v>Пермэнерго (АО)</v>
          </cell>
          <cell r="E204">
            <v>0</v>
          </cell>
          <cell r="F204">
            <v>9105950</v>
          </cell>
          <cell r="G204">
            <v>0</v>
          </cell>
          <cell r="H204">
            <v>9105950</v>
          </cell>
        </row>
        <row r="205">
          <cell r="C205" t="str">
            <v xml:space="preserve">Дивиденды </v>
          </cell>
          <cell r="E205">
            <v>0</v>
          </cell>
          <cell r="F205">
            <v>9105950</v>
          </cell>
          <cell r="G205">
            <v>0</v>
          </cell>
          <cell r="H205">
            <v>9105950</v>
          </cell>
        </row>
        <row r="206">
          <cell r="C206" t="str">
            <v xml:space="preserve">Доп. дивиденды </v>
          </cell>
        </row>
        <row r="207">
          <cell r="C207" t="str">
            <v xml:space="preserve"> Кировэнерго</v>
          </cell>
        </row>
        <row r="208">
          <cell r="C208" t="str">
            <v xml:space="preserve">Дивиденды </v>
          </cell>
        </row>
        <row r="209">
          <cell r="C209" t="str">
            <v xml:space="preserve">Доп. дивиденды </v>
          </cell>
        </row>
        <row r="210">
          <cell r="C210" t="str">
            <v>Пензаэнерго</v>
          </cell>
        </row>
        <row r="211">
          <cell r="C211" t="str">
            <v xml:space="preserve">Дивиденды </v>
          </cell>
        </row>
        <row r="212">
          <cell r="C212" t="str">
            <v xml:space="preserve">Доп. дивиденды </v>
          </cell>
        </row>
        <row r="213">
          <cell r="C213" t="str">
            <v>Удмуртэнерго</v>
          </cell>
        </row>
        <row r="214">
          <cell r="C214" t="str">
            <v xml:space="preserve">Дивиденды </v>
          </cell>
        </row>
        <row r="215">
          <cell r="C215" t="str">
            <v xml:space="preserve">Доп. дивиденды </v>
          </cell>
        </row>
        <row r="216">
          <cell r="C216" t="str">
            <v>Прочие Энерго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C217" t="str">
            <v>ТГК-5</v>
          </cell>
        </row>
        <row r="218">
          <cell r="C218" t="str">
            <v>Удмуртская управляющая энергетическая компания</v>
          </cell>
        </row>
        <row r="219">
          <cell r="C219" t="str">
            <v xml:space="preserve">Дивиденды </v>
          </cell>
        </row>
        <row r="220">
          <cell r="C220" t="str">
            <v xml:space="preserve">Доп. дивиденды </v>
          </cell>
        </row>
        <row r="221">
          <cell r="C221" t="str">
            <v>ТГК-6</v>
          </cell>
        </row>
        <row r="222">
          <cell r="C222" t="str">
            <v>Нижновэнерго (неразделенное)</v>
          </cell>
        </row>
        <row r="223">
          <cell r="C223" t="str">
            <v xml:space="preserve">Дивиденды </v>
          </cell>
        </row>
        <row r="224">
          <cell r="C224" t="str">
            <v xml:space="preserve">Доп. дивиденды </v>
          </cell>
        </row>
        <row r="225">
          <cell r="C225" t="str">
            <v>Владимирская энергетическая компания</v>
          </cell>
        </row>
        <row r="226">
          <cell r="C226" t="str">
            <v xml:space="preserve">Дивиденды </v>
          </cell>
        </row>
        <row r="227">
          <cell r="C227" t="str">
            <v xml:space="preserve">Доп. дивиденды </v>
          </cell>
        </row>
        <row r="228">
          <cell r="C228" t="str">
            <v>Ивановская управляющая энергетическая компания</v>
          </cell>
        </row>
        <row r="229">
          <cell r="C229" t="str">
            <v xml:space="preserve">Дивиденды </v>
          </cell>
        </row>
        <row r="230">
          <cell r="C230" t="str">
            <v xml:space="preserve">Доп. дивиденды </v>
          </cell>
        </row>
        <row r="231">
          <cell r="C231" t="str">
            <v>Пензенская энергетическая управляющая компания</v>
          </cell>
        </row>
        <row r="232">
          <cell r="C232" t="str">
            <v xml:space="preserve">Дивиденды </v>
          </cell>
        </row>
        <row r="233">
          <cell r="C233" t="str">
            <v xml:space="preserve">Доп. дивиденды </v>
          </cell>
        </row>
        <row r="234">
          <cell r="C234" t="str">
            <v>ТГК-8</v>
          </cell>
        </row>
        <row r="235">
          <cell r="C235" t="str">
            <v>Управляющая компания Ростовэнерго</v>
          </cell>
        </row>
        <row r="236">
          <cell r="C236" t="str">
            <v xml:space="preserve">Дивиденды </v>
          </cell>
        </row>
        <row r="237">
          <cell r="C237" t="str">
            <v xml:space="preserve">Доп. дивиденды </v>
          </cell>
        </row>
        <row r="238">
          <cell r="C238" t="str">
            <v>ТГК-9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C239" t="str">
            <v>Комиэнерго (неразделенное)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C240" t="str">
            <v xml:space="preserve">Дивиденды 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C241" t="str">
            <v xml:space="preserve">Доп. дивиденды </v>
          </cell>
        </row>
        <row r="242">
          <cell r="C242" t="str">
            <v>Свердловская энергосервисная компания</v>
          </cell>
        </row>
        <row r="243">
          <cell r="C243" t="str">
            <v xml:space="preserve">Дивиденды </v>
          </cell>
        </row>
        <row r="244">
          <cell r="C244" t="str">
            <v xml:space="preserve">Доп. дивиденды </v>
          </cell>
        </row>
        <row r="245">
          <cell r="C245" t="str">
            <v>Свердловская энергоуправляющая компания</v>
          </cell>
        </row>
        <row r="246">
          <cell r="C246" t="str">
            <v xml:space="preserve">Дивиденды </v>
          </cell>
        </row>
        <row r="247">
          <cell r="C247" t="str">
            <v xml:space="preserve">Доп. дивиденды </v>
          </cell>
        </row>
        <row r="248">
          <cell r="C248" t="str">
            <v>Пермская энергоуправляющая компания</v>
          </cell>
        </row>
        <row r="249">
          <cell r="C249" t="str">
            <v xml:space="preserve">Дивиденды </v>
          </cell>
        </row>
        <row r="250">
          <cell r="C250" t="str">
            <v xml:space="preserve">Доп. дивиденды </v>
          </cell>
        </row>
        <row r="251">
          <cell r="C251" t="str">
            <v>РКС</v>
          </cell>
        </row>
        <row r="252">
          <cell r="C252" t="str">
            <v>Терр.1</v>
          </cell>
        </row>
        <row r="253">
          <cell r="C253" t="str">
            <v>ОАО…</v>
          </cell>
        </row>
        <row r="254">
          <cell r="C254" t="str">
            <v xml:space="preserve">Дивиденды </v>
          </cell>
        </row>
        <row r="255">
          <cell r="C255" t="str">
            <v>Терр.1</v>
          </cell>
        </row>
        <row r="256">
          <cell r="C256" t="str">
            <v>ОАО…</v>
          </cell>
        </row>
        <row r="257">
          <cell r="C257" t="str">
            <v xml:space="preserve">Дивиденды </v>
          </cell>
        </row>
        <row r="258">
          <cell r="C258" t="str">
            <v>Энергосбыт</v>
          </cell>
        </row>
        <row r="259">
          <cell r="C259" t="str">
            <v>ТГК-5</v>
          </cell>
        </row>
        <row r="260">
          <cell r="C260" t="str">
            <v>Энергосбыт Мариэнерго</v>
          </cell>
        </row>
        <row r="261">
          <cell r="C261" t="str">
            <v xml:space="preserve">Дивиденды </v>
          </cell>
        </row>
        <row r="262">
          <cell r="C262" t="str">
            <v xml:space="preserve">Доп. дивиденды </v>
          </cell>
        </row>
        <row r="263">
          <cell r="C263" t="str">
            <v xml:space="preserve">Кировэнергосбыт </v>
          </cell>
        </row>
        <row r="264">
          <cell r="C264" t="str">
            <v xml:space="preserve">Дивиденды </v>
          </cell>
        </row>
        <row r="265">
          <cell r="C265" t="str">
            <v xml:space="preserve">Доп. дивиденды </v>
          </cell>
        </row>
        <row r="266">
          <cell r="C266" t="str">
            <v>Удмуртская энергосбытовая компания</v>
          </cell>
        </row>
        <row r="267">
          <cell r="C267" t="str">
            <v xml:space="preserve">Дивиденды </v>
          </cell>
        </row>
        <row r="268">
          <cell r="C268" t="str">
            <v xml:space="preserve">Доп. дивиденды </v>
          </cell>
        </row>
        <row r="269">
          <cell r="C269" t="str">
            <v>ТГК-6</v>
          </cell>
        </row>
        <row r="270">
          <cell r="C270" t="str">
            <v>Ивановская энергосбытовая компания</v>
          </cell>
        </row>
        <row r="271">
          <cell r="C271" t="str">
            <v xml:space="preserve">Дивиденды </v>
          </cell>
        </row>
        <row r="272">
          <cell r="C272" t="str">
            <v xml:space="preserve">Доп. дивиденды </v>
          </cell>
        </row>
        <row r="273">
          <cell r="C273" t="str">
            <v>Владимирская энергосбытовая компания</v>
          </cell>
        </row>
        <row r="274">
          <cell r="C274" t="str">
            <v xml:space="preserve">Дивиденды </v>
          </cell>
        </row>
        <row r="275">
          <cell r="C275" t="str">
            <v xml:space="preserve">Доп. дивиденды </v>
          </cell>
        </row>
        <row r="276">
          <cell r="C276" t="str">
            <v>Пензенская энергосбытовая компания</v>
          </cell>
        </row>
        <row r="277">
          <cell r="C277" t="str">
            <v xml:space="preserve">Дивиденды </v>
          </cell>
        </row>
        <row r="278">
          <cell r="C278" t="str">
            <v xml:space="preserve">Доп. дивиденды </v>
          </cell>
        </row>
        <row r="279">
          <cell r="C279" t="str">
            <v>Энергосбыт Нижновэнерго</v>
          </cell>
        </row>
        <row r="280">
          <cell r="C280" t="str">
            <v xml:space="preserve">Дивиденды </v>
          </cell>
        </row>
        <row r="281">
          <cell r="C281" t="str">
            <v xml:space="preserve">Доп. дивиденды </v>
          </cell>
        </row>
        <row r="282">
          <cell r="C282" t="str">
            <v>Энергосбыт Мордовэнерго</v>
          </cell>
        </row>
        <row r="283">
          <cell r="C283" t="str">
            <v xml:space="preserve">Дивиденды </v>
          </cell>
        </row>
        <row r="284">
          <cell r="C284" t="str">
            <v xml:space="preserve">Доп. дивиденды </v>
          </cell>
        </row>
        <row r="285">
          <cell r="C285" t="str">
            <v>ТГК-8</v>
          </cell>
        </row>
        <row r="286">
          <cell r="C286" t="str">
            <v>Энергосбыт Ростовэнерго</v>
          </cell>
        </row>
        <row r="287">
          <cell r="C287" t="str">
            <v xml:space="preserve">Дивиденды </v>
          </cell>
        </row>
        <row r="288">
          <cell r="C288" t="str">
            <v xml:space="preserve">Доп. дивиденды </v>
          </cell>
        </row>
        <row r="289">
          <cell r="C289" t="str">
            <v>ТГК-9</v>
          </cell>
        </row>
        <row r="290">
          <cell r="C290" t="str">
            <v>Свердловэнергосбыт</v>
          </cell>
        </row>
        <row r="291">
          <cell r="C291" t="str">
            <v xml:space="preserve">Дивиденды </v>
          </cell>
        </row>
        <row r="292">
          <cell r="C292" t="str">
            <v xml:space="preserve">Доп. дивиденды </v>
          </cell>
        </row>
        <row r="293">
          <cell r="C293" t="str">
            <v>Энергосбыт Комиэнерго (?)</v>
          </cell>
        </row>
        <row r="294">
          <cell r="C294" t="str">
            <v xml:space="preserve">Дивиденды </v>
          </cell>
        </row>
        <row r="295">
          <cell r="C295" t="str">
            <v xml:space="preserve">Доп. дивиденды </v>
          </cell>
        </row>
        <row r="296">
          <cell r="C296" t="str">
            <v>Пермская энергетическая сбытовая компания</v>
          </cell>
        </row>
        <row r="297">
          <cell r="C297" t="str">
            <v xml:space="preserve">Дивиденды </v>
          </cell>
        </row>
        <row r="298">
          <cell r="C298" t="str">
            <v xml:space="preserve">Доп. дивиденды </v>
          </cell>
        </row>
        <row r="299">
          <cell r="C299" t="str">
            <v>Энергоремонт</v>
          </cell>
        </row>
        <row r="300">
          <cell r="C300" t="str">
            <v>ТГК-6</v>
          </cell>
        </row>
        <row r="301">
          <cell r="C301" t="str">
            <v>Ремонтный центр Нижновэнерго</v>
          </cell>
        </row>
        <row r="302">
          <cell r="C302" t="str">
            <v xml:space="preserve">Дивиденды </v>
          </cell>
        </row>
        <row r="303">
          <cell r="C303" t="str">
            <v xml:space="preserve">Доп. дивиденды </v>
          </cell>
        </row>
        <row r="304">
          <cell r="C304" t="str">
            <v>Пензенская энергоремонтная компания</v>
          </cell>
        </row>
        <row r="305">
          <cell r="C305" t="str">
            <v xml:space="preserve">Дивиденды </v>
          </cell>
        </row>
        <row r="306">
          <cell r="C306" t="str">
            <v xml:space="preserve">Доп. дивиденды </v>
          </cell>
        </row>
        <row r="307">
          <cell r="C307" t="str">
            <v>ТГК-8</v>
          </cell>
        </row>
        <row r="308">
          <cell r="C308" t="str">
            <v>Ростовэнергоспецремонт</v>
          </cell>
        </row>
        <row r="309">
          <cell r="C309" t="str">
            <v xml:space="preserve">Дивиденды </v>
          </cell>
        </row>
        <row r="310">
          <cell r="C310" t="str">
            <v xml:space="preserve">Доп. дивиденды </v>
          </cell>
        </row>
        <row r="311">
          <cell r="C311" t="str">
            <v>ТГК-9</v>
          </cell>
        </row>
        <row r="312">
          <cell r="C312" t="str">
            <v>Ремонтный центр Свердловэнерго 1</v>
          </cell>
        </row>
        <row r="313">
          <cell r="C313" t="str">
            <v xml:space="preserve">Дивиденды </v>
          </cell>
        </row>
        <row r="314">
          <cell r="C314" t="str">
            <v xml:space="preserve">Доп. дивиденды </v>
          </cell>
        </row>
        <row r="315">
          <cell r="C315" t="str">
            <v>Ремонтный центр Свердловэнерго 2</v>
          </cell>
        </row>
        <row r="316">
          <cell r="C316" t="str">
            <v xml:space="preserve">Дивиденды </v>
          </cell>
        </row>
        <row r="317">
          <cell r="C317" t="str">
            <v xml:space="preserve">Доп. дивиденды </v>
          </cell>
        </row>
        <row r="318">
          <cell r="C318" t="str">
            <v>Пермэнергоремонт</v>
          </cell>
        </row>
        <row r="319">
          <cell r="C319" t="str">
            <v xml:space="preserve">Дивиденды </v>
          </cell>
        </row>
        <row r="320">
          <cell r="C320" t="str">
            <v xml:space="preserve">Доп. дивиденды </v>
          </cell>
        </row>
        <row r="321">
          <cell r="C321" t="str">
            <v>Пермэнергоспецремонт</v>
          </cell>
        </row>
        <row r="322">
          <cell r="C322" t="str">
            <v xml:space="preserve">Дивиденды </v>
          </cell>
        </row>
        <row r="323">
          <cell r="C323" t="str">
            <v xml:space="preserve">Доп. дивиденды </v>
          </cell>
        </row>
        <row r="324">
          <cell r="C324" t="str">
            <v xml:space="preserve">Регионгазхолдинг </v>
          </cell>
        </row>
        <row r="325">
          <cell r="C325" t="str">
            <v xml:space="preserve">Дивиденды </v>
          </cell>
        </row>
        <row r="326">
          <cell r="C326" t="str">
            <v xml:space="preserve">Доп. дивиденды </v>
          </cell>
        </row>
        <row r="327">
          <cell r="C327" t="str">
            <v>Иркутскэнерго</v>
          </cell>
          <cell r="E327">
            <v>0</v>
          </cell>
          <cell r="F327">
            <v>0</v>
          </cell>
          <cell r="G327">
            <v>3577000</v>
          </cell>
          <cell r="H327">
            <v>3577000</v>
          </cell>
        </row>
        <row r="328">
          <cell r="C328" t="str">
            <v xml:space="preserve">Дивиденды 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C329" t="str">
            <v xml:space="preserve">Доп. дивиденды </v>
          </cell>
          <cell r="E329">
            <v>0</v>
          </cell>
          <cell r="F329">
            <v>0</v>
          </cell>
          <cell r="G329">
            <v>3577000</v>
          </cell>
          <cell r="H329">
            <v>3577000</v>
          </cell>
        </row>
        <row r="330">
          <cell r="C330" t="str">
            <v>Печорская ГРЭС</v>
          </cell>
        </row>
        <row r="331">
          <cell r="C331" t="str">
            <v xml:space="preserve">Дивиденды </v>
          </cell>
        </row>
        <row r="332">
          <cell r="C332" t="str">
            <v xml:space="preserve">Доп. дивиденды </v>
          </cell>
        </row>
        <row r="333">
          <cell r="C333" t="str">
            <v>Федеральный центр продаж</v>
          </cell>
          <cell r="E333">
            <v>301006.00529999996</v>
          </cell>
          <cell r="F333">
            <v>287516.64059999998</v>
          </cell>
          <cell r="G333">
            <v>292982.86080000002</v>
          </cell>
          <cell r="H333">
            <v>881505.50669999991</v>
          </cell>
        </row>
        <row r="334">
          <cell r="C334" t="str">
            <v xml:space="preserve">Дивиденды </v>
          </cell>
        </row>
        <row r="335">
          <cell r="C335" t="str">
            <v xml:space="preserve">Доп. дивиденды </v>
          </cell>
          <cell r="E335">
            <v>301006.00529999996</v>
          </cell>
          <cell r="F335">
            <v>287516.64059999998</v>
          </cell>
          <cell r="G335">
            <v>292982.86080000002</v>
          </cell>
          <cell r="H335">
            <v>881505.50669999991</v>
          </cell>
        </row>
        <row r="336">
          <cell r="C336" t="str">
            <v>Коми (БЭТ - электричество)</v>
          </cell>
          <cell r="E336">
            <v>228074.00489999997</v>
          </cell>
          <cell r="F336">
            <v>219639.01679999998</v>
          </cell>
          <cell r="G336">
            <v>223937.7273</v>
          </cell>
          <cell r="H336">
            <v>671650.74899999995</v>
          </cell>
        </row>
        <row r="337">
          <cell r="C337" t="str">
            <v>Коми (МСК -  уголь)</v>
          </cell>
          <cell r="E337">
            <v>72932.00039999999</v>
          </cell>
          <cell r="F337">
            <v>67877.623800000001</v>
          </cell>
          <cell r="G337">
            <v>69045.133499999996</v>
          </cell>
          <cell r="H337">
            <v>209854.75769999999</v>
          </cell>
        </row>
        <row r="338">
          <cell r="C338" t="str">
            <v>Трейдинг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</row>
        <row r="339">
          <cell r="C339" t="str">
            <v>Энергетическое строительство</v>
          </cell>
          <cell r="E339">
            <v>0</v>
          </cell>
          <cell r="F339">
            <v>0</v>
          </cell>
          <cell r="G339">
            <v>800000</v>
          </cell>
          <cell r="H339">
            <v>800000</v>
          </cell>
        </row>
        <row r="340">
          <cell r="C340" t="str">
            <v>ОАО "Востоксибэлектросетьстрой"</v>
          </cell>
        </row>
        <row r="341">
          <cell r="C341" t="str">
            <v xml:space="preserve">Дивиденды </v>
          </cell>
        </row>
        <row r="342">
          <cell r="C342" t="str">
            <v xml:space="preserve">Доп. дивиденды </v>
          </cell>
        </row>
        <row r="343">
          <cell r="C343" t="str">
            <v>ОАО "Запсибэлектросетьстрой"</v>
          </cell>
        </row>
        <row r="344">
          <cell r="C344" t="str">
            <v xml:space="preserve">Дивиденды </v>
          </cell>
        </row>
        <row r="345">
          <cell r="C345" t="str">
            <v xml:space="preserve">Доп. дивиденды </v>
          </cell>
        </row>
        <row r="346">
          <cell r="C346" t="str">
            <v>ОАО "Сибэлектросетьстрой"</v>
          </cell>
        </row>
        <row r="347">
          <cell r="C347" t="str">
            <v xml:space="preserve">Дивиденды </v>
          </cell>
        </row>
        <row r="348">
          <cell r="C348" t="str">
            <v xml:space="preserve">Доп. дивиденды </v>
          </cell>
        </row>
        <row r="349">
          <cell r="C349" t="str">
            <v>ОАО "Ноябрьскэлектросетьстрой"</v>
          </cell>
        </row>
        <row r="350">
          <cell r="C350" t="str">
            <v xml:space="preserve">Дивиденды </v>
          </cell>
        </row>
        <row r="351">
          <cell r="C351" t="str">
            <v xml:space="preserve">Доп. дивиденды </v>
          </cell>
        </row>
        <row r="352">
          <cell r="C352" t="str">
            <v>ГазХолдинг</v>
          </cell>
        </row>
        <row r="353">
          <cell r="C353" t="str">
            <v>Екатеринбург</v>
          </cell>
        </row>
        <row r="354">
          <cell r="C354" t="str">
            <v xml:space="preserve">Дивиденды </v>
          </cell>
        </row>
        <row r="355">
          <cell r="C355" t="str">
            <v xml:space="preserve">Доп. дивиденды </v>
          </cell>
        </row>
        <row r="356">
          <cell r="C356" t="str">
            <v>Иркутск</v>
          </cell>
        </row>
        <row r="357">
          <cell r="C357" t="str">
            <v xml:space="preserve">Дивиденды </v>
          </cell>
        </row>
        <row r="358">
          <cell r="C358" t="str">
            <v xml:space="preserve">Доп. дивиденды </v>
          </cell>
        </row>
        <row r="359">
          <cell r="C359" t="str">
            <v>Чита</v>
          </cell>
        </row>
        <row r="360">
          <cell r="C360" t="str">
            <v xml:space="preserve">Дивиденды </v>
          </cell>
        </row>
        <row r="361">
          <cell r="C361" t="str">
            <v xml:space="preserve">Доп. дивиденды </v>
          </cell>
        </row>
        <row r="362">
          <cell r="C362" t="str">
            <v>Новосибирск</v>
          </cell>
        </row>
        <row r="363">
          <cell r="C363" t="str">
            <v xml:space="preserve">Дивиденды </v>
          </cell>
        </row>
        <row r="364">
          <cell r="C364" t="str">
            <v xml:space="preserve">Доп. дивиденды </v>
          </cell>
        </row>
        <row r="365">
          <cell r="C365" t="str">
            <v>Челябинск</v>
          </cell>
        </row>
        <row r="366">
          <cell r="C366" t="str">
            <v xml:space="preserve">Дивиденды </v>
          </cell>
        </row>
        <row r="367">
          <cell r="C367" t="str">
            <v xml:space="preserve">Доп. дивиденды </v>
          </cell>
        </row>
        <row r="368">
          <cell r="C368" t="str">
            <v>Энергетические решения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</row>
        <row r="369">
          <cell r="C369" t="str">
            <v xml:space="preserve">Доп. дивиденды 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C370" t="str">
            <v>Мультиэнергетический бизнес (1 полугодие)</v>
          </cell>
          <cell r="E370">
            <v>0</v>
          </cell>
          <cell r="F370">
            <v>0</v>
          </cell>
          <cell r="G370">
            <v>1500000</v>
          </cell>
          <cell r="H370">
            <v>1500000</v>
          </cell>
        </row>
        <row r="371">
          <cell r="C371" t="str">
            <v xml:space="preserve">Доп. дивиденды </v>
          </cell>
          <cell r="E371">
            <v>0</v>
          </cell>
          <cell r="F371">
            <v>0</v>
          </cell>
          <cell r="G371">
            <v>1500000</v>
          </cell>
          <cell r="H371">
            <v>1500000</v>
          </cell>
        </row>
        <row r="372">
          <cell r="C372" t="str">
            <v>Реализация ОС и НМА (более 10 тыс. долл.)</v>
          </cell>
        </row>
        <row r="373">
          <cell r="C373" t="str">
            <v>Поступления в уставный капитал</v>
          </cell>
        </row>
        <row r="374">
          <cell r="C374" t="str">
            <v>Прочие поступления от инвестиционной деятельности</v>
          </cell>
        </row>
        <row r="376">
          <cell r="C376" t="str">
            <v>ВЫПЛАТЫ</v>
          </cell>
          <cell r="E376">
            <v>2702180.6248275861</v>
          </cell>
          <cell r="F376">
            <v>7636865.2317241374</v>
          </cell>
          <cell r="G376">
            <v>2710389.4386206893</v>
          </cell>
          <cell r="H376">
            <v>13049435.295172412</v>
          </cell>
        </row>
        <row r="377">
          <cell r="C377" t="str">
            <v>Приобретение инвестиционных вложений</v>
          </cell>
          <cell r="E377">
            <v>2509786.6799999997</v>
          </cell>
          <cell r="F377">
            <v>7459786.6799999997</v>
          </cell>
          <cell r="G377">
            <v>2459792.6799999997</v>
          </cell>
          <cell r="H377">
            <v>12429366.039999999</v>
          </cell>
        </row>
        <row r="378">
          <cell r="C378" t="str">
            <v>Генерация</v>
          </cell>
          <cell r="E378">
            <v>50000</v>
          </cell>
          <cell r="F378">
            <v>0</v>
          </cell>
          <cell r="G378">
            <v>0</v>
          </cell>
          <cell r="H378">
            <v>50000</v>
          </cell>
        </row>
        <row r="379">
          <cell r="C379" t="str">
            <v>ТГК-5</v>
          </cell>
        </row>
        <row r="380">
          <cell r="C380" t="str">
            <v>Мариэнерго (генерирующая компания)</v>
          </cell>
        </row>
        <row r="381">
          <cell r="C381" t="str">
            <v>Кировэнерго (генерирующая компания)</v>
          </cell>
        </row>
        <row r="382">
          <cell r="C382" t="str">
            <v>Удмуртская территориальная генерирующая компания</v>
          </cell>
        </row>
        <row r="383">
          <cell r="C383" t="str">
            <v>ТГК-6</v>
          </cell>
        </row>
        <row r="384">
          <cell r="C384" t="str">
            <v>Ивановская генерирующая компания</v>
          </cell>
        </row>
        <row r="385">
          <cell r="C385" t="str">
            <v>Владимирская генерирующая компания</v>
          </cell>
        </row>
        <row r="386">
          <cell r="C386" t="str">
            <v>Пензенская генерирующая компания</v>
          </cell>
        </row>
        <row r="387">
          <cell r="C387" t="str">
            <v>Нижновэнерго (генерирующая компания)</v>
          </cell>
        </row>
        <row r="388">
          <cell r="C388" t="str">
            <v>Мордовэнерго (генерирующая компания)</v>
          </cell>
        </row>
        <row r="389">
          <cell r="C389" t="str">
            <v>ТГК-9</v>
          </cell>
          <cell r="E389">
            <v>50000</v>
          </cell>
          <cell r="F389">
            <v>0</v>
          </cell>
          <cell r="G389">
            <v>0</v>
          </cell>
          <cell r="H389">
            <v>50000</v>
          </cell>
        </row>
        <row r="390">
          <cell r="C390" t="str">
            <v>Свердловская Генерирующая компания</v>
          </cell>
        </row>
        <row r="391">
          <cell r="C391" t="str">
            <v>Пермская генерирующая компания</v>
          </cell>
        </row>
        <row r="392">
          <cell r="C392" t="str">
            <v>Комиэнерго (генерирующая компания)</v>
          </cell>
        </row>
        <row r="393">
          <cell r="C393" t="str">
            <v>ТГК-9</v>
          </cell>
          <cell r="E393">
            <v>50000</v>
          </cell>
          <cell r="F393">
            <v>0</v>
          </cell>
          <cell r="G393">
            <v>0</v>
          </cell>
          <cell r="H393">
            <v>50000</v>
          </cell>
        </row>
        <row r="394">
          <cell r="C394" t="str">
            <v>Яйва</v>
          </cell>
        </row>
        <row r="395">
          <cell r="C395" t="str">
            <v>Яйвинская ГРЭС</v>
          </cell>
        </row>
        <row r="396">
          <cell r="C396" t="str">
            <v>Серов</v>
          </cell>
        </row>
        <row r="397">
          <cell r="C397" t="str">
            <v>Серовская ГРЭС</v>
          </cell>
        </row>
        <row r="398">
          <cell r="C398" t="str">
            <v>Сети Энерго</v>
          </cell>
          <cell r="E398">
            <v>2459786.6799999997</v>
          </cell>
          <cell r="F398">
            <v>2459786.6799999997</v>
          </cell>
          <cell r="G398">
            <v>2459792.6799999997</v>
          </cell>
          <cell r="H398">
            <v>7379366.0399999991</v>
          </cell>
        </row>
        <row r="399">
          <cell r="C399" t="str">
            <v>Центр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</row>
        <row r="400">
          <cell r="C400" t="str">
            <v>Владимирэнерго (АО)</v>
          </cell>
        </row>
        <row r="401">
          <cell r="C401" t="str">
            <v>Ростовэнерго (АО)</v>
          </cell>
        </row>
        <row r="402">
          <cell r="C402" t="str">
            <v>Ивэнерго, ОАО энергетики и электрификации</v>
          </cell>
        </row>
        <row r="403">
          <cell r="C403" t="str">
            <v>Урал</v>
          </cell>
          <cell r="E403">
            <v>2459786.6799999997</v>
          </cell>
          <cell r="F403">
            <v>2459786.6799999997</v>
          </cell>
          <cell r="G403">
            <v>2459792.6799999997</v>
          </cell>
          <cell r="H403">
            <v>7379366.0399999991</v>
          </cell>
        </row>
        <row r="404">
          <cell r="C404" t="str">
            <v>Свердловэнерго (АО)</v>
          </cell>
          <cell r="E404">
            <v>1255291.68</v>
          </cell>
          <cell r="F404">
            <v>1255291.68</v>
          </cell>
          <cell r="G404">
            <v>1255291.68</v>
          </cell>
          <cell r="H404">
            <v>3765875.04</v>
          </cell>
        </row>
        <row r="405">
          <cell r="C405" t="str">
            <v>Пермэнерго, ОАО</v>
          </cell>
          <cell r="E405">
            <v>1204495</v>
          </cell>
          <cell r="F405">
            <v>1204495</v>
          </cell>
          <cell r="G405">
            <v>1204501</v>
          </cell>
          <cell r="H405">
            <v>3613491</v>
          </cell>
        </row>
        <row r="406">
          <cell r="C406" t="str">
            <v>Кировэнерго (АО)</v>
          </cell>
        </row>
        <row r="407">
          <cell r="C407" t="str">
            <v>Пензаэнерго (АО)</v>
          </cell>
        </row>
        <row r="408">
          <cell r="C408" t="str">
            <v>Удмуртэнерго (АО)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</row>
        <row r="409">
          <cell r="C409" t="str">
            <v>Прочие Энерго</v>
          </cell>
        </row>
        <row r="410">
          <cell r="C410" t="str">
            <v>ТГК-5</v>
          </cell>
        </row>
        <row r="411">
          <cell r="C411" t="str">
            <v>Удмуртская управляющая энергетическая компания</v>
          </cell>
        </row>
        <row r="412">
          <cell r="C412" t="str">
            <v>ТГК-6</v>
          </cell>
        </row>
        <row r="413">
          <cell r="C413" t="str">
            <v>Нижновэнерго</v>
          </cell>
        </row>
        <row r="414">
          <cell r="C414" t="str">
            <v>Владимирская энергетическая компания</v>
          </cell>
        </row>
        <row r="415">
          <cell r="C415" t="str">
            <v>Ивановская управляющая энергетическая компания</v>
          </cell>
        </row>
        <row r="416">
          <cell r="C416" t="str">
            <v>Пензенская энергетическая управляющая компания</v>
          </cell>
        </row>
        <row r="417">
          <cell r="C417" t="str">
            <v>ТГК-8</v>
          </cell>
        </row>
        <row r="418">
          <cell r="C418" t="str">
            <v>Управляющая компания Ростовэнерго</v>
          </cell>
        </row>
        <row r="419">
          <cell r="C419" t="str">
            <v>ТГК-9</v>
          </cell>
        </row>
        <row r="420">
          <cell r="C420" t="str">
            <v>АО Комиэнерго</v>
          </cell>
        </row>
        <row r="421">
          <cell r="C421" t="str">
            <v>Свердловская энергосервисная компания</v>
          </cell>
        </row>
        <row r="422">
          <cell r="C422" t="str">
            <v>Свердловская энергоуправляющая компания</v>
          </cell>
        </row>
        <row r="423">
          <cell r="C423" t="str">
            <v>Пермская энергоуправляющая компания</v>
          </cell>
        </row>
        <row r="424">
          <cell r="C424" t="str">
            <v>Энергосбыт</v>
          </cell>
        </row>
        <row r="425">
          <cell r="C425" t="str">
            <v>ТГК-5</v>
          </cell>
        </row>
        <row r="426">
          <cell r="C426" t="str">
            <v>Энергосбыт Мариэнерго</v>
          </cell>
        </row>
        <row r="427">
          <cell r="C427" t="str">
            <v>Кировэнергосбыт</v>
          </cell>
        </row>
        <row r="428">
          <cell r="C428" t="str">
            <v>Удмуртская энергосбытовая компания</v>
          </cell>
        </row>
        <row r="429">
          <cell r="C429" t="str">
            <v>ТГК-6</v>
          </cell>
        </row>
        <row r="430">
          <cell r="C430" t="str">
            <v>Ивановская энергосбытовая компания</v>
          </cell>
        </row>
        <row r="431">
          <cell r="C431" t="str">
            <v>Владимирская энергосбытовая компания</v>
          </cell>
        </row>
        <row r="432">
          <cell r="C432" t="str">
            <v>Пензенская энергосбытовая компания</v>
          </cell>
        </row>
        <row r="433">
          <cell r="C433" t="str">
            <v>Энергосбыт Нижновэнерго</v>
          </cell>
        </row>
        <row r="434">
          <cell r="C434" t="str">
            <v>Энергосбыт Мордовэнерго</v>
          </cell>
        </row>
        <row r="435">
          <cell r="C435" t="str">
            <v>ТГК-8</v>
          </cell>
        </row>
        <row r="436">
          <cell r="C436" t="str">
            <v>Энергосбыт Ростовэнерго</v>
          </cell>
        </row>
        <row r="437">
          <cell r="C437" t="str">
            <v>ТГК-9</v>
          </cell>
        </row>
        <row r="438">
          <cell r="C438" t="str">
            <v>Свердловэнергосбыт</v>
          </cell>
        </row>
        <row r="439">
          <cell r="C439" t="str">
            <v>Энергосбыт Комиэнерго (?)</v>
          </cell>
        </row>
        <row r="440">
          <cell r="C440" t="str">
            <v>Пермская энергетическая сбытовая компания</v>
          </cell>
        </row>
        <row r="441">
          <cell r="C441" t="str">
            <v>Энергоремонт</v>
          </cell>
        </row>
        <row r="442">
          <cell r="C442" t="str">
            <v>ТГК-6</v>
          </cell>
        </row>
        <row r="443">
          <cell r="C443" t="str">
            <v>Ремонтный центр Нижновэнерго</v>
          </cell>
        </row>
        <row r="444">
          <cell r="C444" t="str">
            <v>Пензенская энергоремонтная компания</v>
          </cell>
        </row>
        <row r="445">
          <cell r="C445" t="str">
            <v>ТГК-9</v>
          </cell>
        </row>
        <row r="446">
          <cell r="C446" t="str">
            <v>Ремонтный центр Свердловэнерго 1</v>
          </cell>
        </row>
        <row r="447">
          <cell r="C447" t="str">
            <v>Ремонтный центр Свердловэнерго 2</v>
          </cell>
        </row>
        <row r="448">
          <cell r="C448" t="str">
            <v>Пермэнергоремонт</v>
          </cell>
        </row>
        <row r="449">
          <cell r="C449" t="str">
            <v>Пермэнергоспецремонт</v>
          </cell>
        </row>
        <row r="450">
          <cell r="C450" t="str">
            <v>ТГК-8</v>
          </cell>
        </row>
        <row r="451">
          <cell r="C451" t="str">
            <v>Ростовэнергоспецремонт</v>
          </cell>
        </row>
        <row r="452">
          <cell r="C452" t="str">
            <v>РКС</v>
          </cell>
        </row>
        <row r="453">
          <cell r="C453" t="str">
            <v>Федеральный центр продаж</v>
          </cell>
        </row>
        <row r="454">
          <cell r="C454" t="str">
            <v>Мультиэнергетический бизнес (до 1 июля)</v>
          </cell>
          <cell r="E454">
            <v>0</v>
          </cell>
          <cell r="F454">
            <v>5000000</v>
          </cell>
          <cell r="G454">
            <v>0</v>
          </cell>
          <cell r="H454">
            <v>5000000</v>
          </cell>
        </row>
        <row r="455">
          <cell r="C455" t="str">
            <v>Энергетическое строительство</v>
          </cell>
        </row>
        <row r="456">
          <cell r="C456" t="str">
            <v>ОАО "Востоксибэлектросетьстрой"</v>
          </cell>
        </row>
        <row r="457">
          <cell r="C457" t="str">
            <v>ОАО "Запсибэлектросетьстрой"</v>
          </cell>
        </row>
        <row r="458">
          <cell r="C458" t="str">
            <v>ОАО "Сибэлектросетьстрой"</v>
          </cell>
        </row>
        <row r="459">
          <cell r="C459" t="str">
            <v>ОАО "Ноябрьскэлектросетьстрой"</v>
          </cell>
        </row>
        <row r="460">
          <cell r="C460" t="str">
            <v>ГазХолдинг</v>
          </cell>
        </row>
        <row r="461">
          <cell r="C461" t="str">
            <v>Екатеринбург</v>
          </cell>
        </row>
        <row r="462">
          <cell r="C462" t="str">
            <v>Иркутск</v>
          </cell>
        </row>
        <row r="463">
          <cell r="C463" t="str">
            <v>Чита</v>
          </cell>
        </row>
        <row r="464">
          <cell r="C464" t="str">
            <v>Новосибирск</v>
          </cell>
        </row>
        <row r="465">
          <cell r="C465" t="str">
            <v>Челябинск</v>
          </cell>
        </row>
        <row r="466">
          <cell r="C466" t="str">
            <v>Развитие</v>
          </cell>
        </row>
        <row r="467">
          <cell r="C467" t="str">
            <v>Приобретение ОС и НМА (более 10 тыс. долл.)</v>
          </cell>
          <cell r="E467">
            <v>12000</v>
          </cell>
          <cell r="F467">
            <v>12000</v>
          </cell>
          <cell r="G467">
            <v>0</v>
          </cell>
          <cell r="H467">
            <v>24000</v>
          </cell>
        </row>
        <row r="468">
          <cell r="C468" t="str">
            <v>SHARP 4 этаж (ксерокс)</v>
          </cell>
          <cell r="E468">
            <v>0</v>
          </cell>
          <cell r="F468">
            <v>12000</v>
          </cell>
          <cell r="G468">
            <v>0</v>
          </cell>
          <cell r="H468">
            <v>12000</v>
          </cell>
        </row>
        <row r="469">
          <cell r="C469" t="str">
            <v>Сервер Почтовый (DMZ)</v>
          </cell>
          <cell r="E469">
            <v>12000</v>
          </cell>
          <cell r="F469">
            <v>0</v>
          </cell>
          <cell r="G469">
            <v>0</v>
          </cell>
          <cell r="H469">
            <v>12000</v>
          </cell>
        </row>
        <row r="470">
          <cell r="C470" t="str">
            <v>Прямые Административно-инвестиционные расходы, связанные с управлением активами</v>
          </cell>
          <cell r="E470">
            <v>80393.944827586209</v>
          </cell>
          <cell r="F470">
            <v>65078.551724137928</v>
          </cell>
          <cell r="G470">
            <v>90596.758620689652</v>
          </cell>
          <cell r="H470">
            <v>236069.2551724138</v>
          </cell>
        </row>
        <row r="471">
          <cell r="C471" t="str">
            <v>Командировочные</v>
          </cell>
          <cell r="E471">
            <v>7401.3448275862065</v>
          </cell>
          <cell r="F471">
            <v>11478.551724137931</v>
          </cell>
          <cell r="G471">
            <v>11259.758620689656</v>
          </cell>
          <cell r="H471">
            <v>30139.655172413793</v>
          </cell>
        </row>
        <row r="472">
          <cell r="C472" t="str">
            <v>Билеты</v>
          </cell>
          <cell r="E472">
            <v>4449</v>
          </cell>
          <cell r="F472">
            <v>6792</v>
          </cell>
          <cell r="G472">
            <v>6863</v>
          </cell>
          <cell r="H472">
            <v>18104</v>
          </cell>
        </row>
        <row r="473">
          <cell r="C473" t="str">
            <v>Суточные</v>
          </cell>
          <cell r="E473">
            <v>472.34482758620697</v>
          </cell>
          <cell r="F473">
            <v>766.55172413793105</v>
          </cell>
          <cell r="G473">
            <v>716.75862068965523</v>
          </cell>
          <cell r="H473">
            <v>1955.6551724137935</v>
          </cell>
        </row>
        <row r="474">
          <cell r="C474" t="str">
            <v>Проживание</v>
          </cell>
          <cell r="E474">
            <v>2480</v>
          </cell>
          <cell r="F474">
            <v>3920</v>
          </cell>
          <cell r="G474">
            <v>3680</v>
          </cell>
          <cell r="H474">
            <v>10080</v>
          </cell>
        </row>
        <row r="475">
          <cell r="C475" t="str">
            <v>Представительские</v>
          </cell>
        </row>
        <row r="476">
          <cell r="C476" t="str">
            <v>Представительские</v>
          </cell>
        </row>
        <row r="477">
          <cell r="C477" t="str">
            <v>Расходы на консалтинг, аудит</v>
          </cell>
          <cell r="E477">
            <v>64392.6</v>
          </cell>
          <cell r="F477">
            <v>45000</v>
          </cell>
          <cell r="G477">
            <v>70737</v>
          </cell>
          <cell r="H477">
            <v>180129.6</v>
          </cell>
        </row>
        <row r="478">
          <cell r="C478" t="str">
            <v>Консалтинг</v>
          </cell>
          <cell r="E478">
            <v>53392.6</v>
          </cell>
          <cell r="F478">
            <v>44000</v>
          </cell>
          <cell r="G478">
            <v>57537</v>
          </cell>
          <cell r="H478">
            <v>154929.60000000001</v>
          </cell>
        </row>
        <row r="479">
          <cell r="C479" t="str">
            <v>Расходы на поддержку решений</v>
          </cell>
          <cell r="E479">
            <v>11000</v>
          </cell>
          <cell r="F479">
            <v>1000</v>
          </cell>
          <cell r="G479">
            <v>13200</v>
          </cell>
          <cell r="H479">
            <v>25200</v>
          </cell>
        </row>
        <row r="480">
          <cell r="C480" t="str">
            <v>Прочие консультационные расходы</v>
          </cell>
        </row>
        <row r="481">
          <cell r="C481" t="str">
            <v>Расходы на юридическое сопровождение</v>
          </cell>
        </row>
        <row r="482">
          <cell r="C482" t="str">
            <v>Юридические услуги</v>
          </cell>
        </row>
        <row r="483">
          <cell r="C483" t="str">
            <v>Судебные издержки</v>
          </cell>
        </row>
        <row r="484">
          <cell r="C484" t="str">
            <v>Расходы на PR и маркетинг</v>
          </cell>
          <cell r="E484">
            <v>2000</v>
          </cell>
          <cell r="F484">
            <v>2000</v>
          </cell>
          <cell r="G484">
            <v>2000</v>
          </cell>
          <cell r="H484">
            <v>6000</v>
          </cell>
        </row>
        <row r="485">
          <cell r="C485" t="str">
            <v>GR-расходы</v>
          </cell>
        </row>
        <row r="486">
          <cell r="C486" t="str">
            <v>PR-мероприятия</v>
          </cell>
          <cell r="E486">
            <v>2000</v>
          </cell>
          <cell r="F486">
            <v>2000</v>
          </cell>
          <cell r="G486">
            <v>2000</v>
          </cell>
          <cell r="H486">
            <v>6000</v>
          </cell>
        </row>
        <row r="487">
          <cell r="C487" t="str">
            <v>Международные проекты и мероприятия</v>
          </cell>
        </row>
        <row r="488">
          <cell r="C488" t="str">
            <v>Прочие PR-расходы</v>
          </cell>
        </row>
        <row r="489">
          <cell r="C489" t="str">
            <v>Транзакционные расходы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</row>
        <row r="490">
          <cell r="C490" t="str">
            <v>Брокерские и депозитарные комиссии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</row>
        <row r="491">
          <cell r="C491" t="str">
            <v>Расходы на регистрацию</v>
          </cell>
        </row>
        <row r="492">
          <cell r="C492" t="str">
            <v>Расходы на инфраструктуру</v>
          </cell>
          <cell r="E492">
            <v>6600</v>
          </cell>
          <cell r="F492">
            <v>6600</v>
          </cell>
          <cell r="G492">
            <v>6600</v>
          </cell>
          <cell r="H492">
            <v>19800</v>
          </cell>
        </row>
        <row r="493">
          <cell r="C493" t="str">
            <v>Депозитарные расходы</v>
          </cell>
          <cell r="E493">
            <v>2000</v>
          </cell>
          <cell r="F493">
            <v>2000</v>
          </cell>
          <cell r="G493">
            <v>2000</v>
          </cell>
          <cell r="H493">
            <v>6000</v>
          </cell>
        </row>
        <row r="494">
          <cell r="C494" t="str">
            <v>Юридические услуги</v>
          </cell>
          <cell r="E494">
            <v>4600</v>
          </cell>
          <cell r="F494">
            <v>4600</v>
          </cell>
          <cell r="G494">
            <v>4600</v>
          </cell>
          <cell r="H494">
            <v>13800</v>
          </cell>
        </row>
        <row r="495">
          <cell r="C495" t="str">
            <v>Сервисные комиссии</v>
          </cell>
        </row>
        <row r="496">
          <cell r="C496" t="str">
            <v>Прочие расходы</v>
          </cell>
        </row>
        <row r="497">
          <cell r="C497" t="str">
            <v>Прочие расходы</v>
          </cell>
        </row>
        <row r="498">
          <cell r="C498" t="str">
            <v>Прочие административно-инвестиционные расходы</v>
          </cell>
          <cell r="E498">
            <v>100000</v>
          </cell>
          <cell r="F498">
            <v>100000</v>
          </cell>
          <cell r="G498">
            <v>160000</v>
          </cell>
          <cell r="H498">
            <v>360000</v>
          </cell>
        </row>
        <row r="499">
          <cell r="C499" t="str">
            <v>Консалтинг (Юникон)</v>
          </cell>
          <cell r="E499">
            <v>100000</v>
          </cell>
          <cell r="F499">
            <v>100000</v>
          </cell>
          <cell r="G499">
            <v>100000</v>
          </cell>
          <cell r="H499">
            <v>300000</v>
          </cell>
        </row>
        <row r="500">
          <cell r="C500" t="str">
            <v>Бюджетирование</v>
          </cell>
          <cell r="E500">
            <v>0</v>
          </cell>
          <cell r="F500">
            <v>0</v>
          </cell>
          <cell r="G500">
            <v>60000</v>
          </cell>
          <cell r="H500">
            <v>60000</v>
          </cell>
        </row>
        <row r="501">
          <cell r="C501" t="str">
            <v>Взнос в уставный капитал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ДС_нов"/>
      <sheetName val="БДДС"/>
      <sheetName val="КЭС_структура_нов"/>
      <sheetName val="НС_АИР"/>
      <sheetName val="all"/>
      <sheetName val="Группа_эфф_отчет_накоп 12.3"/>
      <sheetName val="актив_ЮЛ"/>
      <sheetName val="Лист3"/>
    </sheetNames>
    <sheetDataSet>
      <sheetData sheetId="0" refreshError="1">
        <row r="2">
          <cell r="C2" t="str">
            <v>Бюджет движения денежных средств ЗАО "КЭС" на 2005г., USD</v>
          </cell>
        </row>
        <row r="4">
          <cell r="C4" t="str">
            <v>Наименование статей</v>
          </cell>
          <cell r="E4" t="str">
            <v>январь</v>
          </cell>
          <cell r="F4" t="str">
            <v>февраль</v>
          </cell>
          <cell r="G4" t="str">
            <v>март</v>
          </cell>
          <cell r="H4" t="str">
            <v>1 квартал</v>
          </cell>
        </row>
        <row r="7">
          <cell r="C7" t="str">
            <v>Остаток денежных средств на начало периода</v>
          </cell>
          <cell r="E7">
            <v>2058743</v>
          </cell>
          <cell r="F7">
            <v>1487383.6345000928</v>
          </cell>
          <cell r="G7">
            <v>1666617.7970000943</v>
          </cell>
          <cell r="H7">
            <v>2058743</v>
          </cell>
        </row>
        <row r="8">
          <cell r="C8" t="str">
            <v>Остаток средств на р/c</v>
          </cell>
          <cell r="E8">
            <v>0</v>
          </cell>
          <cell r="F8">
            <v>0</v>
          </cell>
          <cell r="G8">
            <v>0</v>
          </cell>
        </row>
        <row r="9">
          <cell r="C9" t="str">
            <v>КЭС</v>
          </cell>
        </row>
        <row r="10">
          <cell r="C10" t="str">
            <v>Инфраструктура-резиденты</v>
          </cell>
        </row>
        <row r="11">
          <cell r="C11" t="str">
            <v>Остаток ср. на вал. счете</v>
          </cell>
          <cell r="E11">
            <v>0</v>
          </cell>
          <cell r="F11">
            <v>0</v>
          </cell>
          <cell r="G11">
            <v>0</v>
          </cell>
        </row>
        <row r="12">
          <cell r="C12" t="str">
            <v>КЭС</v>
          </cell>
        </row>
        <row r="13">
          <cell r="C13" t="str">
            <v>Инфраструктура-резиденты</v>
          </cell>
        </row>
        <row r="14">
          <cell r="C14" t="str">
            <v>Инфраструктура-нерезиденты</v>
          </cell>
        </row>
        <row r="15">
          <cell r="C15" t="str">
            <v>Спец. счета в банках</v>
          </cell>
          <cell r="E15">
            <v>0</v>
          </cell>
          <cell r="F15">
            <v>0</v>
          </cell>
          <cell r="G15">
            <v>0</v>
          </cell>
        </row>
        <row r="16">
          <cell r="C16" t="str">
            <v>КЭС</v>
          </cell>
        </row>
        <row r="17">
          <cell r="C17" t="str">
            <v>Инфраструктура-резиденты</v>
          </cell>
        </row>
        <row r="18">
          <cell r="C18" t="str">
            <v>Инфраструктура-нерезиденты</v>
          </cell>
        </row>
        <row r="19">
          <cell r="C19" t="str">
            <v>Остаток средств в кассе</v>
          </cell>
        </row>
        <row r="21">
          <cell r="C21" t="str">
            <v>ОПЕРАЦИОННАЯ ДЕЯТЕЛЬНОСТЬ</v>
          </cell>
        </row>
        <row r="22">
          <cell r="C22" t="str">
            <v>ПОСТУПЛЕНИЯ</v>
          </cell>
          <cell r="E22">
            <v>179075</v>
          </cell>
          <cell r="F22">
            <v>179075</v>
          </cell>
          <cell r="G22">
            <v>177965</v>
          </cell>
          <cell r="H22">
            <v>536115</v>
          </cell>
        </row>
        <row r="23">
          <cell r="C23" t="str">
            <v xml:space="preserve">Поступления по агентским договорам 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 t="str">
            <v>Поступления по консультационным договорам (для финансирования операционной деятельности)</v>
          </cell>
        </row>
        <row r="25">
          <cell r="C25" t="str">
            <v>Услуги по управлению активами</v>
          </cell>
          <cell r="E25">
            <v>56500</v>
          </cell>
          <cell r="F25">
            <v>56500</v>
          </cell>
          <cell r="G25">
            <v>56500</v>
          </cell>
          <cell r="H25">
            <v>169500</v>
          </cell>
        </row>
        <row r="26">
          <cell r="C26" t="str">
            <v>Доход от ДУ ОАО "Иркутскэнерго"</v>
          </cell>
          <cell r="E26">
            <v>56500</v>
          </cell>
          <cell r="F26">
            <v>56500</v>
          </cell>
          <cell r="G26">
            <v>56500</v>
          </cell>
          <cell r="H26">
            <v>169500</v>
          </cell>
        </row>
        <row r="27">
          <cell r="C27" t="str">
            <v>Доходы от управления (РГХ)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28">
          <cell r="C28" t="str">
            <v>Поступления в оплату централизованных функций</v>
          </cell>
          <cell r="E28">
            <v>71494</v>
          </cell>
          <cell r="F28">
            <v>71494</v>
          </cell>
          <cell r="G28">
            <v>71494</v>
          </cell>
          <cell r="H28">
            <v>214482</v>
          </cell>
        </row>
        <row r="29">
          <cell r="C29" t="str">
            <v>ФЦП</v>
          </cell>
          <cell r="H29">
            <v>0</v>
          </cell>
        </row>
        <row r="30">
          <cell r="C30" t="str">
            <v>МЭБ (1 полугодие)</v>
          </cell>
          <cell r="E30">
            <v>23066</v>
          </cell>
          <cell r="F30">
            <v>23066</v>
          </cell>
          <cell r="G30">
            <v>23066</v>
          </cell>
          <cell r="H30">
            <v>69198</v>
          </cell>
        </row>
        <row r="31">
          <cell r="C31" t="str">
            <v>Энергетическое строительство</v>
          </cell>
          <cell r="E31">
            <v>13811</v>
          </cell>
          <cell r="F31">
            <v>13811</v>
          </cell>
          <cell r="G31">
            <v>13811</v>
          </cell>
          <cell r="H31">
            <v>41433</v>
          </cell>
        </row>
        <row r="32">
          <cell r="C32" t="str">
            <v>ГазХолдинг</v>
          </cell>
        </row>
        <row r="33">
          <cell r="C33" t="str">
            <v>КЭС-Бизнессервис</v>
          </cell>
        </row>
        <row r="34">
          <cell r="C34" t="str">
            <v>Энергетические решения</v>
          </cell>
          <cell r="E34">
            <v>16417</v>
          </cell>
          <cell r="F34">
            <v>16417</v>
          </cell>
          <cell r="G34">
            <v>16417</v>
          </cell>
          <cell r="H34">
            <v>49251</v>
          </cell>
        </row>
        <row r="35">
          <cell r="C35" t="str">
            <v>Трейдинг</v>
          </cell>
          <cell r="E35">
            <v>18200</v>
          </cell>
          <cell r="F35">
            <v>18200</v>
          </cell>
          <cell r="G35">
            <v>18200</v>
          </cell>
          <cell r="H35">
            <v>54600</v>
          </cell>
        </row>
        <row r="36">
          <cell r="C36" t="str">
            <v>Прочие доходы и возмещения</v>
          </cell>
          <cell r="E36">
            <v>51081</v>
          </cell>
          <cell r="F36">
            <v>51081</v>
          </cell>
          <cell r="G36">
            <v>49971</v>
          </cell>
          <cell r="H36">
            <v>152133</v>
          </cell>
        </row>
        <row r="37">
          <cell r="C37" t="str">
            <v>Консалтинг</v>
          </cell>
        </row>
        <row r="38">
          <cell r="C38" t="str">
            <v>Поступления от субаренды, сублизинга</v>
          </cell>
          <cell r="E38">
            <v>51081</v>
          </cell>
          <cell r="F38">
            <v>51081</v>
          </cell>
          <cell r="G38">
            <v>49971</v>
          </cell>
          <cell r="H38">
            <v>152133</v>
          </cell>
        </row>
        <row r="39">
          <cell r="C39" t="str">
            <v>Поступления от продажи ОС и НМА (менее 10 тыс. долл.)</v>
          </cell>
        </row>
        <row r="40">
          <cell r="C40" t="str">
            <v>Прочие поступления</v>
          </cell>
        </row>
        <row r="41">
          <cell r="C41" t="str">
            <v>ВЫПЛАТЫ (АУР)</v>
          </cell>
          <cell r="E41">
            <v>861201.58847232128</v>
          </cell>
          <cell r="F41">
            <v>1030837.1353167663</v>
          </cell>
          <cell r="G41">
            <v>1281082.1635990264</v>
          </cell>
          <cell r="H41">
            <v>3173120.8873881139</v>
          </cell>
        </row>
        <row r="42">
          <cell r="C42" t="str">
            <v>Оплата централизованных функций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 t="str">
            <v>Оплата централизованных функций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C44" t="str">
            <v>Вознаграждение персоналу</v>
          </cell>
          <cell r="E44">
            <v>381318.02063218394</v>
          </cell>
          <cell r="F44">
            <v>389409.81028735632</v>
          </cell>
          <cell r="G44">
            <v>388800.6473563218</v>
          </cell>
          <cell r="H44">
            <v>1159528.4782758621</v>
          </cell>
        </row>
        <row r="45">
          <cell r="C45" t="str">
            <v>Оклад NET</v>
          </cell>
          <cell r="E45">
            <v>284405</v>
          </cell>
          <cell r="F45">
            <v>255695</v>
          </cell>
          <cell r="G45">
            <v>265320</v>
          </cell>
          <cell r="H45">
            <v>805420</v>
          </cell>
        </row>
        <row r="46">
          <cell r="C46" t="str">
            <v>Премия NET</v>
          </cell>
          <cell r="E46">
            <v>14220.25</v>
          </cell>
          <cell r="F46">
            <v>12784.75</v>
          </cell>
          <cell r="G46">
            <v>13266</v>
          </cell>
          <cell r="H46">
            <v>40271</v>
          </cell>
        </row>
        <row r="47">
          <cell r="C47" t="str">
            <v>Иные выплаты персоналу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 t="str">
            <v>НДФЛ</v>
          </cell>
          <cell r="E48">
            <v>44622.163793103457</v>
          </cell>
          <cell r="F48">
            <v>40117.663793103449</v>
          </cell>
          <cell r="G48">
            <v>41627.79310344829</v>
          </cell>
          <cell r="H48">
            <v>126367.62068965519</v>
          </cell>
        </row>
        <row r="49">
          <cell r="C49" t="str">
            <v>ЕСН</v>
          </cell>
          <cell r="E49">
            <v>35106.240172413796</v>
          </cell>
          <cell r="F49">
            <v>77848.02982758623</v>
          </cell>
          <cell r="G49">
            <v>65622.487586206887</v>
          </cell>
          <cell r="H49">
            <v>178576.75758620689</v>
          </cell>
        </row>
        <row r="50">
          <cell r="C50" t="str">
            <v>Соцпакет</v>
          </cell>
          <cell r="E50">
            <v>2964.3666666666668</v>
          </cell>
          <cell r="F50">
            <v>2964.3666666666668</v>
          </cell>
          <cell r="G50">
            <v>2964.3666666666668</v>
          </cell>
          <cell r="H50">
            <v>8893.1</v>
          </cell>
        </row>
        <row r="51">
          <cell r="C51" t="str">
            <v>Расходы на HR</v>
          </cell>
          <cell r="E51">
            <v>34116</v>
          </cell>
          <cell r="F51">
            <v>63566.137931034478</v>
          </cell>
          <cell r="G51">
            <v>50194.413793103449</v>
          </cell>
          <cell r="H51">
            <v>147876.55172413791</v>
          </cell>
        </row>
        <row r="52">
          <cell r="C52" t="str">
            <v>Подбор персонала</v>
          </cell>
          <cell r="E52">
            <v>17000</v>
          </cell>
          <cell r="F52">
            <v>0</v>
          </cell>
          <cell r="G52">
            <v>9000</v>
          </cell>
          <cell r="H52">
            <v>26000</v>
          </cell>
        </row>
        <row r="53">
          <cell r="C53" t="str">
            <v xml:space="preserve">Расходы на развитие персонала </v>
          </cell>
          <cell r="E53">
            <v>14616</v>
          </cell>
          <cell r="F53">
            <v>16066.137931034482</v>
          </cell>
          <cell r="G53">
            <v>38694.413793103449</v>
          </cell>
          <cell r="H53">
            <v>69376.551724137928</v>
          </cell>
        </row>
        <row r="54">
          <cell r="C54" t="str">
            <v>Социальные программы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 t="str">
            <v xml:space="preserve">Прочие расходы на персонал </v>
          </cell>
          <cell r="E55">
            <v>2500</v>
          </cell>
          <cell r="F55">
            <v>47500</v>
          </cell>
          <cell r="G55">
            <v>2500</v>
          </cell>
          <cell r="H55">
            <v>52500</v>
          </cell>
        </row>
        <row r="56">
          <cell r="C56" t="str">
            <v>Командировочные</v>
          </cell>
          <cell r="E56">
            <v>31004.999999999996</v>
          </cell>
          <cell r="F56">
            <v>45298.213103448274</v>
          </cell>
          <cell r="G56">
            <v>33967.389655172417</v>
          </cell>
          <cell r="H56">
            <v>110270.60275862069</v>
          </cell>
        </row>
        <row r="57">
          <cell r="C57" t="str">
            <v>Командировочные</v>
          </cell>
          <cell r="E57">
            <v>31004.999999999996</v>
          </cell>
          <cell r="F57">
            <v>45298.213103448274</v>
          </cell>
          <cell r="G57">
            <v>33967.389655172417</v>
          </cell>
          <cell r="H57">
            <v>110270.60275862069</v>
          </cell>
        </row>
        <row r="58">
          <cell r="C58" t="str">
            <v>Представительские</v>
          </cell>
          <cell r="E58">
            <v>8250</v>
          </cell>
          <cell r="F58">
            <v>8250</v>
          </cell>
          <cell r="G58">
            <v>8250</v>
          </cell>
          <cell r="H58">
            <v>24750</v>
          </cell>
        </row>
        <row r="59">
          <cell r="C59" t="str">
            <v>Представительские</v>
          </cell>
          <cell r="E59">
            <v>8250</v>
          </cell>
          <cell r="F59">
            <v>8250</v>
          </cell>
          <cell r="G59">
            <v>8250</v>
          </cell>
          <cell r="H59">
            <v>24750</v>
          </cell>
        </row>
        <row r="60">
          <cell r="C60" t="str">
            <v>Расходы на ИТ</v>
          </cell>
          <cell r="E60">
            <v>141370.66666666669</v>
          </cell>
          <cell r="F60">
            <v>87705</v>
          </cell>
          <cell r="G60">
            <v>70893.333333333343</v>
          </cell>
          <cell r="H60">
            <v>299969</v>
          </cell>
        </row>
        <row r="61">
          <cell r="C61" t="str">
            <v>Мобильная связь</v>
          </cell>
          <cell r="E61">
            <v>17230</v>
          </cell>
          <cell r="F61">
            <v>18280</v>
          </cell>
          <cell r="G61">
            <v>18280</v>
          </cell>
          <cell r="H61">
            <v>53790</v>
          </cell>
        </row>
        <row r="62">
          <cell r="C62" t="str">
            <v>Приобретение компьютеров, оргтехники, средств связи</v>
          </cell>
          <cell r="E62">
            <v>49821</v>
          </cell>
          <cell r="F62">
            <v>8233.3333333333339</v>
          </cell>
          <cell r="G62">
            <v>6816.666666666667</v>
          </cell>
          <cell r="H62">
            <v>64871</v>
          </cell>
        </row>
        <row r="63">
          <cell r="C63" t="str">
            <v>Амортизация ОС и НМА (ИТ)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C64" t="str">
            <v>Аренда ОС и НМА (ИТ)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</row>
        <row r="65">
          <cell r="C65" t="str">
            <v>Лизинг ОС и НМА (ИТ)</v>
          </cell>
          <cell r="E65">
            <v>16055</v>
          </cell>
          <cell r="F65">
            <v>16057</v>
          </cell>
          <cell r="G65">
            <v>16058</v>
          </cell>
          <cell r="H65">
            <v>48170</v>
          </cell>
        </row>
        <row r="66">
          <cell r="C66" t="str">
            <v>Информационные услуги</v>
          </cell>
          <cell r="E66">
            <v>19659.666666666668</v>
          </cell>
          <cell r="F66">
            <v>32534.666666666672</v>
          </cell>
          <cell r="G66">
            <v>13134.666666666666</v>
          </cell>
          <cell r="H66">
            <v>65329.000000000007</v>
          </cell>
        </row>
        <row r="67">
          <cell r="C67" t="str">
            <v>Расходные материалы</v>
          </cell>
          <cell r="E67">
            <v>16605</v>
          </cell>
          <cell r="F67">
            <v>0</v>
          </cell>
          <cell r="G67">
            <v>0</v>
          </cell>
          <cell r="H67">
            <v>16605</v>
          </cell>
        </row>
        <row r="68">
          <cell r="C68" t="str">
            <v>Ремонт и эксплуатация (ИТ)</v>
          </cell>
          <cell r="E68">
            <v>0</v>
          </cell>
          <cell r="F68">
            <v>1500</v>
          </cell>
          <cell r="G68">
            <v>0</v>
          </cell>
          <cell r="H68">
            <v>1500</v>
          </cell>
        </row>
        <row r="69">
          <cell r="C69" t="str">
            <v>Страхование (ИТ)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C70" t="str">
            <v>Связь и интернет</v>
          </cell>
          <cell r="E70">
            <v>11000</v>
          </cell>
          <cell r="F70">
            <v>11000</v>
          </cell>
          <cell r="G70">
            <v>11000</v>
          </cell>
          <cell r="H70">
            <v>33000</v>
          </cell>
        </row>
        <row r="71">
          <cell r="C71" t="str">
            <v>Прочие расходы на ИТ</v>
          </cell>
          <cell r="E71">
            <v>11000</v>
          </cell>
          <cell r="F71">
            <v>100</v>
          </cell>
          <cell r="G71">
            <v>5604</v>
          </cell>
          <cell r="H71">
            <v>16704</v>
          </cell>
        </row>
        <row r="72">
          <cell r="C72" t="str">
            <v>Расходы на содержание помещений</v>
          </cell>
          <cell r="E72">
            <v>140645.20000000001</v>
          </cell>
          <cell r="F72">
            <v>125713.2</v>
          </cell>
          <cell r="G72">
            <v>123240.2</v>
          </cell>
          <cell r="H72">
            <v>389598.60000000003</v>
          </cell>
        </row>
        <row r="73">
          <cell r="C73" t="str">
            <v>Приобретение мебели, офис. Оборудования</v>
          </cell>
          <cell r="E73">
            <v>19450</v>
          </cell>
          <cell r="F73">
            <v>5098</v>
          </cell>
          <cell r="G73">
            <v>2600</v>
          </cell>
          <cell r="H73">
            <v>27148</v>
          </cell>
        </row>
        <row r="74">
          <cell r="C74" t="str">
            <v>Амортизация ОС (АХО)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 t="str">
            <v>Аренда ОС (АХО)</v>
          </cell>
          <cell r="E75">
            <v>109224.2</v>
          </cell>
          <cell r="F75">
            <v>109224.2</v>
          </cell>
          <cell r="G75">
            <v>109224.2</v>
          </cell>
          <cell r="H75">
            <v>327672.59999999998</v>
          </cell>
        </row>
        <row r="76">
          <cell r="C76" t="str">
            <v>Лизинг ОС (АХО)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C77" t="str">
            <v>Ремонт и эксплуатация (вкл. ремонт по заявке)</v>
          </cell>
          <cell r="E77">
            <v>8411</v>
          </cell>
          <cell r="F77">
            <v>8411</v>
          </cell>
          <cell r="G77">
            <v>8481</v>
          </cell>
          <cell r="H77">
            <v>25303</v>
          </cell>
        </row>
        <row r="78">
          <cell r="C78" t="str">
            <v>Страхование ОС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C79" t="str">
            <v>Расходы на АХР (канц.)</v>
          </cell>
          <cell r="E79">
            <v>3560</v>
          </cell>
          <cell r="F79">
            <v>2980</v>
          </cell>
          <cell r="G79">
            <v>2935</v>
          </cell>
          <cell r="H79">
            <v>9475</v>
          </cell>
        </row>
        <row r="80">
          <cell r="C80" t="str">
            <v>Транспорт</v>
          </cell>
          <cell r="E80">
            <v>17173.841638225254</v>
          </cell>
          <cell r="F80">
            <v>22493.295563139931</v>
          </cell>
          <cell r="G80">
            <v>18133.758361774744</v>
          </cell>
          <cell r="H80">
            <v>57800.895563139929</v>
          </cell>
        </row>
        <row r="81">
          <cell r="C81" t="str">
            <v>Амортизация а/м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C82" t="str">
            <v>Аренда а/м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C83" t="str">
            <v xml:space="preserve">Лизинг а/м </v>
          </cell>
          <cell r="E83">
            <v>9441.8416382252562</v>
          </cell>
          <cell r="F83">
            <v>9442.2955631399309</v>
          </cell>
          <cell r="G83">
            <v>9529.7583617747423</v>
          </cell>
          <cell r="H83">
            <v>28413.895563139929</v>
          </cell>
        </row>
        <row r="84">
          <cell r="C84" t="str">
            <v>Ремонт и эксплуатация а/м</v>
          </cell>
          <cell r="E84">
            <v>2312</v>
          </cell>
          <cell r="F84">
            <v>1800</v>
          </cell>
          <cell r="G84">
            <v>2824</v>
          </cell>
          <cell r="H84">
            <v>6936</v>
          </cell>
        </row>
        <row r="85">
          <cell r="C85" t="str">
            <v>ГСМ</v>
          </cell>
          <cell r="E85">
            <v>2540</v>
          </cell>
          <cell r="F85">
            <v>2540</v>
          </cell>
          <cell r="G85">
            <v>2540</v>
          </cell>
          <cell r="H85">
            <v>7620</v>
          </cell>
        </row>
        <row r="86">
          <cell r="C86" t="str">
            <v>Страхование А/м</v>
          </cell>
          <cell r="E86">
            <v>0</v>
          </cell>
          <cell r="F86">
            <v>1218</v>
          </cell>
          <cell r="G86">
            <v>0</v>
          </cell>
          <cell r="H86">
            <v>1218</v>
          </cell>
        </row>
        <row r="87">
          <cell r="C87" t="str">
            <v>Прочие расходы на транспорт</v>
          </cell>
          <cell r="E87">
            <v>2880</v>
          </cell>
          <cell r="F87">
            <v>7493</v>
          </cell>
          <cell r="G87">
            <v>3240</v>
          </cell>
          <cell r="H87">
            <v>13613</v>
          </cell>
        </row>
        <row r="88">
          <cell r="C88" t="str">
            <v>Расходы на консалтинг, аудит</v>
          </cell>
          <cell r="E88">
            <v>14590.000000000007</v>
          </cell>
          <cell r="F88">
            <v>131000</v>
          </cell>
          <cell r="G88">
            <v>50498</v>
          </cell>
          <cell r="H88">
            <v>196088</v>
          </cell>
        </row>
        <row r="89">
          <cell r="C89" t="str">
            <v>Аудиторские услуги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C90" t="str">
            <v>Консалтинг</v>
          </cell>
          <cell r="E90">
            <v>14590.000000000007</v>
          </cell>
          <cell r="F90">
            <v>9000</v>
          </cell>
          <cell r="G90">
            <v>6498</v>
          </cell>
          <cell r="H90">
            <v>30088.000000000007</v>
          </cell>
        </row>
        <row r="91">
          <cell r="C91" t="str">
            <v>Консалтинг-РГХ</v>
          </cell>
          <cell r="E91">
            <v>0</v>
          </cell>
          <cell r="F91">
            <v>122000</v>
          </cell>
          <cell r="G91">
            <v>44000</v>
          </cell>
          <cell r="H91">
            <v>166000</v>
          </cell>
        </row>
        <row r="92">
          <cell r="C92" t="str">
            <v>Расходы на поддержку решений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C93" t="str">
            <v>Прочие консультационные расходы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C94" t="str">
            <v>Расходы на юридическое сопровождение</v>
          </cell>
          <cell r="E94">
            <v>862</v>
          </cell>
          <cell r="F94">
            <v>862</v>
          </cell>
          <cell r="G94">
            <v>3364</v>
          </cell>
          <cell r="H94">
            <v>5088</v>
          </cell>
        </row>
        <row r="95">
          <cell r="C95" t="str">
            <v>Юридические услуги</v>
          </cell>
          <cell r="E95">
            <v>862</v>
          </cell>
          <cell r="F95">
            <v>862</v>
          </cell>
          <cell r="G95">
            <v>3364</v>
          </cell>
          <cell r="H95">
            <v>5088</v>
          </cell>
        </row>
        <row r="96">
          <cell r="C96" t="str">
            <v>Судебные издержки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C97" t="str">
            <v>Расходы на PR и маркетинг</v>
          </cell>
          <cell r="E97">
            <v>34408.25</v>
          </cell>
          <cell r="F97">
            <v>35653.75</v>
          </cell>
          <cell r="G97">
            <v>27703.75</v>
          </cell>
          <cell r="H97">
            <v>97765.75</v>
          </cell>
        </row>
        <row r="98">
          <cell r="C98" t="str">
            <v>GR-расходы</v>
          </cell>
          <cell r="E98">
            <v>8000</v>
          </cell>
          <cell r="F98">
            <v>9400</v>
          </cell>
          <cell r="G98">
            <v>8000</v>
          </cell>
          <cell r="H98">
            <v>25400</v>
          </cell>
        </row>
        <row r="99">
          <cell r="C99" t="str">
            <v xml:space="preserve">Дизайн, полиграфия и сувенирная продукция </v>
          </cell>
          <cell r="E99">
            <v>16749.666666666664</v>
          </cell>
          <cell r="F99">
            <v>15199.666666666664</v>
          </cell>
          <cell r="G99">
            <v>9450.6666666666679</v>
          </cell>
          <cell r="H99">
            <v>41400</v>
          </cell>
        </row>
        <row r="100">
          <cell r="C100" t="str">
            <v>Размещение рекламы и информации (в т.ч.выставки)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C101" t="str">
            <v>Медиа-мероприятия</v>
          </cell>
          <cell r="E101">
            <v>4600</v>
          </cell>
          <cell r="F101">
            <v>5650</v>
          </cell>
          <cell r="G101">
            <v>4150</v>
          </cell>
          <cell r="H101">
            <v>14400</v>
          </cell>
        </row>
        <row r="102">
          <cell r="C102" t="str">
            <v>PR-мероприятия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</row>
        <row r="103">
          <cell r="C103" t="str">
            <v>Международные проекты и мероприятия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C104" t="str">
            <v>Прочие PR-расходы</v>
          </cell>
          <cell r="E104">
            <v>5058.583333333333</v>
          </cell>
          <cell r="F104">
            <v>5404.083333333333</v>
          </cell>
          <cell r="G104">
            <v>6103.083333333333</v>
          </cell>
          <cell r="H104">
            <v>16565.75</v>
          </cell>
        </row>
        <row r="105">
          <cell r="C105" t="str">
            <v>Подписка на СМИ и литература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C106" t="str">
            <v>Транзакционные расходы</v>
          </cell>
          <cell r="E106">
            <v>2363.1737325174822</v>
          </cell>
          <cell r="F106">
            <v>62840.075174825171</v>
          </cell>
          <cell r="G106">
            <v>3571.220935314685</v>
          </cell>
          <cell r="H106">
            <v>68774.469842657345</v>
          </cell>
        </row>
        <row r="107">
          <cell r="C107" t="str">
            <v xml:space="preserve">Банковские комиссии </v>
          </cell>
          <cell r="E107">
            <v>2363.1737325174822</v>
          </cell>
          <cell r="F107">
            <v>2060.0751748251746</v>
          </cell>
          <cell r="G107">
            <v>2071.220935314685</v>
          </cell>
          <cell r="H107">
            <v>6494.4698426573414</v>
          </cell>
        </row>
        <row r="108">
          <cell r="C108" t="str">
            <v xml:space="preserve">Расходы по обслуживанию кредитов и займов  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C109" t="str">
            <v xml:space="preserve">Прочие операционные расходы 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C110" t="str">
            <v>Брокерские и депозитарные комиссии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C111" t="str">
            <v>Пошлины, штрафы</v>
          </cell>
          <cell r="E111">
            <v>0</v>
          </cell>
          <cell r="F111">
            <v>840</v>
          </cell>
          <cell r="G111">
            <v>0</v>
          </cell>
          <cell r="H111">
            <v>840</v>
          </cell>
        </row>
        <row r="112">
          <cell r="C112" t="str">
            <v>Расходы на регистрацию</v>
          </cell>
          <cell r="E112">
            <v>0</v>
          </cell>
          <cell r="F112">
            <v>59940</v>
          </cell>
          <cell r="G112">
            <v>1500</v>
          </cell>
          <cell r="H112">
            <v>61440</v>
          </cell>
        </row>
        <row r="113">
          <cell r="C113" t="str">
            <v>Расходы на инфраструктуру</v>
          </cell>
          <cell r="E113">
            <v>5260</v>
          </cell>
          <cell r="F113">
            <v>5260</v>
          </cell>
          <cell r="G113">
            <v>7660</v>
          </cell>
          <cell r="H113">
            <v>18180</v>
          </cell>
        </row>
        <row r="114">
          <cell r="C114" t="str">
            <v>Расходы на инфраструктуру</v>
          </cell>
          <cell r="E114">
            <v>5260</v>
          </cell>
          <cell r="F114">
            <v>5260</v>
          </cell>
          <cell r="G114">
            <v>7660</v>
          </cell>
          <cell r="H114">
            <v>18180</v>
          </cell>
        </row>
        <row r="115">
          <cell r="C115" t="str">
            <v>Платежи по налогам и сборам</v>
          </cell>
          <cell r="E115">
            <v>520</v>
          </cell>
          <cell r="F115">
            <v>0</v>
          </cell>
          <cell r="G115">
            <v>450396.10805685591</v>
          </cell>
          <cell r="H115">
            <v>450916.10805685591</v>
          </cell>
        </row>
        <row r="116">
          <cell r="C116" t="str">
            <v>НДС (к уплате)</v>
          </cell>
          <cell r="E116">
            <v>0</v>
          </cell>
          <cell r="F116">
            <v>0</v>
          </cell>
          <cell r="G116">
            <v>211748.095725527</v>
          </cell>
          <cell r="H116">
            <v>211748.095725527</v>
          </cell>
        </row>
        <row r="117">
          <cell r="C117" t="str">
            <v>Налог на прибыль</v>
          </cell>
          <cell r="E117">
            <v>0</v>
          </cell>
          <cell r="F117">
            <v>0</v>
          </cell>
          <cell r="G117">
            <v>236848.01233132891</v>
          </cell>
          <cell r="H117">
            <v>236848.01233132891</v>
          </cell>
        </row>
        <row r="118">
          <cell r="C118" t="str">
            <v>Налог на имущество</v>
          </cell>
          <cell r="E118">
            <v>0</v>
          </cell>
          <cell r="F118">
            <v>0</v>
          </cell>
          <cell r="G118">
            <v>1800</v>
          </cell>
          <cell r="H118">
            <v>1800</v>
          </cell>
        </row>
        <row r="119">
          <cell r="C119" t="str">
            <v>Транспортный налог</v>
          </cell>
          <cell r="E119">
            <v>520</v>
          </cell>
          <cell r="F119">
            <v>0</v>
          </cell>
          <cell r="G119">
            <v>0</v>
          </cell>
          <cell r="H119">
            <v>520</v>
          </cell>
        </row>
        <row r="120">
          <cell r="C120" t="str">
            <v xml:space="preserve">Прочие налоги и сборы 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C121" t="str">
            <v>Прочие расходы</v>
          </cell>
          <cell r="E121">
            <v>10575</v>
          </cell>
          <cell r="F121">
            <v>12345</v>
          </cell>
          <cell r="G121">
            <v>10575</v>
          </cell>
          <cell r="H121">
            <v>33495</v>
          </cell>
        </row>
        <row r="122">
          <cell r="C122" t="str">
            <v>Охрана</v>
          </cell>
        </row>
        <row r="123">
          <cell r="C123" t="str">
            <v>Курсовые разницы</v>
          </cell>
        </row>
        <row r="124">
          <cell r="C124" t="str">
            <v>Переводы</v>
          </cell>
        </row>
        <row r="125">
          <cell r="C125" t="str">
            <v>Прочие расходы</v>
          </cell>
          <cell r="E125">
            <v>10575</v>
          </cell>
          <cell r="F125">
            <v>12345</v>
          </cell>
          <cell r="G125">
            <v>10575</v>
          </cell>
          <cell r="H125">
            <v>33495</v>
          </cell>
        </row>
        <row r="126">
          <cell r="C126" t="str">
            <v>Резерв</v>
          </cell>
          <cell r="E126">
            <v>38744.435802727989</v>
          </cell>
          <cell r="F126">
            <v>40440.653256962236</v>
          </cell>
          <cell r="G126">
            <v>33834.34210715026</v>
          </cell>
          <cell r="H126">
            <v>113019.43116684048</v>
          </cell>
        </row>
        <row r="127">
          <cell r="C127" t="str">
            <v>Резерв</v>
          </cell>
          <cell r="E127">
            <v>38744.435802727989</v>
          </cell>
          <cell r="F127">
            <v>40440.653256962236</v>
          </cell>
          <cell r="G127">
            <v>33834.34210715026</v>
          </cell>
          <cell r="H127">
            <v>113019.43116684048</v>
          </cell>
        </row>
        <row r="128">
          <cell r="C128" t="str">
            <v>В том числе, выплаты АУР связанные с управлением активами (косвенные)</v>
          </cell>
          <cell r="E128">
            <v>68268.905344827595</v>
          </cell>
          <cell r="F128">
            <v>68292.892931034483</v>
          </cell>
          <cell r="G128">
            <v>65322.892931034483</v>
          </cell>
          <cell r="H128">
            <v>201884.69120689656</v>
          </cell>
        </row>
        <row r="129">
          <cell r="C129" t="str">
            <v>Оклад NET</v>
          </cell>
          <cell r="E129">
            <v>44500</v>
          </cell>
          <cell r="F129">
            <v>45620</v>
          </cell>
          <cell r="G129">
            <v>45620</v>
          </cell>
          <cell r="H129">
            <v>135740</v>
          </cell>
        </row>
        <row r="130">
          <cell r="C130" t="str">
            <v>Премия NET</v>
          </cell>
          <cell r="E130">
            <v>2225</v>
          </cell>
          <cell r="F130">
            <v>2281</v>
          </cell>
          <cell r="G130">
            <v>2281</v>
          </cell>
          <cell r="H130">
            <v>6787</v>
          </cell>
        </row>
        <row r="131">
          <cell r="C131" t="str">
            <v>Иные выплаты персоналу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C132" t="str">
            <v>НДФЛ</v>
          </cell>
          <cell r="E132">
            <v>6981.8965517241386</v>
          </cell>
          <cell r="F132">
            <v>7157.620689655173</v>
          </cell>
          <cell r="G132">
            <v>7157.620689655173</v>
          </cell>
          <cell r="H132">
            <v>21297.137931034486</v>
          </cell>
        </row>
        <row r="133">
          <cell r="C133" t="str">
            <v>ЕСН</v>
          </cell>
          <cell r="E133">
            <v>14025.913793103447</v>
          </cell>
          <cell r="F133">
            <v>12698.17724137931</v>
          </cell>
          <cell r="G133">
            <v>9728.1772413793096</v>
          </cell>
          <cell r="H133">
            <v>36452.268275862065</v>
          </cell>
        </row>
        <row r="134">
          <cell r="C134" t="str">
            <v>Соцпакет</v>
          </cell>
          <cell r="E134">
            <v>536.09499999999991</v>
          </cell>
          <cell r="F134">
            <v>536.09499999999991</v>
          </cell>
          <cell r="G134">
            <v>536.09499999999991</v>
          </cell>
          <cell r="H134">
            <v>1608.2849999999999</v>
          </cell>
        </row>
        <row r="135">
          <cell r="C135" t="str">
            <v>Приток/отток по операционной деятельности</v>
          </cell>
          <cell r="E135">
            <v>-682126.58847232128</v>
          </cell>
          <cell r="F135">
            <v>-851762.13531676633</v>
          </cell>
          <cell r="G135">
            <v>-1103117.1635990264</v>
          </cell>
          <cell r="H135">
            <v>-2637005.8873881139</v>
          </cell>
        </row>
        <row r="137">
          <cell r="C137" t="str">
            <v>ИНВЕСТИЦИОННАЯ ДЕЯТЕЛЬНОСТЬ</v>
          </cell>
        </row>
        <row r="138">
          <cell r="C138" t="str">
            <v>ПОСТУПЛЕНИЯ</v>
          </cell>
          <cell r="E138">
            <v>301006.00529999996</v>
          </cell>
          <cell r="F138">
            <v>50191007.140599996</v>
          </cell>
          <cell r="G138">
            <v>6927482.9508800004</v>
          </cell>
          <cell r="H138">
            <v>57419496.096779995</v>
          </cell>
        </row>
        <row r="139">
          <cell r="C139" t="str">
            <v>Реализация инвестиционных вложений</v>
          </cell>
          <cell r="E139">
            <v>0</v>
          </cell>
          <cell r="F139">
            <v>39000000</v>
          </cell>
          <cell r="G139">
            <v>0</v>
          </cell>
          <cell r="H139">
            <v>39000000</v>
          </cell>
        </row>
        <row r="140">
          <cell r="C140" t="str">
            <v>Генерация</v>
          </cell>
          <cell r="E140">
            <v>0</v>
          </cell>
          <cell r="F140">
            <v>39000000</v>
          </cell>
          <cell r="G140">
            <v>0</v>
          </cell>
          <cell r="H140">
            <v>39000000</v>
          </cell>
        </row>
        <row r="141">
          <cell r="C141" t="str">
            <v>ТГК-8</v>
          </cell>
          <cell r="E141">
            <v>0</v>
          </cell>
          <cell r="F141">
            <v>39000000</v>
          </cell>
          <cell r="G141">
            <v>0</v>
          </cell>
          <cell r="H141">
            <v>39000000</v>
          </cell>
        </row>
        <row r="142">
          <cell r="C142" t="str">
            <v>Ростовэнерго</v>
          </cell>
          <cell r="E142">
            <v>0</v>
          </cell>
          <cell r="F142">
            <v>39000000</v>
          </cell>
          <cell r="G142">
            <v>0</v>
          </cell>
          <cell r="H142">
            <v>39000000</v>
          </cell>
        </row>
        <row r="143">
          <cell r="C143" t="str">
            <v>Пермэнерго (ОАО Яйвинская ГРЭС)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C144" t="str">
            <v>Нижновэнерго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C145" t="str">
            <v>Дивиденды и доп. дивиденды</v>
          </cell>
          <cell r="E145">
            <v>301006.00529999996</v>
          </cell>
          <cell r="F145">
            <v>11191007.1406</v>
          </cell>
          <cell r="G145">
            <v>6927482.9508800004</v>
          </cell>
          <cell r="H145">
            <v>18419496.096780002</v>
          </cell>
        </row>
        <row r="146">
          <cell r="C146" t="str">
            <v>Генерация</v>
          </cell>
        </row>
        <row r="147">
          <cell r="C147" t="str">
            <v>ТГК-5</v>
          </cell>
        </row>
        <row r="148">
          <cell r="C148" t="str">
            <v>Мариэнерго (генерирующая компания)</v>
          </cell>
        </row>
        <row r="149">
          <cell r="C149" t="str">
            <v xml:space="preserve">Дивиденды </v>
          </cell>
        </row>
        <row r="150">
          <cell r="C150" t="str">
            <v xml:space="preserve">Доп. дивиденды </v>
          </cell>
        </row>
        <row r="151">
          <cell r="C151" t="str">
            <v>Кировэнерго (генерирующая компания)</v>
          </cell>
        </row>
        <row r="152">
          <cell r="C152" t="str">
            <v xml:space="preserve">Дивиденды </v>
          </cell>
        </row>
        <row r="153">
          <cell r="C153" t="str">
            <v xml:space="preserve">Доп. дивиденды </v>
          </cell>
        </row>
        <row r="154">
          <cell r="C154" t="str">
            <v>Удмуртская территориальная генерирующая компания</v>
          </cell>
        </row>
        <row r="155">
          <cell r="C155" t="str">
            <v xml:space="preserve">Дивиденды </v>
          </cell>
        </row>
        <row r="156">
          <cell r="C156" t="str">
            <v xml:space="preserve">Доп. дивиденды </v>
          </cell>
        </row>
        <row r="157">
          <cell r="C157" t="str">
            <v>ТГК-6</v>
          </cell>
        </row>
        <row r="158">
          <cell r="C158" t="str">
            <v>Ивановская генерирующая компания</v>
          </cell>
        </row>
        <row r="159">
          <cell r="C159" t="str">
            <v xml:space="preserve">Дивиденды </v>
          </cell>
        </row>
        <row r="160">
          <cell r="C160" t="str">
            <v xml:space="preserve">Доп. дивиденды </v>
          </cell>
        </row>
        <row r="161">
          <cell r="C161" t="str">
            <v>Владимирская генерирующая компания</v>
          </cell>
        </row>
        <row r="162">
          <cell r="C162" t="str">
            <v xml:space="preserve">Дивиденды </v>
          </cell>
        </row>
        <row r="163">
          <cell r="C163" t="str">
            <v xml:space="preserve">Доп. дивиденды </v>
          </cell>
        </row>
        <row r="164">
          <cell r="C164" t="str">
            <v>Пензенская генерирующая компания</v>
          </cell>
        </row>
        <row r="165">
          <cell r="C165" t="str">
            <v xml:space="preserve">Дивиденды </v>
          </cell>
        </row>
        <row r="166">
          <cell r="C166" t="str">
            <v xml:space="preserve">Доп. дивиденды </v>
          </cell>
        </row>
        <row r="167">
          <cell r="C167" t="str">
            <v>АО Нижновэнерго (генерирующая компания)</v>
          </cell>
        </row>
        <row r="168">
          <cell r="C168" t="str">
            <v xml:space="preserve">Дивиденды </v>
          </cell>
        </row>
        <row r="169">
          <cell r="C169" t="str">
            <v xml:space="preserve">Доп. дивиденды </v>
          </cell>
        </row>
        <row r="170">
          <cell r="C170" t="str">
            <v>АО Мордовэнерго (генерирующая компания)</v>
          </cell>
        </row>
        <row r="171">
          <cell r="C171" t="str">
            <v xml:space="preserve">Дивиденды </v>
          </cell>
        </row>
        <row r="172">
          <cell r="C172" t="str">
            <v xml:space="preserve">Доп. дивиденды </v>
          </cell>
        </row>
        <row r="173">
          <cell r="C173" t="str">
            <v>ТГК-9</v>
          </cell>
        </row>
        <row r="174">
          <cell r="C174" t="str">
            <v>Свердловская генерирующая компания</v>
          </cell>
        </row>
        <row r="175">
          <cell r="C175" t="str">
            <v xml:space="preserve">Дивиденды </v>
          </cell>
        </row>
        <row r="176">
          <cell r="C176" t="str">
            <v xml:space="preserve">Доп. дивиденды </v>
          </cell>
        </row>
        <row r="177">
          <cell r="C177" t="str">
            <v>Пермская генерирующая компания</v>
          </cell>
        </row>
        <row r="178">
          <cell r="C178" t="str">
            <v xml:space="preserve">Дивиденды </v>
          </cell>
        </row>
        <row r="179">
          <cell r="C179" t="str">
            <v xml:space="preserve">Доп. дивиденды </v>
          </cell>
        </row>
        <row r="180">
          <cell r="C180" t="str">
            <v>АО Комиэнерго</v>
          </cell>
        </row>
        <row r="181">
          <cell r="C181" t="str">
            <v>Яйва</v>
          </cell>
        </row>
        <row r="182">
          <cell r="C182" t="str">
            <v>Яйвинская ГРЭС</v>
          </cell>
        </row>
        <row r="183">
          <cell r="C183" t="str">
            <v xml:space="preserve">Дивиденды </v>
          </cell>
        </row>
        <row r="184">
          <cell r="C184" t="str">
            <v xml:space="preserve">Доп. дивиденды </v>
          </cell>
        </row>
        <row r="185">
          <cell r="C185" t="str">
            <v>Серов</v>
          </cell>
        </row>
        <row r="186">
          <cell r="C186" t="str">
            <v>Серовская ГРЭС</v>
          </cell>
        </row>
        <row r="187">
          <cell r="C187" t="str">
            <v xml:space="preserve">Дивиденды </v>
          </cell>
        </row>
        <row r="188">
          <cell r="C188" t="str">
            <v xml:space="preserve">Доп. дивиденды </v>
          </cell>
        </row>
        <row r="189">
          <cell r="C189" t="str">
            <v>Сети Энерго</v>
          </cell>
          <cell r="E189">
            <v>0</v>
          </cell>
          <cell r="F189">
            <v>10903490.5</v>
          </cell>
          <cell r="G189">
            <v>757500.09007999999</v>
          </cell>
          <cell r="H189">
            <v>11660990.59008</v>
          </cell>
        </row>
        <row r="190">
          <cell r="C190" t="str">
            <v>Центр</v>
          </cell>
          <cell r="E190">
            <v>0</v>
          </cell>
          <cell r="F190">
            <v>1257306</v>
          </cell>
          <cell r="G190">
            <v>0</v>
          </cell>
          <cell r="H190">
            <v>1257306</v>
          </cell>
        </row>
        <row r="191">
          <cell r="C191" t="str">
            <v>Владимирэнерго (АО)</v>
          </cell>
        </row>
        <row r="192">
          <cell r="C192" t="str">
            <v xml:space="preserve">Дивиденды </v>
          </cell>
        </row>
        <row r="193">
          <cell r="C193" t="str">
            <v xml:space="preserve">Доп. дивиденды </v>
          </cell>
        </row>
        <row r="194">
          <cell r="C194" t="str">
            <v>Ростовэнерго (АО)</v>
          </cell>
          <cell r="E194">
            <v>0</v>
          </cell>
          <cell r="F194">
            <v>1257306</v>
          </cell>
          <cell r="G194">
            <v>0</v>
          </cell>
          <cell r="H194">
            <v>1257306</v>
          </cell>
        </row>
        <row r="195">
          <cell r="C195" t="str">
            <v xml:space="preserve">Дивиденды </v>
          </cell>
          <cell r="E195">
            <v>0</v>
          </cell>
          <cell r="F195">
            <v>1257306</v>
          </cell>
          <cell r="G195">
            <v>0</v>
          </cell>
          <cell r="H195">
            <v>1257306</v>
          </cell>
        </row>
        <row r="196">
          <cell r="C196" t="str">
            <v xml:space="preserve">Доп. дивиденды </v>
          </cell>
        </row>
        <row r="197">
          <cell r="C197" t="str">
            <v>Ивэнерго, ОАО энергетики и электрификации</v>
          </cell>
        </row>
        <row r="198">
          <cell r="C198" t="str">
            <v xml:space="preserve">Дивиденды </v>
          </cell>
        </row>
        <row r="199">
          <cell r="C199" t="str">
            <v xml:space="preserve">Доп. дивиденды </v>
          </cell>
        </row>
        <row r="200">
          <cell r="C200" t="str">
            <v>Урал</v>
          </cell>
          <cell r="E200">
            <v>0</v>
          </cell>
          <cell r="F200">
            <v>9646184.5</v>
          </cell>
          <cell r="G200">
            <v>757500.09007999999</v>
          </cell>
          <cell r="H200">
            <v>10403684.59008</v>
          </cell>
        </row>
        <row r="201">
          <cell r="C201" t="str">
            <v>Свердловэнерго (АО)</v>
          </cell>
          <cell r="E201">
            <v>0</v>
          </cell>
          <cell r="F201">
            <v>540234.5</v>
          </cell>
          <cell r="G201">
            <v>757500.09007999999</v>
          </cell>
          <cell r="H201">
            <v>1297734.59008</v>
          </cell>
        </row>
        <row r="202">
          <cell r="C202" t="str">
            <v xml:space="preserve">Дивиденды </v>
          </cell>
          <cell r="E202">
            <v>0</v>
          </cell>
          <cell r="F202">
            <v>540234.5</v>
          </cell>
          <cell r="G202">
            <v>757500.09007999999</v>
          </cell>
          <cell r="H202">
            <v>1297734.59008</v>
          </cell>
        </row>
        <row r="203">
          <cell r="C203" t="str">
            <v xml:space="preserve">Доп. дивиденды </v>
          </cell>
        </row>
        <row r="204">
          <cell r="C204" t="str">
            <v>Пермэнерго (АО)</v>
          </cell>
          <cell r="E204">
            <v>0</v>
          </cell>
          <cell r="F204">
            <v>9105950</v>
          </cell>
          <cell r="G204">
            <v>0</v>
          </cell>
          <cell r="H204">
            <v>9105950</v>
          </cell>
        </row>
        <row r="205">
          <cell r="C205" t="str">
            <v xml:space="preserve">Дивиденды </v>
          </cell>
          <cell r="E205">
            <v>0</v>
          </cell>
          <cell r="F205">
            <v>9105950</v>
          </cell>
          <cell r="G205">
            <v>0</v>
          </cell>
          <cell r="H205">
            <v>9105950</v>
          </cell>
        </row>
        <row r="206">
          <cell r="C206" t="str">
            <v xml:space="preserve">Доп. дивиденды </v>
          </cell>
        </row>
        <row r="207">
          <cell r="C207" t="str">
            <v xml:space="preserve"> Кировэнерго</v>
          </cell>
        </row>
        <row r="208">
          <cell r="C208" t="str">
            <v xml:space="preserve">Дивиденды </v>
          </cell>
        </row>
        <row r="209">
          <cell r="C209" t="str">
            <v xml:space="preserve">Доп. дивиденды </v>
          </cell>
        </row>
        <row r="210">
          <cell r="C210" t="str">
            <v>Пензаэнерго</v>
          </cell>
        </row>
        <row r="211">
          <cell r="C211" t="str">
            <v xml:space="preserve">Дивиденды </v>
          </cell>
        </row>
        <row r="212">
          <cell r="C212" t="str">
            <v xml:space="preserve">Доп. дивиденды </v>
          </cell>
        </row>
        <row r="213">
          <cell r="C213" t="str">
            <v>Удмуртэнерго</v>
          </cell>
        </row>
        <row r="214">
          <cell r="C214" t="str">
            <v xml:space="preserve">Дивиденды </v>
          </cell>
        </row>
        <row r="215">
          <cell r="C215" t="str">
            <v xml:space="preserve">Доп. дивиденды </v>
          </cell>
        </row>
        <row r="216">
          <cell r="C216" t="str">
            <v>Прочие Энерго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</row>
        <row r="217">
          <cell r="C217" t="str">
            <v>ТГК-5</v>
          </cell>
        </row>
        <row r="218">
          <cell r="C218" t="str">
            <v>Удмуртская управляющая энергетическая компания</v>
          </cell>
        </row>
        <row r="219">
          <cell r="C219" t="str">
            <v xml:space="preserve">Дивиденды </v>
          </cell>
        </row>
        <row r="220">
          <cell r="C220" t="str">
            <v xml:space="preserve">Доп. дивиденды </v>
          </cell>
        </row>
        <row r="221">
          <cell r="C221" t="str">
            <v>ТГК-6</v>
          </cell>
        </row>
        <row r="222">
          <cell r="C222" t="str">
            <v>Нижновэнерго (неразделенное)</v>
          </cell>
        </row>
        <row r="223">
          <cell r="C223" t="str">
            <v xml:space="preserve">Дивиденды </v>
          </cell>
        </row>
        <row r="224">
          <cell r="C224" t="str">
            <v xml:space="preserve">Доп. дивиденды </v>
          </cell>
        </row>
        <row r="225">
          <cell r="C225" t="str">
            <v>Владимирская энергетическая компания</v>
          </cell>
        </row>
        <row r="226">
          <cell r="C226" t="str">
            <v xml:space="preserve">Дивиденды </v>
          </cell>
        </row>
        <row r="227">
          <cell r="C227" t="str">
            <v xml:space="preserve">Доп. дивиденды </v>
          </cell>
        </row>
        <row r="228">
          <cell r="C228" t="str">
            <v>Ивановская управляющая энергетическая компания</v>
          </cell>
        </row>
        <row r="229">
          <cell r="C229" t="str">
            <v xml:space="preserve">Дивиденды </v>
          </cell>
        </row>
        <row r="230">
          <cell r="C230" t="str">
            <v xml:space="preserve">Доп. дивиденды </v>
          </cell>
        </row>
        <row r="231">
          <cell r="C231" t="str">
            <v>Пензенская энергетическая управляющая компания</v>
          </cell>
        </row>
        <row r="232">
          <cell r="C232" t="str">
            <v xml:space="preserve">Дивиденды </v>
          </cell>
        </row>
        <row r="233">
          <cell r="C233" t="str">
            <v xml:space="preserve">Доп. дивиденды </v>
          </cell>
        </row>
        <row r="234">
          <cell r="C234" t="str">
            <v>ТГК-8</v>
          </cell>
        </row>
        <row r="235">
          <cell r="C235" t="str">
            <v>Управляющая компания Ростовэнерго</v>
          </cell>
        </row>
        <row r="236">
          <cell r="C236" t="str">
            <v xml:space="preserve">Дивиденды </v>
          </cell>
        </row>
        <row r="237">
          <cell r="C237" t="str">
            <v xml:space="preserve">Доп. дивиденды </v>
          </cell>
        </row>
        <row r="238">
          <cell r="C238" t="str">
            <v>ТГК-9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C239" t="str">
            <v>Комиэнерго (неразделенное)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C240" t="str">
            <v xml:space="preserve">Дивиденды 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C241" t="str">
            <v xml:space="preserve">Доп. дивиденды </v>
          </cell>
        </row>
        <row r="242">
          <cell r="C242" t="str">
            <v>Свердловская энергосервисная компания</v>
          </cell>
        </row>
        <row r="243">
          <cell r="C243" t="str">
            <v xml:space="preserve">Дивиденды </v>
          </cell>
        </row>
        <row r="244">
          <cell r="C244" t="str">
            <v xml:space="preserve">Доп. дивиденды </v>
          </cell>
        </row>
        <row r="245">
          <cell r="C245" t="str">
            <v>Свердловская энергоуправляющая компания</v>
          </cell>
        </row>
        <row r="246">
          <cell r="C246" t="str">
            <v xml:space="preserve">Дивиденды </v>
          </cell>
        </row>
        <row r="247">
          <cell r="C247" t="str">
            <v xml:space="preserve">Доп. дивиденды </v>
          </cell>
        </row>
        <row r="248">
          <cell r="C248" t="str">
            <v>Пермская энергоуправляющая компания</v>
          </cell>
        </row>
        <row r="249">
          <cell r="C249" t="str">
            <v xml:space="preserve">Дивиденды </v>
          </cell>
        </row>
        <row r="250">
          <cell r="C250" t="str">
            <v xml:space="preserve">Доп. дивиденды </v>
          </cell>
        </row>
        <row r="251">
          <cell r="C251" t="str">
            <v>РКС</v>
          </cell>
        </row>
        <row r="252">
          <cell r="C252" t="str">
            <v>Терр.1</v>
          </cell>
        </row>
        <row r="253">
          <cell r="C253" t="str">
            <v>ОАО…</v>
          </cell>
        </row>
        <row r="254">
          <cell r="C254" t="str">
            <v xml:space="preserve">Дивиденды </v>
          </cell>
        </row>
        <row r="255">
          <cell r="C255" t="str">
            <v>Терр.1</v>
          </cell>
        </row>
        <row r="256">
          <cell r="C256" t="str">
            <v>ОАО…</v>
          </cell>
        </row>
        <row r="257">
          <cell r="C257" t="str">
            <v xml:space="preserve">Дивиденды </v>
          </cell>
        </row>
        <row r="258">
          <cell r="C258" t="str">
            <v>Энергосбыт</v>
          </cell>
        </row>
        <row r="259">
          <cell r="C259" t="str">
            <v>ТГК-5</v>
          </cell>
        </row>
        <row r="260">
          <cell r="C260" t="str">
            <v>Энергосбыт Мариэнерго</v>
          </cell>
        </row>
        <row r="261">
          <cell r="C261" t="str">
            <v xml:space="preserve">Дивиденды </v>
          </cell>
        </row>
        <row r="262">
          <cell r="C262" t="str">
            <v xml:space="preserve">Доп. дивиденды </v>
          </cell>
        </row>
        <row r="263">
          <cell r="C263" t="str">
            <v xml:space="preserve">Кировэнергосбыт </v>
          </cell>
        </row>
        <row r="264">
          <cell r="C264" t="str">
            <v xml:space="preserve">Дивиденды </v>
          </cell>
        </row>
        <row r="265">
          <cell r="C265" t="str">
            <v xml:space="preserve">Доп. дивиденды </v>
          </cell>
        </row>
        <row r="266">
          <cell r="C266" t="str">
            <v>Удмуртская энергосбытовая компания</v>
          </cell>
        </row>
        <row r="267">
          <cell r="C267" t="str">
            <v xml:space="preserve">Дивиденды </v>
          </cell>
        </row>
        <row r="268">
          <cell r="C268" t="str">
            <v xml:space="preserve">Доп. дивиденды </v>
          </cell>
        </row>
        <row r="269">
          <cell r="C269" t="str">
            <v>ТГК-6</v>
          </cell>
        </row>
        <row r="270">
          <cell r="C270" t="str">
            <v>Ивановская энергосбытовая компания</v>
          </cell>
        </row>
        <row r="271">
          <cell r="C271" t="str">
            <v xml:space="preserve">Дивиденды </v>
          </cell>
        </row>
        <row r="272">
          <cell r="C272" t="str">
            <v xml:space="preserve">Доп. дивиденды </v>
          </cell>
        </row>
        <row r="273">
          <cell r="C273" t="str">
            <v>Владимирская энергосбытовая компания</v>
          </cell>
        </row>
        <row r="274">
          <cell r="C274" t="str">
            <v xml:space="preserve">Дивиденды </v>
          </cell>
        </row>
        <row r="275">
          <cell r="C275" t="str">
            <v xml:space="preserve">Доп. дивиденды </v>
          </cell>
        </row>
        <row r="276">
          <cell r="C276" t="str">
            <v>Пензенская энергосбытовая компания</v>
          </cell>
        </row>
        <row r="277">
          <cell r="C277" t="str">
            <v xml:space="preserve">Дивиденды </v>
          </cell>
        </row>
        <row r="278">
          <cell r="C278" t="str">
            <v xml:space="preserve">Доп. дивиденды </v>
          </cell>
        </row>
        <row r="279">
          <cell r="C279" t="str">
            <v>Энергосбыт Нижновэнерго</v>
          </cell>
        </row>
        <row r="280">
          <cell r="C280" t="str">
            <v xml:space="preserve">Дивиденды </v>
          </cell>
        </row>
        <row r="281">
          <cell r="C281" t="str">
            <v xml:space="preserve">Доп. дивиденды </v>
          </cell>
        </row>
        <row r="282">
          <cell r="C282" t="str">
            <v>Энергосбыт Мордовэнерго</v>
          </cell>
        </row>
        <row r="283">
          <cell r="C283" t="str">
            <v xml:space="preserve">Дивиденды </v>
          </cell>
        </row>
        <row r="284">
          <cell r="C284" t="str">
            <v xml:space="preserve">Доп. дивиденды </v>
          </cell>
        </row>
        <row r="285">
          <cell r="C285" t="str">
            <v>ТГК-8</v>
          </cell>
        </row>
        <row r="286">
          <cell r="C286" t="str">
            <v>Энергосбыт Ростовэнерго</v>
          </cell>
        </row>
        <row r="287">
          <cell r="C287" t="str">
            <v xml:space="preserve">Дивиденды </v>
          </cell>
        </row>
        <row r="288">
          <cell r="C288" t="str">
            <v xml:space="preserve">Доп. дивиденды </v>
          </cell>
        </row>
        <row r="289">
          <cell r="C289" t="str">
            <v>ТГК-9</v>
          </cell>
        </row>
        <row r="290">
          <cell r="C290" t="str">
            <v>Свердловэнергосбыт</v>
          </cell>
        </row>
        <row r="291">
          <cell r="C291" t="str">
            <v xml:space="preserve">Дивиденды </v>
          </cell>
        </row>
        <row r="292">
          <cell r="C292" t="str">
            <v xml:space="preserve">Доп. дивиденды </v>
          </cell>
        </row>
        <row r="293">
          <cell r="C293" t="str">
            <v>Энергосбыт Комиэнерго (?)</v>
          </cell>
        </row>
        <row r="294">
          <cell r="C294" t="str">
            <v xml:space="preserve">Дивиденды </v>
          </cell>
        </row>
        <row r="295">
          <cell r="C295" t="str">
            <v xml:space="preserve">Доп. дивиденды </v>
          </cell>
        </row>
        <row r="296">
          <cell r="C296" t="str">
            <v>Пермская энергетическая сбытовая компания</v>
          </cell>
        </row>
        <row r="297">
          <cell r="C297" t="str">
            <v xml:space="preserve">Дивиденды </v>
          </cell>
        </row>
        <row r="298">
          <cell r="C298" t="str">
            <v xml:space="preserve">Доп. дивиденды </v>
          </cell>
        </row>
        <row r="299">
          <cell r="C299" t="str">
            <v>Энергоремонт</v>
          </cell>
        </row>
        <row r="300">
          <cell r="C300" t="str">
            <v>ТГК-6</v>
          </cell>
        </row>
        <row r="301">
          <cell r="C301" t="str">
            <v>Ремонтный центр Нижновэнерго</v>
          </cell>
        </row>
        <row r="302">
          <cell r="C302" t="str">
            <v xml:space="preserve">Дивиденды </v>
          </cell>
        </row>
        <row r="303">
          <cell r="C303" t="str">
            <v xml:space="preserve">Доп. дивиденды </v>
          </cell>
        </row>
        <row r="304">
          <cell r="C304" t="str">
            <v>Пензенская энергоремонтная компания</v>
          </cell>
        </row>
        <row r="305">
          <cell r="C305" t="str">
            <v xml:space="preserve">Дивиденды </v>
          </cell>
        </row>
        <row r="306">
          <cell r="C306" t="str">
            <v xml:space="preserve">Доп. дивиденды </v>
          </cell>
        </row>
        <row r="307">
          <cell r="C307" t="str">
            <v>ТГК-8</v>
          </cell>
        </row>
        <row r="308">
          <cell r="C308" t="str">
            <v>Ростовэнергоспецремонт</v>
          </cell>
        </row>
        <row r="309">
          <cell r="C309" t="str">
            <v xml:space="preserve">Дивиденды </v>
          </cell>
        </row>
        <row r="310">
          <cell r="C310" t="str">
            <v xml:space="preserve">Доп. дивиденды </v>
          </cell>
        </row>
        <row r="311">
          <cell r="C311" t="str">
            <v>ТГК-9</v>
          </cell>
        </row>
        <row r="312">
          <cell r="C312" t="str">
            <v>Ремонтный центр Свердловэнерго 1</v>
          </cell>
        </row>
        <row r="313">
          <cell r="C313" t="str">
            <v xml:space="preserve">Дивиденды </v>
          </cell>
        </row>
        <row r="314">
          <cell r="C314" t="str">
            <v xml:space="preserve">Доп. дивиденды </v>
          </cell>
        </row>
        <row r="315">
          <cell r="C315" t="str">
            <v>Ремонтный центр Свердловэнерго 2</v>
          </cell>
        </row>
        <row r="316">
          <cell r="C316" t="str">
            <v xml:space="preserve">Дивиденды </v>
          </cell>
        </row>
        <row r="317">
          <cell r="C317" t="str">
            <v xml:space="preserve">Доп. дивиденды </v>
          </cell>
        </row>
        <row r="318">
          <cell r="C318" t="str">
            <v>Пермэнергоремонт</v>
          </cell>
        </row>
        <row r="319">
          <cell r="C319" t="str">
            <v xml:space="preserve">Дивиденды </v>
          </cell>
        </row>
        <row r="320">
          <cell r="C320" t="str">
            <v xml:space="preserve">Доп. дивиденды </v>
          </cell>
        </row>
        <row r="321">
          <cell r="C321" t="str">
            <v>Пермэнергоспецремонт</v>
          </cell>
        </row>
        <row r="322">
          <cell r="C322" t="str">
            <v xml:space="preserve">Дивиденды </v>
          </cell>
        </row>
        <row r="323">
          <cell r="C323" t="str">
            <v xml:space="preserve">Доп. дивиденды </v>
          </cell>
        </row>
        <row r="324">
          <cell r="C324" t="str">
            <v xml:space="preserve">Регионгазхолдинг </v>
          </cell>
        </row>
        <row r="325">
          <cell r="C325" t="str">
            <v xml:space="preserve">Дивиденды </v>
          </cell>
        </row>
        <row r="326">
          <cell r="C326" t="str">
            <v xml:space="preserve">Доп. дивиденды </v>
          </cell>
        </row>
        <row r="327">
          <cell r="C327" t="str">
            <v>Иркутскэнерго</v>
          </cell>
          <cell r="E327">
            <v>0</v>
          </cell>
          <cell r="F327">
            <v>0</v>
          </cell>
          <cell r="G327">
            <v>3577000</v>
          </cell>
          <cell r="H327">
            <v>3577000</v>
          </cell>
        </row>
        <row r="328">
          <cell r="C328" t="str">
            <v xml:space="preserve">Дивиденды 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C329" t="str">
            <v xml:space="preserve">Доп. дивиденды </v>
          </cell>
          <cell r="E329">
            <v>0</v>
          </cell>
          <cell r="F329">
            <v>0</v>
          </cell>
          <cell r="G329">
            <v>3577000</v>
          </cell>
          <cell r="H329">
            <v>3577000</v>
          </cell>
        </row>
        <row r="330">
          <cell r="C330" t="str">
            <v>Печорская ГРЭС</v>
          </cell>
        </row>
        <row r="331">
          <cell r="C331" t="str">
            <v xml:space="preserve">Дивиденды </v>
          </cell>
        </row>
        <row r="332">
          <cell r="C332" t="str">
            <v xml:space="preserve">Доп. дивиденды </v>
          </cell>
        </row>
        <row r="333">
          <cell r="C333" t="str">
            <v>Федеральный центр продаж</v>
          </cell>
          <cell r="E333">
            <v>301006.00529999996</v>
          </cell>
          <cell r="F333">
            <v>287516.64059999998</v>
          </cell>
          <cell r="G333">
            <v>292982.86080000002</v>
          </cell>
          <cell r="H333">
            <v>881505.50669999991</v>
          </cell>
        </row>
        <row r="334">
          <cell r="C334" t="str">
            <v xml:space="preserve">Дивиденды </v>
          </cell>
        </row>
        <row r="335">
          <cell r="C335" t="str">
            <v xml:space="preserve">Доп. дивиденды </v>
          </cell>
          <cell r="E335">
            <v>301006.00529999996</v>
          </cell>
          <cell r="F335">
            <v>287516.64059999998</v>
          </cell>
          <cell r="G335">
            <v>292982.86080000002</v>
          </cell>
          <cell r="H335">
            <v>881505.50669999991</v>
          </cell>
        </row>
        <row r="336">
          <cell r="C336" t="str">
            <v>Коми (БЭТ - электричество)</v>
          </cell>
          <cell r="E336">
            <v>228074.00489999997</v>
          </cell>
          <cell r="F336">
            <v>219639.01679999998</v>
          </cell>
          <cell r="G336">
            <v>223937.7273</v>
          </cell>
          <cell r="H336">
            <v>671650.74899999995</v>
          </cell>
        </row>
        <row r="337">
          <cell r="C337" t="str">
            <v>Коми (МСК -  уголь)</v>
          </cell>
          <cell r="E337">
            <v>72932.00039999999</v>
          </cell>
          <cell r="F337">
            <v>67877.623800000001</v>
          </cell>
          <cell r="G337">
            <v>69045.133499999996</v>
          </cell>
          <cell r="H337">
            <v>209854.75769999999</v>
          </cell>
        </row>
        <row r="338">
          <cell r="C338" t="str">
            <v>Трейдинг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</row>
        <row r="339">
          <cell r="C339" t="str">
            <v>Энергетическое строительство</v>
          </cell>
          <cell r="E339">
            <v>0</v>
          </cell>
          <cell r="F339">
            <v>0</v>
          </cell>
          <cell r="G339">
            <v>800000</v>
          </cell>
          <cell r="H339">
            <v>800000</v>
          </cell>
        </row>
        <row r="340">
          <cell r="C340" t="str">
            <v>ОАО "Востоксибэлектросетьстрой"</v>
          </cell>
        </row>
        <row r="341">
          <cell r="C341" t="str">
            <v xml:space="preserve">Дивиденды </v>
          </cell>
        </row>
        <row r="342">
          <cell r="C342" t="str">
            <v xml:space="preserve">Доп. дивиденды </v>
          </cell>
        </row>
        <row r="343">
          <cell r="C343" t="str">
            <v>ОАО "Запсибэлектросетьстрой"</v>
          </cell>
        </row>
        <row r="344">
          <cell r="C344" t="str">
            <v xml:space="preserve">Дивиденды </v>
          </cell>
        </row>
        <row r="345">
          <cell r="C345" t="str">
            <v xml:space="preserve">Доп. дивиденды </v>
          </cell>
        </row>
        <row r="346">
          <cell r="C346" t="str">
            <v>ОАО "Сибэлектросетьстрой"</v>
          </cell>
        </row>
        <row r="347">
          <cell r="C347" t="str">
            <v xml:space="preserve">Дивиденды </v>
          </cell>
        </row>
        <row r="348">
          <cell r="C348" t="str">
            <v xml:space="preserve">Доп. дивиденды </v>
          </cell>
        </row>
        <row r="349">
          <cell r="C349" t="str">
            <v>ОАО "Ноябрьскэлектросетьстрой"</v>
          </cell>
        </row>
        <row r="350">
          <cell r="C350" t="str">
            <v xml:space="preserve">Дивиденды </v>
          </cell>
        </row>
        <row r="351">
          <cell r="C351" t="str">
            <v xml:space="preserve">Доп. дивиденды </v>
          </cell>
        </row>
        <row r="352">
          <cell r="C352" t="str">
            <v>ГазХолдинг</v>
          </cell>
        </row>
        <row r="353">
          <cell r="C353" t="str">
            <v>Екатеринбург</v>
          </cell>
        </row>
        <row r="354">
          <cell r="C354" t="str">
            <v xml:space="preserve">Дивиденды </v>
          </cell>
        </row>
        <row r="355">
          <cell r="C355" t="str">
            <v xml:space="preserve">Доп. дивиденды </v>
          </cell>
        </row>
        <row r="356">
          <cell r="C356" t="str">
            <v>Иркутск</v>
          </cell>
        </row>
        <row r="357">
          <cell r="C357" t="str">
            <v xml:space="preserve">Дивиденды </v>
          </cell>
        </row>
        <row r="358">
          <cell r="C358" t="str">
            <v xml:space="preserve">Доп. дивиденды </v>
          </cell>
        </row>
        <row r="359">
          <cell r="C359" t="str">
            <v>Чита</v>
          </cell>
        </row>
        <row r="360">
          <cell r="C360" t="str">
            <v xml:space="preserve">Дивиденды </v>
          </cell>
        </row>
        <row r="361">
          <cell r="C361" t="str">
            <v xml:space="preserve">Доп. дивиденды </v>
          </cell>
        </row>
        <row r="362">
          <cell r="C362" t="str">
            <v>Новосибирск</v>
          </cell>
        </row>
        <row r="363">
          <cell r="C363" t="str">
            <v xml:space="preserve">Дивиденды </v>
          </cell>
        </row>
        <row r="364">
          <cell r="C364" t="str">
            <v xml:space="preserve">Доп. дивиденды </v>
          </cell>
        </row>
        <row r="365">
          <cell r="C365" t="str">
            <v>Челябинск</v>
          </cell>
        </row>
        <row r="366">
          <cell r="C366" t="str">
            <v xml:space="preserve">Дивиденды </v>
          </cell>
        </row>
        <row r="367">
          <cell r="C367" t="str">
            <v xml:space="preserve">Доп. дивиденды </v>
          </cell>
        </row>
        <row r="368">
          <cell r="C368" t="str">
            <v>Энергетические решения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</row>
        <row r="369">
          <cell r="C369" t="str">
            <v xml:space="preserve">Доп. дивиденды 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</row>
        <row r="370">
          <cell r="C370" t="str">
            <v>Мультиэнергетический бизнес (1 полугодие)</v>
          </cell>
          <cell r="E370">
            <v>0</v>
          </cell>
          <cell r="F370">
            <v>0</v>
          </cell>
          <cell r="G370">
            <v>1500000</v>
          </cell>
          <cell r="H370">
            <v>1500000</v>
          </cell>
        </row>
        <row r="371">
          <cell r="C371" t="str">
            <v xml:space="preserve">Доп. дивиденды </v>
          </cell>
          <cell r="E371">
            <v>0</v>
          </cell>
          <cell r="F371">
            <v>0</v>
          </cell>
          <cell r="G371">
            <v>1500000</v>
          </cell>
          <cell r="H371">
            <v>1500000</v>
          </cell>
        </row>
        <row r="372">
          <cell r="C372" t="str">
            <v>Реализация ОС и НМА (более 10 тыс. долл.)</v>
          </cell>
        </row>
        <row r="373">
          <cell r="C373" t="str">
            <v>Поступления в уставный капитал</v>
          </cell>
        </row>
        <row r="374">
          <cell r="C374" t="str">
            <v>Прочие поступления от инвестиционной деятельности</v>
          </cell>
        </row>
        <row r="376">
          <cell r="C376" t="str">
            <v>ВЫПЛАТЫ</v>
          </cell>
          <cell r="E376">
            <v>2702180.6248275861</v>
          </cell>
          <cell r="F376">
            <v>7636865.2317241374</v>
          </cell>
          <cell r="G376">
            <v>2710389.4386206893</v>
          </cell>
          <cell r="H376">
            <v>13049435.295172412</v>
          </cell>
        </row>
        <row r="377">
          <cell r="C377" t="str">
            <v>Приобретение инвестиционных вложений</v>
          </cell>
          <cell r="E377">
            <v>2509786.6799999997</v>
          </cell>
          <cell r="F377">
            <v>7459786.6799999997</v>
          </cell>
          <cell r="G377">
            <v>2459792.6799999997</v>
          </cell>
          <cell r="H377">
            <v>12429366.039999999</v>
          </cell>
        </row>
        <row r="378">
          <cell r="C378" t="str">
            <v>Генерация</v>
          </cell>
          <cell r="E378">
            <v>50000</v>
          </cell>
          <cell r="F378">
            <v>0</v>
          </cell>
          <cell r="G378">
            <v>0</v>
          </cell>
          <cell r="H378">
            <v>50000</v>
          </cell>
        </row>
        <row r="379">
          <cell r="C379" t="str">
            <v>ТГК-5</v>
          </cell>
        </row>
        <row r="380">
          <cell r="C380" t="str">
            <v>Мариэнерго (генерирующая компания)</v>
          </cell>
        </row>
        <row r="381">
          <cell r="C381" t="str">
            <v>Кировэнерго (генерирующая компания)</v>
          </cell>
        </row>
        <row r="382">
          <cell r="C382" t="str">
            <v>Удмуртская территориальная генерирующая компания</v>
          </cell>
        </row>
        <row r="383">
          <cell r="C383" t="str">
            <v>ТГК-6</v>
          </cell>
        </row>
        <row r="384">
          <cell r="C384" t="str">
            <v>Ивановская генерирующая компания</v>
          </cell>
        </row>
        <row r="385">
          <cell r="C385" t="str">
            <v>Владимирская генерирующая компания</v>
          </cell>
        </row>
        <row r="386">
          <cell r="C386" t="str">
            <v>Пензенская генерирующая компания</v>
          </cell>
        </row>
        <row r="387">
          <cell r="C387" t="str">
            <v>Нижновэнерго (генерирующая компания)</v>
          </cell>
        </row>
        <row r="388">
          <cell r="C388" t="str">
            <v>Мордовэнерго (генерирующая компания)</v>
          </cell>
        </row>
        <row r="389">
          <cell r="C389" t="str">
            <v>ТГК-9</v>
          </cell>
          <cell r="E389">
            <v>50000</v>
          </cell>
          <cell r="F389">
            <v>0</v>
          </cell>
          <cell r="G389">
            <v>0</v>
          </cell>
          <cell r="H389">
            <v>50000</v>
          </cell>
        </row>
        <row r="390">
          <cell r="C390" t="str">
            <v>Свердловская Генерирующая компания</v>
          </cell>
        </row>
        <row r="391">
          <cell r="C391" t="str">
            <v>Пермская генерирующая компания</v>
          </cell>
        </row>
        <row r="392">
          <cell r="C392" t="str">
            <v>Комиэнерго (генерирующая компания)</v>
          </cell>
        </row>
        <row r="393">
          <cell r="C393" t="str">
            <v>ТГК-9</v>
          </cell>
          <cell r="E393">
            <v>50000</v>
          </cell>
          <cell r="F393">
            <v>0</v>
          </cell>
          <cell r="G393">
            <v>0</v>
          </cell>
          <cell r="H393">
            <v>50000</v>
          </cell>
        </row>
        <row r="394">
          <cell r="C394" t="str">
            <v>Яйва</v>
          </cell>
        </row>
        <row r="395">
          <cell r="C395" t="str">
            <v>Яйвинская ГРЭС</v>
          </cell>
        </row>
        <row r="396">
          <cell r="C396" t="str">
            <v>Серов</v>
          </cell>
        </row>
        <row r="397">
          <cell r="C397" t="str">
            <v>Серовская ГРЭС</v>
          </cell>
        </row>
        <row r="398">
          <cell r="C398" t="str">
            <v>Сети Энерго</v>
          </cell>
          <cell r="E398">
            <v>2459786.6799999997</v>
          </cell>
          <cell r="F398">
            <v>2459786.6799999997</v>
          </cell>
          <cell r="G398">
            <v>2459792.6799999997</v>
          </cell>
          <cell r="H398">
            <v>7379366.0399999991</v>
          </cell>
        </row>
        <row r="399">
          <cell r="C399" t="str">
            <v>Центр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</row>
        <row r="400">
          <cell r="C400" t="str">
            <v>Владимирэнерго (АО)</v>
          </cell>
        </row>
        <row r="401">
          <cell r="C401" t="str">
            <v>Ростовэнерго (АО)</v>
          </cell>
        </row>
        <row r="402">
          <cell r="C402" t="str">
            <v>Ивэнерго, ОАО энергетики и электрификации</v>
          </cell>
        </row>
        <row r="403">
          <cell r="C403" t="str">
            <v>Урал</v>
          </cell>
          <cell r="E403">
            <v>2459786.6799999997</v>
          </cell>
          <cell r="F403">
            <v>2459786.6799999997</v>
          </cell>
          <cell r="G403">
            <v>2459792.6799999997</v>
          </cell>
          <cell r="H403">
            <v>7379366.0399999991</v>
          </cell>
        </row>
        <row r="404">
          <cell r="C404" t="str">
            <v>Свердловэнерго (АО)</v>
          </cell>
          <cell r="E404">
            <v>1255291.68</v>
          </cell>
          <cell r="F404">
            <v>1255291.68</v>
          </cell>
          <cell r="G404">
            <v>1255291.68</v>
          </cell>
          <cell r="H404">
            <v>3765875.04</v>
          </cell>
        </row>
        <row r="405">
          <cell r="C405" t="str">
            <v>Пермэнерго, ОАО</v>
          </cell>
          <cell r="E405">
            <v>1204495</v>
          </cell>
          <cell r="F405">
            <v>1204495</v>
          </cell>
          <cell r="G405">
            <v>1204501</v>
          </cell>
          <cell r="H405">
            <v>3613491</v>
          </cell>
        </row>
        <row r="406">
          <cell r="C406" t="str">
            <v>Кировэнерго (АО)</v>
          </cell>
        </row>
        <row r="407">
          <cell r="C407" t="str">
            <v>Пензаэнерго (АО)</v>
          </cell>
        </row>
        <row r="408">
          <cell r="C408" t="str">
            <v>Удмуртэнерго (АО)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</row>
        <row r="409">
          <cell r="C409" t="str">
            <v>Прочие Энерго</v>
          </cell>
        </row>
        <row r="410">
          <cell r="C410" t="str">
            <v>ТГК-5</v>
          </cell>
        </row>
        <row r="411">
          <cell r="C411" t="str">
            <v>Удмуртская управляющая энергетическая компания</v>
          </cell>
        </row>
        <row r="412">
          <cell r="C412" t="str">
            <v>ТГК-6</v>
          </cell>
        </row>
        <row r="413">
          <cell r="C413" t="str">
            <v>Нижновэнерго</v>
          </cell>
        </row>
        <row r="414">
          <cell r="C414" t="str">
            <v>Владимирская энергетическая компания</v>
          </cell>
        </row>
        <row r="415">
          <cell r="C415" t="str">
            <v>Ивановская управляющая энергетическая компания</v>
          </cell>
        </row>
        <row r="416">
          <cell r="C416" t="str">
            <v>Пензенская энергетическая управляющая компания</v>
          </cell>
        </row>
        <row r="417">
          <cell r="C417" t="str">
            <v>ТГК-8</v>
          </cell>
        </row>
        <row r="418">
          <cell r="C418" t="str">
            <v>Управляющая компания Ростовэнерго</v>
          </cell>
        </row>
        <row r="419">
          <cell r="C419" t="str">
            <v>ТГК-9</v>
          </cell>
        </row>
        <row r="420">
          <cell r="C420" t="str">
            <v>АО Комиэнерго</v>
          </cell>
        </row>
        <row r="421">
          <cell r="C421" t="str">
            <v>Свердловская энергосервисная компания</v>
          </cell>
        </row>
        <row r="422">
          <cell r="C422" t="str">
            <v>Свердловская энергоуправляющая компания</v>
          </cell>
        </row>
        <row r="423">
          <cell r="C423" t="str">
            <v>Пермская энергоуправляющая компания</v>
          </cell>
        </row>
        <row r="424">
          <cell r="C424" t="str">
            <v>Энергосбыт</v>
          </cell>
        </row>
        <row r="425">
          <cell r="C425" t="str">
            <v>ТГК-5</v>
          </cell>
        </row>
        <row r="426">
          <cell r="C426" t="str">
            <v>Энергосбыт Мариэнерго</v>
          </cell>
        </row>
        <row r="427">
          <cell r="C427" t="str">
            <v>Кировэнергосбыт</v>
          </cell>
        </row>
        <row r="428">
          <cell r="C428" t="str">
            <v>Удмуртская энергосбытовая компания</v>
          </cell>
        </row>
        <row r="429">
          <cell r="C429" t="str">
            <v>ТГК-6</v>
          </cell>
        </row>
        <row r="430">
          <cell r="C430" t="str">
            <v>Ивановская энергосбытовая компания</v>
          </cell>
        </row>
        <row r="431">
          <cell r="C431" t="str">
            <v>Владимирская энергосбытовая компания</v>
          </cell>
        </row>
        <row r="432">
          <cell r="C432" t="str">
            <v>Пензенская энергосбытовая компания</v>
          </cell>
        </row>
        <row r="433">
          <cell r="C433" t="str">
            <v>Энергосбыт Нижновэнерго</v>
          </cell>
        </row>
        <row r="434">
          <cell r="C434" t="str">
            <v>Энергосбыт Мордовэнерго</v>
          </cell>
        </row>
        <row r="435">
          <cell r="C435" t="str">
            <v>ТГК-8</v>
          </cell>
        </row>
        <row r="436">
          <cell r="C436" t="str">
            <v>Энергосбыт Ростовэнерго</v>
          </cell>
        </row>
        <row r="437">
          <cell r="C437" t="str">
            <v>ТГК-9</v>
          </cell>
        </row>
        <row r="438">
          <cell r="C438" t="str">
            <v>Свердловэнергосбыт</v>
          </cell>
        </row>
        <row r="439">
          <cell r="C439" t="str">
            <v>Энергосбыт Комиэнерго (?)</v>
          </cell>
        </row>
        <row r="440">
          <cell r="C440" t="str">
            <v>Пермская энергетическая сбытовая компания</v>
          </cell>
        </row>
        <row r="441">
          <cell r="C441" t="str">
            <v>Энергоремонт</v>
          </cell>
        </row>
        <row r="442">
          <cell r="C442" t="str">
            <v>ТГК-6</v>
          </cell>
        </row>
        <row r="443">
          <cell r="C443" t="str">
            <v>Ремонтный центр Нижновэнерго</v>
          </cell>
        </row>
        <row r="444">
          <cell r="C444" t="str">
            <v>Пензенская энергоремонтная компания</v>
          </cell>
        </row>
        <row r="445">
          <cell r="C445" t="str">
            <v>ТГК-9</v>
          </cell>
        </row>
        <row r="446">
          <cell r="C446" t="str">
            <v>Ремонтный центр Свердловэнерго 1</v>
          </cell>
        </row>
        <row r="447">
          <cell r="C447" t="str">
            <v>Ремонтный центр Свердловэнерго 2</v>
          </cell>
        </row>
        <row r="448">
          <cell r="C448" t="str">
            <v>Пермэнергоремонт</v>
          </cell>
        </row>
        <row r="449">
          <cell r="C449" t="str">
            <v>Пермэнергоспецремонт</v>
          </cell>
        </row>
        <row r="450">
          <cell r="C450" t="str">
            <v>ТГК-8</v>
          </cell>
        </row>
        <row r="451">
          <cell r="C451" t="str">
            <v>Ростовэнергоспецремонт</v>
          </cell>
        </row>
        <row r="452">
          <cell r="C452" t="str">
            <v>РКС</v>
          </cell>
        </row>
        <row r="453">
          <cell r="C453" t="str">
            <v>Федеральный центр продаж</v>
          </cell>
        </row>
        <row r="454">
          <cell r="C454" t="str">
            <v>Мультиэнергетический бизнес (до 1 июля)</v>
          </cell>
          <cell r="E454">
            <v>0</v>
          </cell>
          <cell r="F454">
            <v>5000000</v>
          </cell>
          <cell r="G454">
            <v>0</v>
          </cell>
          <cell r="H454">
            <v>5000000</v>
          </cell>
        </row>
        <row r="455">
          <cell r="C455" t="str">
            <v>Энергетическое строительство</v>
          </cell>
        </row>
        <row r="456">
          <cell r="C456" t="str">
            <v>ОАО "Востоксибэлектросетьстрой"</v>
          </cell>
        </row>
        <row r="457">
          <cell r="C457" t="str">
            <v>ОАО "Запсибэлектросетьстрой"</v>
          </cell>
        </row>
        <row r="458">
          <cell r="C458" t="str">
            <v>ОАО "Сибэлектросетьстрой"</v>
          </cell>
        </row>
        <row r="459">
          <cell r="C459" t="str">
            <v>ОАО "Ноябрьскэлектросетьстрой"</v>
          </cell>
        </row>
        <row r="460">
          <cell r="C460" t="str">
            <v>ГазХолдинг</v>
          </cell>
        </row>
        <row r="461">
          <cell r="C461" t="str">
            <v>Екатеринбург</v>
          </cell>
        </row>
        <row r="462">
          <cell r="C462" t="str">
            <v>Иркутск</v>
          </cell>
        </row>
        <row r="463">
          <cell r="C463" t="str">
            <v>Чита</v>
          </cell>
        </row>
        <row r="464">
          <cell r="C464" t="str">
            <v>Новосибирск</v>
          </cell>
        </row>
        <row r="465">
          <cell r="C465" t="str">
            <v>Челябинск</v>
          </cell>
        </row>
        <row r="466">
          <cell r="C466" t="str">
            <v>Развитие</v>
          </cell>
        </row>
        <row r="467">
          <cell r="C467" t="str">
            <v>Приобретение ОС и НМА (более 10 тыс. долл.)</v>
          </cell>
          <cell r="E467">
            <v>12000</v>
          </cell>
          <cell r="F467">
            <v>12000</v>
          </cell>
          <cell r="G467">
            <v>0</v>
          </cell>
          <cell r="H467">
            <v>24000</v>
          </cell>
        </row>
        <row r="468">
          <cell r="C468" t="str">
            <v>SHARP 4 этаж (ксерокс)</v>
          </cell>
          <cell r="E468">
            <v>0</v>
          </cell>
          <cell r="F468">
            <v>12000</v>
          </cell>
          <cell r="G468">
            <v>0</v>
          </cell>
          <cell r="H468">
            <v>12000</v>
          </cell>
        </row>
        <row r="469">
          <cell r="C469" t="str">
            <v>Сервер Почтовый (DMZ)</v>
          </cell>
          <cell r="E469">
            <v>12000</v>
          </cell>
          <cell r="F469">
            <v>0</v>
          </cell>
          <cell r="G469">
            <v>0</v>
          </cell>
          <cell r="H469">
            <v>12000</v>
          </cell>
        </row>
        <row r="470">
          <cell r="C470" t="str">
            <v>Прямые Административно-инвестиционные расходы, связанные с управлением активами</v>
          </cell>
          <cell r="E470">
            <v>80393.944827586209</v>
          </cell>
          <cell r="F470">
            <v>65078.551724137928</v>
          </cell>
          <cell r="G470">
            <v>90596.758620689652</v>
          </cell>
          <cell r="H470">
            <v>236069.2551724138</v>
          </cell>
        </row>
        <row r="471">
          <cell r="C471" t="str">
            <v>Командировочные</v>
          </cell>
          <cell r="E471">
            <v>7401.3448275862065</v>
          </cell>
          <cell r="F471">
            <v>11478.551724137931</v>
          </cell>
          <cell r="G471">
            <v>11259.758620689656</v>
          </cell>
          <cell r="H471">
            <v>30139.655172413793</v>
          </cell>
        </row>
        <row r="472">
          <cell r="C472" t="str">
            <v>Билеты</v>
          </cell>
          <cell r="E472">
            <v>4449</v>
          </cell>
          <cell r="F472">
            <v>6792</v>
          </cell>
          <cell r="G472">
            <v>6863</v>
          </cell>
          <cell r="H472">
            <v>18104</v>
          </cell>
        </row>
        <row r="473">
          <cell r="C473" t="str">
            <v>Суточные</v>
          </cell>
          <cell r="E473">
            <v>472.34482758620697</v>
          </cell>
          <cell r="F473">
            <v>766.55172413793105</v>
          </cell>
          <cell r="G473">
            <v>716.75862068965523</v>
          </cell>
          <cell r="H473">
            <v>1955.6551724137935</v>
          </cell>
        </row>
        <row r="474">
          <cell r="C474" t="str">
            <v>Проживание</v>
          </cell>
          <cell r="E474">
            <v>2480</v>
          </cell>
          <cell r="F474">
            <v>3920</v>
          </cell>
          <cell r="G474">
            <v>3680</v>
          </cell>
          <cell r="H474">
            <v>10080</v>
          </cell>
        </row>
        <row r="475">
          <cell r="C475" t="str">
            <v>Представительские</v>
          </cell>
        </row>
        <row r="476">
          <cell r="C476" t="str">
            <v>Представительские</v>
          </cell>
        </row>
        <row r="477">
          <cell r="C477" t="str">
            <v>Расходы на консалтинг, аудит</v>
          </cell>
          <cell r="E477">
            <v>64392.6</v>
          </cell>
          <cell r="F477">
            <v>45000</v>
          </cell>
          <cell r="G477">
            <v>70737</v>
          </cell>
          <cell r="H477">
            <v>180129.6</v>
          </cell>
        </row>
        <row r="478">
          <cell r="C478" t="str">
            <v>Консалтинг</v>
          </cell>
          <cell r="E478">
            <v>53392.6</v>
          </cell>
          <cell r="F478">
            <v>44000</v>
          </cell>
          <cell r="G478">
            <v>57537</v>
          </cell>
          <cell r="H478">
            <v>154929.60000000001</v>
          </cell>
        </row>
        <row r="479">
          <cell r="C479" t="str">
            <v>Расходы на поддержку решений</v>
          </cell>
          <cell r="E479">
            <v>11000</v>
          </cell>
          <cell r="F479">
            <v>1000</v>
          </cell>
          <cell r="G479">
            <v>13200</v>
          </cell>
          <cell r="H479">
            <v>25200</v>
          </cell>
        </row>
        <row r="480">
          <cell r="C480" t="str">
            <v>Прочие консультационные расходы</v>
          </cell>
        </row>
        <row r="481">
          <cell r="C481" t="str">
            <v>Расходы на юридическое сопровождение</v>
          </cell>
        </row>
        <row r="482">
          <cell r="C482" t="str">
            <v>Юридические услуги</v>
          </cell>
        </row>
        <row r="483">
          <cell r="C483" t="str">
            <v>Судебные издержки</v>
          </cell>
        </row>
        <row r="484">
          <cell r="C484" t="str">
            <v>Расходы на PR и маркетинг</v>
          </cell>
          <cell r="E484">
            <v>2000</v>
          </cell>
          <cell r="F484">
            <v>2000</v>
          </cell>
          <cell r="G484">
            <v>2000</v>
          </cell>
          <cell r="H484">
            <v>6000</v>
          </cell>
        </row>
        <row r="485">
          <cell r="C485" t="str">
            <v>GR-расходы</v>
          </cell>
        </row>
        <row r="486">
          <cell r="C486" t="str">
            <v>PR-мероприятия</v>
          </cell>
          <cell r="E486">
            <v>2000</v>
          </cell>
          <cell r="F486">
            <v>2000</v>
          </cell>
          <cell r="G486">
            <v>2000</v>
          </cell>
          <cell r="H486">
            <v>6000</v>
          </cell>
        </row>
        <row r="487">
          <cell r="C487" t="str">
            <v>Международные проекты и мероприятия</v>
          </cell>
        </row>
        <row r="488">
          <cell r="C488" t="str">
            <v>Прочие PR-расходы</v>
          </cell>
        </row>
        <row r="489">
          <cell r="C489" t="str">
            <v>Транзакционные расходы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</row>
        <row r="490">
          <cell r="C490" t="str">
            <v>Брокерские и депозитарные комиссии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</row>
        <row r="491">
          <cell r="C491" t="str">
            <v>Расходы на регистрацию</v>
          </cell>
        </row>
        <row r="492">
          <cell r="C492" t="str">
            <v>Расходы на инфраструктуру</v>
          </cell>
          <cell r="E492">
            <v>6600</v>
          </cell>
          <cell r="F492">
            <v>6600</v>
          </cell>
          <cell r="G492">
            <v>6600</v>
          </cell>
          <cell r="H492">
            <v>19800</v>
          </cell>
        </row>
        <row r="493">
          <cell r="C493" t="str">
            <v>Депозитарные расходы</v>
          </cell>
          <cell r="E493">
            <v>2000</v>
          </cell>
          <cell r="F493">
            <v>2000</v>
          </cell>
          <cell r="G493">
            <v>2000</v>
          </cell>
          <cell r="H493">
            <v>6000</v>
          </cell>
        </row>
        <row r="494">
          <cell r="C494" t="str">
            <v>Юридические услуги</v>
          </cell>
          <cell r="E494">
            <v>4600</v>
          </cell>
          <cell r="F494">
            <v>4600</v>
          </cell>
          <cell r="G494">
            <v>4600</v>
          </cell>
          <cell r="H494">
            <v>13800</v>
          </cell>
        </row>
        <row r="495">
          <cell r="C495" t="str">
            <v>Сервисные комиссии</v>
          </cell>
        </row>
        <row r="496">
          <cell r="C496" t="str">
            <v>Прочие расходы</v>
          </cell>
        </row>
        <row r="497">
          <cell r="C497" t="str">
            <v>Прочие расходы</v>
          </cell>
        </row>
        <row r="498">
          <cell r="C498" t="str">
            <v>Прочие административно-инвестиционные расходы</v>
          </cell>
          <cell r="E498">
            <v>100000</v>
          </cell>
          <cell r="F498">
            <v>100000</v>
          </cell>
          <cell r="G498">
            <v>160000</v>
          </cell>
          <cell r="H498">
            <v>360000</v>
          </cell>
        </row>
        <row r="499">
          <cell r="C499" t="str">
            <v>Консалтинг (Юникон)</v>
          </cell>
          <cell r="E499">
            <v>100000</v>
          </cell>
          <cell r="F499">
            <v>100000</v>
          </cell>
          <cell r="G499">
            <v>100000</v>
          </cell>
          <cell r="H499">
            <v>300000</v>
          </cell>
        </row>
        <row r="500">
          <cell r="C500" t="str">
            <v>Бюджетирование</v>
          </cell>
          <cell r="E500">
            <v>0</v>
          </cell>
          <cell r="F500">
            <v>0</v>
          </cell>
          <cell r="G500">
            <v>60000</v>
          </cell>
          <cell r="H500">
            <v>60000</v>
          </cell>
        </row>
        <row r="501">
          <cell r="C501" t="str">
            <v>Взнос в уставный капитал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ы"/>
      <sheetName val="учеты (сметы)"/>
      <sheetName val="Эфергоэфф СВОД"/>
      <sheetName val="расходная 2012-2014"/>
      <sheetName val="Изм. ИП2014"/>
      <sheetName val="Изм. ИП2013"/>
      <sheetName val="Программа"/>
      <sheetName val="приложение 1.1"/>
      <sheetName val="приложение 1.1 по квартал.2012"/>
      <sheetName val="приложение 1.1 (2013)"/>
      <sheetName val="приложение 1.1(2014)"/>
      <sheetName val="приложение 1.2. (2012)"/>
      <sheetName val="приложение 1.2. (2013)"/>
      <sheetName val="приложение 1.2. (2014)"/>
      <sheetName val="приложение 1.3"/>
      <sheetName val="приложение 2.2"/>
      <sheetName val="приложение 1.4"/>
      <sheetName val="приложение 1.4 ТР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8">
          <cell r="Q18">
            <v>43.621220000000001</v>
          </cell>
          <cell r="R18">
            <v>44.424059999999997</v>
          </cell>
        </row>
        <row r="23">
          <cell r="R23">
            <v>54.908281325141374</v>
          </cell>
        </row>
        <row r="66">
          <cell r="R66">
            <v>0</v>
          </cell>
        </row>
        <row r="69">
          <cell r="R69">
            <v>19.279661016949152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факт"/>
      <sheetName val="ПФ-0.2"/>
      <sheetName val="ПФ-0.3"/>
      <sheetName val="ПФ-0.4"/>
      <sheetName val="ПФ-0.5"/>
      <sheetName val="ПФЭ-0.5"/>
      <sheetName val="ПФВ-0.5"/>
      <sheetName val="ПФЭ-06"/>
      <sheetName val="ПФТ-06"/>
      <sheetName val="ПФВ-0.6"/>
      <sheetName val="ПФ-0.7"/>
      <sheetName val="ПФ-0.8.1"/>
      <sheetName val="ПФ-0.8.2"/>
      <sheetName val="ПФ-0.9.1"/>
      <sheetName val="ПФ-0.9.2"/>
      <sheetName val="ПФ-0.9.3"/>
      <sheetName val="ПФТ-1.1"/>
      <sheetName val="ПФТ-1.2"/>
      <sheetName val="ПФТ-1.3"/>
      <sheetName val="ПФВ-1.1"/>
      <sheetName val="ПФВ-1.2"/>
      <sheetName val="ПФ-2.1"/>
      <sheetName val="ПФ-2.2"/>
      <sheetName val="ПФ-2.3"/>
      <sheetName val="ПФ-3.1"/>
      <sheetName val="ПФ-3.2"/>
      <sheetName val="ПФ-3.3"/>
      <sheetName val="ПФ-4.1"/>
      <sheetName val="ПФТ-5.1"/>
      <sheetName val="ПФТ-5.2"/>
      <sheetName val="ПФТ-5.3"/>
      <sheetName val="ПФТ-5.4"/>
      <sheetName val="ПФТ-5.5"/>
      <sheetName val="ПФТ-5.6"/>
      <sheetName val="ПФЭ-5.7"/>
      <sheetName val="ПЗ (затраты)"/>
      <sheetName val=" ПЗ (работы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1">
          <cell r="D71" t="str">
            <v>Да</v>
          </cell>
          <cell r="E71" t="str">
            <v>Нет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_новая"/>
      <sheetName val="Лист1"/>
      <sheetName val="ДЗ"/>
      <sheetName val="КЗ"/>
      <sheetName val="ДинамикеДЗ"/>
      <sheetName val="ДинамикаКЗ"/>
      <sheetName val="меропр_ДЗ"/>
      <sheetName val="меропр_КЗ"/>
      <sheetName val="отч_мер_ДЗ"/>
      <sheetName val="отч_мер_КЗ"/>
    </sheetNames>
    <sheetDataSet>
      <sheetData sheetId="0" refreshError="1"/>
      <sheetData sheetId="1" refreshError="1">
        <row r="38">
          <cell r="A38">
            <v>38353</v>
          </cell>
          <cell r="B38">
            <v>1</v>
          </cell>
        </row>
        <row r="39">
          <cell r="A39">
            <v>38384</v>
          </cell>
          <cell r="B39">
            <v>2</v>
          </cell>
        </row>
        <row r="40">
          <cell r="A40">
            <v>38412</v>
          </cell>
          <cell r="B40">
            <v>3</v>
          </cell>
        </row>
        <row r="41">
          <cell r="A41">
            <v>38443</v>
          </cell>
          <cell r="B41">
            <v>4</v>
          </cell>
        </row>
        <row r="42">
          <cell r="A42">
            <v>38473</v>
          </cell>
          <cell r="B42">
            <v>5</v>
          </cell>
        </row>
        <row r="43">
          <cell r="A43">
            <v>38504</v>
          </cell>
        </row>
        <row r="44">
          <cell r="A44">
            <v>38534</v>
          </cell>
        </row>
        <row r="45">
          <cell r="A45">
            <v>38565</v>
          </cell>
        </row>
        <row r="46">
          <cell r="A46">
            <v>38596</v>
          </cell>
        </row>
        <row r="47">
          <cell r="A47">
            <v>38626</v>
          </cell>
        </row>
        <row r="48">
          <cell r="A48">
            <v>38657</v>
          </cell>
        </row>
        <row r="49">
          <cell r="A49">
            <v>38687</v>
          </cell>
        </row>
        <row r="50">
          <cell r="A50">
            <v>38718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_новая"/>
      <sheetName val="Лист1"/>
      <sheetName val="ДЗ"/>
      <sheetName val="КЗ"/>
      <sheetName val="ДинамикеДЗ"/>
      <sheetName val="ДинамикаКЗ"/>
      <sheetName val="меропр_ДЗ"/>
      <sheetName val="меропр_КЗ"/>
      <sheetName val="отч_мер_ДЗ"/>
      <sheetName val="отч_мер_КЗ"/>
    </sheetNames>
    <sheetDataSet>
      <sheetData sheetId="0" refreshError="1"/>
      <sheetData sheetId="1" refreshError="1">
        <row r="38">
          <cell r="A38">
            <v>38353</v>
          </cell>
          <cell r="B38">
            <v>1</v>
          </cell>
        </row>
        <row r="39">
          <cell r="A39">
            <v>38384</v>
          </cell>
          <cell r="B39">
            <v>2</v>
          </cell>
        </row>
        <row r="40">
          <cell r="A40">
            <v>38412</v>
          </cell>
          <cell r="B40">
            <v>3</v>
          </cell>
        </row>
        <row r="41">
          <cell r="A41">
            <v>38443</v>
          </cell>
          <cell r="B41">
            <v>4</v>
          </cell>
        </row>
        <row r="42">
          <cell r="A42">
            <v>38473</v>
          </cell>
          <cell r="B42">
            <v>5</v>
          </cell>
        </row>
        <row r="43">
          <cell r="A43">
            <v>38504</v>
          </cell>
        </row>
        <row r="44">
          <cell r="A44">
            <v>38534</v>
          </cell>
        </row>
        <row r="45">
          <cell r="A45">
            <v>38565</v>
          </cell>
        </row>
        <row r="46">
          <cell r="A46">
            <v>38596</v>
          </cell>
        </row>
        <row r="47">
          <cell r="A47">
            <v>38626</v>
          </cell>
        </row>
        <row r="48">
          <cell r="A48">
            <v>38657</v>
          </cell>
        </row>
        <row r="49">
          <cell r="A49">
            <v>38687</v>
          </cell>
        </row>
        <row r="50">
          <cell r="A50">
            <v>38718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Ф-0.5"/>
      <sheetName val="ПФЭ-0.5"/>
      <sheetName val="ПФВ-0.5"/>
      <sheetName val="ПФЭ-06"/>
      <sheetName val="Анкета (2)"/>
    </sheetNames>
    <sheetDataSet>
      <sheetData sheetId="0" refreshError="1"/>
      <sheetData sheetId="1" refreshError="1"/>
      <sheetData sheetId="2" refreshError="1">
        <row r="4">
          <cell r="AJ4">
            <v>1</v>
          </cell>
          <cell r="AM4">
            <v>1</v>
          </cell>
        </row>
        <row r="5">
          <cell r="AH5" t="str">
            <v>Засор</v>
          </cell>
          <cell r="AJ5">
            <v>2</v>
          </cell>
          <cell r="AM5">
            <v>2</v>
          </cell>
        </row>
        <row r="6">
          <cell r="AH6" t="str">
            <v>Истирание стальной напорной трубы</v>
          </cell>
          <cell r="AJ6">
            <v>3</v>
          </cell>
          <cell r="AM6">
            <v>3</v>
          </cell>
        </row>
        <row r="7">
          <cell r="AH7" t="str">
            <v>Неисправная водоразборная колонка</v>
          </cell>
          <cell r="AJ7">
            <v>4</v>
          </cell>
          <cell r="AM7">
            <v>4</v>
          </cell>
        </row>
        <row r="8">
          <cell r="AH8" t="str">
            <v>Неисправная задвижка (вентиль)</v>
          </cell>
          <cell r="AJ8">
            <v>5</v>
          </cell>
          <cell r="AM8">
            <v>5</v>
          </cell>
        </row>
        <row r="9">
          <cell r="AH9" t="str">
            <v>Неисправный пожарный гидрант</v>
          </cell>
          <cell r="AJ9">
            <v>6</v>
          </cell>
          <cell r="AM9">
            <v>6</v>
          </cell>
        </row>
        <row r="10">
          <cell r="AH10" t="str">
            <v>Перелом трубы</v>
          </cell>
          <cell r="AJ10">
            <v>7</v>
          </cell>
          <cell r="AM10">
            <v>7</v>
          </cell>
        </row>
        <row r="11">
          <cell r="AH11" t="str">
            <v>Расчеканка стыка</v>
          </cell>
          <cell r="AM11">
            <v>8</v>
          </cell>
        </row>
        <row r="12">
          <cell r="AH12" t="str">
            <v>Свищ (трещина) на трубе</v>
          </cell>
          <cell r="AM12">
            <v>9</v>
          </cell>
        </row>
        <row r="13">
          <cell r="AH13" t="str">
            <v>разрушение емкостных сооружений</v>
          </cell>
          <cell r="AK13" t="str">
            <v>до 2-х метров</v>
          </cell>
          <cell r="AM13">
            <v>10</v>
          </cell>
        </row>
        <row r="14">
          <cell r="AH14" t="str">
            <v>разрушение стен зданий и сооружений</v>
          </cell>
          <cell r="AK14" t="str">
            <v>до 5 метров</v>
          </cell>
          <cell r="AM14">
            <v>11</v>
          </cell>
        </row>
        <row r="15">
          <cell r="AH15" t="str">
            <v>разрушение кровель и перекрытий</v>
          </cell>
          <cell r="AK15" t="str">
            <v>более 5 метров</v>
          </cell>
          <cell r="AM15">
            <v>12</v>
          </cell>
        </row>
        <row r="16">
          <cell r="AH16" t="str">
            <v>выход из строя насосов и воздуходувок</v>
          </cell>
          <cell r="AM16">
            <v>13</v>
          </cell>
        </row>
        <row r="17">
          <cell r="AH17" t="str">
            <v>выход из строя другого мех.оборудования (решеток, грабель, илоскребов и т.д.)</v>
          </cell>
          <cell r="AM17">
            <v>14</v>
          </cell>
        </row>
        <row r="18">
          <cell r="AH18" t="str">
            <v>выход из строя эл.двигателей насосов, воздуходувок, приводов и т.д.</v>
          </cell>
          <cell r="AK18" t="str">
            <v>в колодце</v>
          </cell>
          <cell r="AM18">
            <v>15</v>
          </cell>
        </row>
        <row r="19">
          <cell r="AH19" t="str">
            <v>выход из строя трансформаторов</v>
          </cell>
          <cell r="AK19" t="str">
            <v>в траншее</v>
          </cell>
          <cell r="AM19">
            <v>16</v>
          </cell>
        </row>
        <row r="20">
          <cell r="AH20" t="str">
            <v>выход из строя сетей силовых</v>
          </cell>
          <cell r="AM20">
            <v>17</v>
          </cell>
        </row>
        <row r="21">
          <cell r="AH21" t="str">
            <v>вырублен кабель</v>
          </cell>
          <cell r="AM21">
            <v>18</v>
          </cell>
        </row>
        <row r="22">
          <cell r="AH22" t="str">
            <v>выбило из-за грозы</v>
          </cell>
          <cell r="AK22">
            <v>20</v>
          </cell>
          <cell r="AM22">
            <v>19</v>
          </cell>
        </row>
        <row r="23">
          <cell r="AH23" t="str">
            <v>другие повреждения</v>
          </cell>
          <cell r="AK23">
            <v>25</v>
          </cell>
          <cell r="AM23">
            <v>20</v>
          </cell>
        </row>
        <row r="24">
          <cell r="AK24">
            <v>32</v>
          </cell>
          <cell r="AM24">
            <v>21</v>
          </cell>
        </row>
        <row r="25">
          <cell r="AK25">
            <v>40</v>
          </cell>
          <cell r="AM25">
            <v>22</v>
          </cell>
        </row>
        <row r="26">
          <cell r="AG26" t="str">
            <v>сталь</v>
          </cell>
          <cell r="AK26">
            <v>50</v>
          </cell>
          <cell r="AM26">
            <v>23</v>
          </cell>
        </row>
        <row r="27">
          <cell r="AG27" t="str">
            <v>сталь с цем-песч, другой изоляцией</v>
          </cell>
          <cell r="AK27">
            <v>80</v>
          </cell>
          <cell r="AM27">
            <v>24</v>
          </cell>
        </row>
        <row r="28">
          <cell r="AG28" t="str">
            <v>чугун</v>
          </cell>
          <cell r="AK28">
            <v>100</v>
          </cell>
          <cell r="AM28">
            <v>25</v>
          </cell>
        </row>
        <row r="29">
          <cell r="AG29" t="str">
            <v>ж/б</v>
          </cell>
          <cell r="AK29">
            <v>150</v>
          </cell>
          <cell r="AM29">
            <v>26</v>
          </cell>
        </row>
        <row r="30">
          <cell r="AG30" t="str">
            <v>керамика</v>
          </cell>
          <cell r="AK30">
            <v>200</v>
          </cell>
          <cell r="AM30">
            <v>27</v>
          </cell>
        </row>
        <row r="31">
          <cell r="AG31" t="str">
            <v>полиэтилен</v>
          </cell>
          <cell r="AK31">
            <v>250</v>
          </cell>
          <cell r="AM31">
            <v>28</v>
          </cell>
        </row>
        <row r="32">
          <cell r="AG32" t="str">
            <v>чулок</v>
          </cell>
          <cell r="AK32">
            <v>300</v>
          </cell>
          <cell r="AM32">
            <v>29</v>
          </cell>
        </row>
        <row r="33">
          <cell r="AG33" t="str">
            <v>другое</v>
          </cell>
          <cell r="AK33">
            <v>400</v>
          </cell>
          <cell r="AM33">
            <v>30</v>
          </cell>
        </row>
        <row r="34">
          <cell r="AK34">
            <v>500</v>
          </cell>
          <cell r="AM34">
            <v>31</v>
          </cell>
        </row>
        <row r="35">
          <cell r="AK35">
            <v>600</v>
          </cell>
        </row>
        <row r="36">
          <cell r="AG36" t="str">
            <v>дымление</v>
          </cell>
          <cell r="AK36">
            <v>700</v>
          </cell>
        </row>
        <row r="37">
          <cell r="AG37" t="str">
            <v>жалобы жителей, абонентов</v>
          </cell>
          <cell r="AK37">
            <v>900</v>
          </cell>
          <cell r="AM37" t="str">
            <v>Хозспособ</v>
          </cell>
        </row>
        <row r="38">
          <cell r="AG38" t="str">
            <v>затопление подвала и т.п.</v>
          </cell>
          <cell r="AK38">
            <v>1400</v>
          </cell>
          <cell r="AM38" t="str">
            <v>Подряд</v>
          </cell>
        </row>
        <row r="39">
          <cell r="AG39" t="str">
            <v>излив стоков на поверхность</v>
          </cell>
          <cell r="AK39">
            <v>2000</v>
          </cell>
        </row>
        <row r="40">
          <cell r="AG40" t="str">
            <v>нехарактерный шум, перегрев, вибрация</v>
          </cell>
        </row>
        <row r="41">
          <cell r="AG41" t="str">
            <v>останов агрегата, механизма</v>
          </cell>
        </row>
        <row r="42">
          <cell r="AG42" t="str">
            <v>отсутствие электропитания</v>
          </cell>
          <cell r="AK42" t="str">
            <v>Арендованный</v>
          </cell>
        </row>
        <row r="43">
          <cell r="AG43" t="str">
            <v>сработала сигнализация, автоматика</v>
          </cell>
          <cell r="AK43" t="str">
            <v>Бесхозяйный</v>
          </cell>
        </row>
        <row r="44">
          <cell r="AG44" t="str">
            <v>течь воды из земли</v>
          </cell>
          <cell r="AK44" t="str">
            <v>Собственный</v>
          </cell>
        </row>
        <row r="45">
          <cell r="AG45" t="str">
            <v>течь воды из колодца</v>
          </cell>
          <cell r="AK45" t="str">
            <v>Абонентский</v>
          </cell>
        </row>
        <row r="46">
          <cell r="AG46" t="str">
            <v>другое</v>
          </cell>
        </row>
      </sheetData>
      <sheetData sheetId="3" refreshError="1"/>
      <sheetData sheetId="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Анкета"/>
      <sheetName val="параметры"/>
      <sheetName val="1.15 без пароля (3)"/>
      <sheetName val="1.15 без пароля (2)"/>
      <sheetName val="1.15 без пароля"/>
      <sheetName val="1.21 "/>
      <sheetName val="Прил 2 к 1.21"/>
      <sheetName val="6 к 1.15"/>
      <sheetName val="спецодежда"/>
      <sheetName val="8 к 1.15 без пароля"/>
      <sheetName val="7 к 1.15"/>
      <sheetName val="5.1 к 1.15 без пароля"/>
      <sheetName val="Т 1.16"/>
      <sheetName val="1 к 1.15_2012 год"/>
      <sheetName val="1 к 1.15_2013 год"/>
      <sheetName val="1 к 1.15_2014 год"/>
      <sheetName val="2 к 1.15"/>
      <sheetName val="4.2. к 1.15_2012 год"/>
      <sheetName val="4.2. к 1.15_2013 год"/>
      <sheetName val="4.2. к 1.15_2014 год"/>
      <sheetName val="4.1. к 1.15"/>
      <sheetName val="П 1.17"/>
      <sheetName val="Прил 2 к 1.17"/>
      <sheetName val="Аренда на 01.04.11"/>
      <sheetName val="17 свернутая"/>
      <sheetName val="1 к 1.17 без пароля"/>
      <sheetName val="Р 2.1."/>
      <sheetName val="Р 2.2."/>
      <sheetName val="распределение 26"/>
      <sheetName val="распределение 23,25"/>
      <sheetName val="Коммунальные 25 сч"/>
      <sheetName val="Коммунальные 26 сч"/>
      <sheetName val="Комуслуги всего"/>
      <sheetName val="свод АТС"/>
      <sheetName val="свод 25 счета укрупненно"/>
      <sheetName val="23 АТС для тарифа"/>
      <sheetName val="23 ПРБ для тарифа "/>
      <sheetName val="23 РСУ для тарифа"/>
      <sheetName val="26 счет для тарифа"/>
      <sheetName val="Лист1"/>
      <sheetName val="ПФВ-0.5"/>
    </sheetNames>
    <sheetDataSet>
      <sheetData sheetId="0"/>
      <sheetData sheetId="1"/>
      <sheetData sheetId="2">
        <row r="3">
          <cell r="C3">
            <v>2011</v>
          </cell>
        </row>
        <row r="5">
          <cell r="C5">
            <v>2013</v>
          </cell>
        </row>
        <row r="6">
          <cell r="C6">
            <v>2014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Нормы расхода  ГСМ старые с пре"/>
      <sheetName val="2011 новые нормы"/>
      <sheetName val="2010 факт ГСМ"/>
      <sheetName val="Котлонадзор, Ремкранмонтаж"/>
      <sheetName val="ГСМ литры  НОВЫЙ"/>
      <sheetName val="масла литры, деньги НОВЫЙ"/>
      <sheetName val="налог,страх НОВЫЙ"/>
      <sheetName val="ГСМ, масла деньги СВОД"/>
      <sheetName val="СВОД ГСМ, масла 2011-2012"/>
      <sheetName val="Механизмы"/>
      <sheetName val="СВОД маш и оборуд 1С"/>
      <sheetName val="СВОД трансп ср 1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1.15 без пароля"/>
      <sheetName val="1.21 "/>
      <sheetName val="Прил 2 к 1.21"/>
      <sheetName val="6 к 1.15"/>
      <sheetName val="7 к 1.15"/>
      <sheetName val="8 к 1.15 без пароля"/>
      <sheetName val="Т 1.16"/>
      <sheetName val="1 к 1.15_2012 год"/>
      <sheetName val="1 к 1.15_2013 год"/>
      <sheetName val="1 к 1.15_2014 год"/>
      <sheetName val="2 к 1.15"/>
      <sheetName val="4.2. к 1.15_2012 год"/>
      <sheetName val="4.2. к 1.15_2013 год"/>
      <sheetName val="4.3. к 1.15_2014 год"/>
      <sheetName val="4.1. к 1.15"/>
      <sheetName val="5.1 к 1.15 без пароля"/>
      <sheetName val="П 1.17"/>
      <sheetName val="Прил 2 к 1.17"/>
      <sheetName val="Аренда на 01.04.11"/>
      <sheetName val="17 свернутая"/>
      <sheetName val="1 к 1.17 без пароля"/>
      <sheetName val="Р 2.1."/>
      <sheetName val="Р 2.2."/>
      <sheetName val="распределение 26"/>
      <sheetName val="распределение 23,25"/>
      <sheetName val="Коммунальные 25 сч"/>
      <sheetName val="Коммунальные 26 сч"/>
      <sheetName val="Комуслуги всего"/>
      <sheetName val="свод АТС"/>
      <sheetName val="свод 25 счета укрупненно"/>
      <sheetName val="23 АТС для тарифа"/>
      <sheetName val="23 ПРБ для тарифа "/>
      <sheetName val="23 РСУ для тарифа"/>
      <sheetName val="26 счет для тарифа"/>
      <sheetName val="Лист1"/>
    </sheetNames>
    <sheetDataSet>
      <sheetData sheetId="0" refreshError="1">
        <row r="2">
          <cell r="C2">
            <v>2010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БДР"/>
      <sheetName val="титул БДДС"/>
      <sheetName val="титул ПБ"/>
      <sheetName val="ЭП-01"/>
      <sheetName val="ЭП-02"/>
      <sheetName val="ЭП-03"/>
      <sheetName val="ЭП-04 янв"/>
      <sheetName val="ЭП-04 фев"/>
      <sheetName val="ЭП-04 мар"/>
      <sheetName val="ЭП-04 1кв"/>
      <sheetName val="ЭП-04 апр"/>
      <sheetName val="ЭП-04 май"/>
      <sheetName val="ЭП-04 июн"/>
      <sheetName val="ЭП-04 2кв"/>
      <sheetName val="ЭП-04 июл"/>
      <sheetName val="ЭП-04 авг"/>
      <sheetName val="ЭП-04 сен"/>
      <sheetName val="ЭП-04 3кв"/>
      <sheetName val="ЭП-04 окт"/>
      <sheetName val="ЭП-04 ноя"/>
      <sheetName val="ЭП-04 дек"/>
      <sheetName val="ЭП-04 4кв"/>
      <sheetName val="ЭП-04год"/>
      <sheetName val="ЭП-05 янв"/>
      <sheetName val="ЭП-05 фев"/>
      <sheetName val="ЭП-05 мар"/>
      <sheetName val="ЭП-05 1кв"/>
      <sheetName val="ЭП-05 апр"/>
      <sheetName val="ЭП-05 май"/>
      <sheetName val="ЭП-05 июн"/>
      <sheetName val="ЭП-05 2кв"/>
      <sheetName val="ЭП-05 июл"/>
      <sheetName val="ЭП-05 авг"/>
      <sheetName val="ЭП-05 сен"/>
      <sheetName val="ЭП-05 3кв"/>
      <sheetName val="ЭП-05 окт"/>
      <sheetName val="ЭП-05 ноя"/>
      <sheetName val="ЭП-05 дек"/>
      <sheetName val="ЭП-05 4кв"/>
      <sheetName val="ЭП-05год"/>
      <sheetName val="ЭП-06"/>
      <sheetName val="ЭП-07"/>
      <sheetName val="ЭП-10 янв"/>
      <sheetName val="ЭП-10 фев"/>
      <sheetName val="ЭП-10 мар"/>
      <sheetName val="ЭП-10 1кв"/>
      <sheetName val="ЭП-10 апр"/>
      <sheetName val="ЭП-10 май"/>
      <sheetName val="ЭП-10 июн"/>
      <sheetName val="ЭП-10 2кв"/>
      <sheetName val="ЭП-10 июл"/>
      <sheetName val="ЭП-10 авг"/>
      <sheetName val="ЭП-10 сен"/>
      <sheetName val="ЭП-10 3кв"/>
      <sheetName val="ЭП-10 окт"/>
      <sheetName val="ЭП-10 ноя"/>
      <sheetName val="ЭП-10 дек"/>
      <sheetName val="ЭП-10 4кв"/>
      <sheetName val="ЭП-10 год"/>
      <sheetName val="ЭП-11"/>
      <sheetName val="ЛПОСВ"/>
      <sheetName val="ОСВ"/>
      <sheetName val="БП"/>
      <sheetName val="БПК"/>
      <sheetName val="ФП-01-год"/>
      <sheetName val="ФП-01-1кв"/>
      <sheetName val="ФП-01-2кв"/>
      <sheetName val="ФП-01-3кв"/>
      <sheetName val="ФП-01-4кв"/>
      <sheetName val="ФП-03мес"/>
      <sheetName val="ФП-04мес"/>
      <sheetName val="ФП-02"/>
      <sheetName val="ФП-03"/>
      <sheetName val="ФП-04"/>
      <sheetName val="параметры"/>
      <sheetName val="ПФВ-0.5"/>
    </sheetNames>
    <sheetDataSet>
      <sheetData sheetId="0" refreshError="1">
        <row r="18">
          <cell r="A18" t="str">
            <v>ООО ""Энергокомфорт"Единая томская сбытовая компания"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удование_стоим"/>
      <sheetName val="Инвестиции_строит"/>
      <sheetName val="Инвестиции_план"/>
      <sheetName val="Инвестиции_график"/>
      <sheetName val="Расх_мат-ов_ед"/>
      <sheetName val="Расх_мат-ов_прог"/>
      <sheetName val="Себестоимость"/>
      <sheetName val="Пр_прог_Ст"/>
      <sheetName val="Выпуск_реализация"/>
      <sheetName val="Штат_расп"/>
      <sheetName val="Наклад_расх"/>
      <sheetName val="Оборотн_кап"/>
      <sheetName val="Profit_loss"/>
      <sheetName val="Cash_flows"/>
      <sheetName val="Cashflows_payments"/>
      <sheetName val="Графики"/>
      <sheetName val="????????????_?????"/>
      <sheetName val="титул БДР"/>
      <sheetName val="списки"/>
      <sheetName val="имена"/>
      <sheetName val="Дебиторка"/>
      <sheetName val="титул БДР отчет"/>
      <sheetName val="Имя"/>
      <sheetName val="Исполнение"/>
      <sheetName val="Добыча-факт"/>
      <sheetName val="Cash-Flow"/>
      <sheetName val="даты"/>
      <sheetName val="Титул"/>
      <sheetName val="Анкета"/>
      <sheetName val="Калькуляции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ифры по 2004 (2)"/>
      <sheetName val="Цифры по 2004"/>
      <sheetName val="2003"/>
      <sheetName val="Фонд зп"/>
      <sheetName val="Макро"/>
      <sheetName val="Красноуральск"/>
      <sheetName val="Серов"/>
      <sheetName val="Краснотурьинск"/>
      <sheetName val="Кировоград"/>
      <sheetName val="Первоуральск"/>
      <sheetName val="Полевской"/>
      <sheetName val="Ревда"/>
      <sheetName val="Н.Тагил"/>
      <sheetName val="ГАЗЭКС"/>
      <sheetName val="Лист1"/>
      <sheetName val="ДанныеТех паспортов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>
            <v>0.18</v>
          </cell>
        </row>
        <row r="4">
          <cell r="B4">
            <v>0.35899999999999999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7.1 1 кв.2014 г."/>
      <sheetName val="приложение 7.1 2 кв.2014 г. "/>
      <sheetName val="приложение 7.1 3 кв.2014 г."/>
      <sheetName val="приложение 7.1 4 кв.2014 г."/>
      <sheetName val="приложение 7.2 1 кв. 2014"/>
      <sheetName val="приложение 7.2 2 кв. 2014 "/>
      <sheetName val="приложение 7.2 3 кв. 2014 "/>
      <sheetName val="приложение 7.2 4 кв. 2014"/>
      <sheetName val="приложение 7.2 2014 год"/>
      <sheetName val=" приложение 9 1 кв. 2014 г."/>
      <sheetName val=" приложение 9 2 кв. 2014 г."/>
      <sheetName val=" приложение 9 3 кв. 2014 г."/>
      <sheetName val=" приложение 9 4 кв. 2014 г. "/>
      <sheetName val="приложение 13 1 кв. 2014 "/>
      <sheetName val="приложение 13 2 кв. 2014 "/>
      <sheetName val="приложение 13 3 кв. 2014 "/>
      <sheetName val="приложение 13 4 кв. 2014 "/>
    </sheetNames>
    <sheetDataSet>
      <sheetData sheetId="0"/>
      <sheetData sheetId="1"/>
      <sheetData sheetId="2"/>
      <sheetData sheetId="3">
        <row r="19">
          <cell r="P19">
            <v>20.602929999999997</v>
          </cell>
        </row>
      </sheetData>
      <sheetData sheetId="4"/>
      <sheetData sheetId="5"/>
      <sheetData sheetId="6"/>
      <sheetData sheetId="7"/>
      <sheetData sheetId="8">
        <row r="20">
          <cell r="K20">
            <v>15.168420000000001</v>
          </cell>
        </row>
        <row r="25">
          <cell r="H25">
            <v>97.750149410000006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ифры по 2004 (2)"/>
      <sheetName val="Цифры по 2004"/>
      <sheetName val="2003"/>
      <sheetName val="Фонд зп"/>
      <sheetName val="Макро"/>
      <sheetName val="Красноуральск"/>
      <sheetName val="Серов"/>
      <sheetName val="Краснотурьинск"/>
      <sheetName val="Кировоград"/>
      <sheetName val="Первоуральск"/>
      <sheetName val="Полевской"/>
      <sheetName val="Ревда"/>
      <sheetName val="Н.Тагил"/>
      <sheetName val="ГАЗЭКС"/>
      <sheetName val="Лист1"/>
      <sheetName val="ДанныеТех паспортов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>
            <v>0.18</v>
          </cell>
        </row>
        <row r="4">
          <cell r="B4">
            <v>0.35899999999999999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Макро"/>
      <sheetName val="ИТОГИ  по Н,Р,Э,Q"/>
      <sheetName val="июнь9"/>
      <sheetName val="ГоГРЭС"/>
      <sheetName val="УЗ-22(2002)"/>
      <sheetName val="УЗ-21(1кв.) (2)"/>
      <sheetName val="УЗ-21(2002)"/>
      <sheetName val="УЗ-22(3кв.) (2)"/>
      <sheetName val="Производство электроэнергии"/>
      <sheetName val="эл ст"/>
      <sheetName val="Справочники"/>
      <sheetName val="ГСМ_УР"/>
      <sheetName val="Услуги ПХ"/>
      <sheetName val="НЗП_УР"/>
      <sheetName val="ЭЭ_УР"/>
      <sheetName val="INV_KR"/>
      <sheetName val="ГСМ_РОК"/>
      <sheetName val="НЗП_РОК"/>
      <sheetName val="ПП"/>
      <sheetName val="ремонты_РОК"/>
      <sheetName val="Ээ_РОК"/>
      <sheetName val="Лист7"/>
      <sheetName val="БДДС"/>
      <sheetName val="БЮДЖЕТ"/>
      <sheetName val="10"/>
      <sheetName val="11"/>
      <sheetName val="14"/>
      <sheetName val="16"/>
      <sheetName val="18"/>
      <sheetName val="19"/>
      <sheetName val="22"/>
      <sheetName val="25"/>
      <sheetName val="0"/>
      <sheetName val="1"/>
      <sheetName val="12"/>
      <sheetName val="15"/>
      <sheetName val="17.1"/>
      <sheetName val="17"/>
      <sheetName val="20"/>
      <sheetName val="21"/>
      <sheetName val="23"/>
      <sheetName val="24.1"/>
      <sheetName val="24"/>
      <sheetName val="26"/>
      <sheetName val="28"/>
      <sheetName val="29"/>
      <sheetName val="30"/>
      <sheetName val="4"/>
      <sheetName val="6"/>
      <sheetName val="7"/>
      <sheetName val="8"/>
      <sheetName val="9"/>
      <sheetName val="Заголовок"/>
      <sheetName val="Закупки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1.1"/>
      <sheetName val="1.2"/>
      <sheetName val="18.2"/>
      <sheetName val="2.2"/>
      <sheetName val="20.1"/>
      <sheetName val="21.3"/>
      <sheetName val="25.1"/>
      <sheetName val="28.1"/>
      <sheetName val="28.2"/>
      <sheetName val="3"/>
      <sheetName val="5"/>
      <sheetName val="P2.1"/>
      <sheetName val="P2.2"/>
      <sheetName val="Калькуляция кв"/>
      <sheetName val="Balance Sheet"/>
      <sheetName val="Константы"/>
      <sheetName val="инвестиции 2007"/>
      <sheetName val="1997"/>
      <sheetName val="1998"/>
      <sheetName val="9-1"/>
      <sheetName val="хар-ка земли 1 "/>
      <sheetName val="Коррект"/>
      <sheetName val="Приложение 1"/>
      <sheetName val="факт 2009 года"/>
      <sheetName val="Факт 2010 года"/>
      <sheetName val="План на 2011 год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обслуживание"/>
      <sheetName val="Приложение 2.1"/>
      <sheetName val="1.11"/>
      <sheetName val="СписочнаяЧисленность"/>
      <sheetName val="Temp_TOV"/>
      <sheetName val="ф.2 за 4 кв.2005"/>
      <sheetName val="БФ-2-8-П"/>
      <sheetName val="FEK 2002.Н"/>
      <sheetName val="Титульный лист С-П"/>
      <sheetName val="2002(v1)"/>
      <sheetName val="ФИНПЛАН"/>
      <sheetName val="13"/>
      <sheetName val="SHPZ"/>
      <sheetName val=" накладные расходы"/>
      <sheetName val="Table"/>
      <sheetName val="Справочник"/>
      <sheetName val="Ожид ФР"/>
      <sheetName val="жилой фонд"/>
      <sheetName val="Справ"/>
      <sheetName val="даты"/>
      <sheetName val="Фин план"/>
      <sheetName val="Свод__табл_1"/>
      <sheetName val="Отпуск_ээ1"/>
      <sheetName val="Вспом__мат-лы1"/>
      <sheetName val="Прочие_затраты1"/>
      <sheetName val="ИТОГИ__по_Н,Р,Э,Q1"/>
      <sheetName val="эл_ст1"/>
      <sheetName val="Производство_электроэнергии1"/>
      <sheetName val="18_11"/>
      <sheetName val="19_1_11"/>
      <sheetName val="19_1_21"/>
      <sheetName val="19_21"/>
      <sheetName val="2_11"/>
      <sheetName val="21_11"/>
      <sheetName val="21_2_11"/>
      <sheetName val="21_2_21"/>
      <sheetName val="21_41"/>
      <sheetName val="28_31"/>
      <sheetName val="1_11"/>
      <sheetName val="1_21"/>
      <sheetName val="18_21"/>
      <sheetName val="2_21"/>
      <sheetName val="20_11"/>
      <sheetName val="21_31"/>
      <sheetName val="24_11"/>
      <sheetName val="25_11"/>
      <sheetName val="28_11"/>
      <sheetName val="28_21"/>
      <sheetName val="P2_11"/>
      <sheetName val="P2_21"/>
      <sheetName val="УЗ-21(1кв_)_(2)1"/>
      <sheetName val="УЗ-22(3кв_)_(2)1"/>
      <sheetName val="Калькуляция_кв1"/>
      <sheetName val="Balance_Sheet1"/>
      <sheetName val="инвестиции_20071"/>
      <sheetName val="хар-ка_земли_1_"/>
      <sheetName val="Приложение_1"/>
      <sheetName val="факт_2009_года"/>
      <sheetName val="Факт_2010_года"/>
      <sheetName val="План_на_2011_год"/>
      <sheetName val="1_111"/>
      <sheetName val="ф_2_за_4_кв_2005"/>
      <sheetName val="FEK_2002_Н"/>
      <sheetName val="Приложение_2_1"/>
      <sheetName val="17_1"/>
      <sheetName val="Услуги_ПХ"/>
      <sheetName val="Титульный_лист_С-П"/>
      <sheetName val="_накладные_расходы"/>
      <sheetName val="Ожид_ФР"/>
      <sheetName val="жилой_фонд"/>
      <sheetName val="Фин_план"/>
      <sheetName val="Свод__табл_2"/>
      <sheetName val="Отпуск_ээ2"/>
      <sheetName val="Вспом__мат-лы2"/>
      <sheetName val="Прочие_затраты2"/>
      <sheetName val="ИТОГИ__по_Н,Р,Э,Q2"/>
      <sheetName val="эл_ст2"/>
      <sheetName val="Производство_электроэнергии2"/>
      <sheetName val="18_12"/>
      <sheetName val="19_1_12"/>
      <sheetName val="19_1_22"/>
      <sheetName val="19_22"/>
      <sheetName val="2_12"/>
      <sheetName val="21_12"/>
      <sheetName val="21_2_12"/>
      <sheetName val="21_2_22"/>
      <sheetName val="21_42"/>
      <sheetName val="28_32"/>
      <sheetName val="1_12"/>
      <sheetName val="1_22"/>
      <sheetName val="18_22"/>
      <sheetName val="2_22"/>
      <sheetName val="20_12"/>
      <sheetName val="21_32"/>
      <sheetName val="24_12"/>
      <sheetName val="25_12"/>
      <sheetName val="28_12"/>
      <sheetName val="28_22"/>
      <sheetName val="P2_12"/>
      <sheetName val="P2_22"/>
      <sheetName val="УЗ-21(1кв_)_(2)2"/>
      <sheetName val="УЗ-22(3кв_)_(2)2"/>
      <sheetName val="Калькуляция_кв2"/>
      <sheetName val="Balance_Sheet2"/>
      <sheetName val="инвестиции_20072"/>
      <sheetName val="хар-ка_земли_1_1"/>
      <sheetName val="Приложение_11"/>
      <sheetName val="факт_2009_года1"/>
      <sheetName val="Факт_2010_года1"/>
      <sheetName val="План_на_2011_год1"/>
      <sheetName val="1_112"/>
      <sheetName val="ф_2_за_4_кв_20051"/>
      <sheetName val="FEK_2002_Н1"/>
      <sheetName val="Приложение_2_11"/>
      <sheetName val="17_11"/>
      <sheetName val="Услуги_ПХ1"/>
      <sheetName val="Титульный_лист_С-П1"/>
      <sheetName val="_накладные_расходы1"/>
      <sheetName val="Ожид_ФР1"/>
      <sheetName val="жилой_фонд1"/>
      <sheetName val="Фин_план1"/>
      <sheetName val="Свод__табл_3"/>
      <sheetName val="Отпуск_ээ3"/>
      <sheetName val="Вспом__мат-лы3"/>
      <sheetName val="Прочие_затраты3"/>
      <sheetName val="ИТОГИ__по_Н,Р,Э,Q3"/>
      <sheetName val="эл_ст3"/>
      <sheetName val="Производство_электроэнергии3"/>
      <sheetName val="18_13"/>
      <sheetName val="19_1_13"/>
      <sheetName val="19_1_23"/>
      <sheetName val="19_23"/>
      <sheetName val="2_13"/>
      <sheetName val="21_13"/>
      <sheetName val="21_2_13"/>
      <sheetName val="21_2_23"/>
      <sheetName val="21_43"/>
      <sheetName val="28_33"/>
      <sheetName val="1_13"/>
      <sheetName val="1_23"/>
      <sheetName val="18_23"/>
      <sheetName val="2_23"/>
      <sheetName val="20_13"/>
      <sheetName val="21_33"/>
      <sheetName val="24_13"/>
      <sheetName val="25_13"/>
      <sheetName val="28_13"/>
      <sheetName val="28_23"/>
      <sheetName val="P2_13"/>
      <sheetName val="P2_23"/>
      <sheetName val="УЗ-21(1кв_)_(2)3"/>
      <sheetName val="УЗ-22(3кв_)_(2)3"/>
      <sheetName val="Калькуляция_кв3"/>
      <sheetName val="Balance_Sheet3"/>
      <sheetName val="инвестиции_20073"/>
      <sheetName val="хар-ка_земли_1_2"/>
      <sheetName val="Приложение_12"/>
      <sheetName val="факт_2009_года2"/>
      <sheetName val="Факт_2010_года2"/>
      <sheetName val="План_на_2011_год2"/>
      <sheetName val="1_113"/>
      <sheetName val="ф_2_за_4_кв_20052"/>
      <sheetName val="FEK_2002_Н2"/>
      <sheetName val="Приложение_2_12"/>
      <sheetName val="17_12"/>
      <sheetName val="Услуги_ПХ2"/>
      <sheetName val="Титульный_лист_С-П2"/>
      <sheetName val="_накладные_расходы2"/>
      <sheetName val="Ожид_ФР2"/>
      <sheetName val="жилой_фонд2"/>
      <sheetName val="Фин_план2"/>
      <sheetName val="ИТ-бюджет"/>
      <sheetName val="Списки"/>
      <sheetName val="Дебет_Кредит"/>
      <sheetName val="2007"/>
      <sheetName val="Исходные данные и тариф ЭЛЕКТР"/>
      <sheetName val="ETС"/>
      <sheetName val="Детализация"/>
      <sheetName val="Справочник затрат_СБ"/>
      <sheetName val="Лизинг"/>
      <sheetName val="Классификатор1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Cover"/>
      <sheetName val="CTN"/>
      <sheetName val="TC"/>
      <sheetName val="Data"/>
      <sheetName val="sapactivexlhiddensheet"/>
      <sheetName val="Настр"/>
      <sheetName val="FES"/>
      <sheetName val="расшифровка"/>
      <sheetName val="расчет тарифов"/>
      <sheetName val="исходные данные"/>
      <sheetName val="Лист1"/>
      <sheetName val="Тарифы _ЗН"/>
      <sheetName val="Тарифы _СК"/>
      <sheetName val="Исходные"/>
      <sheetName val="свод"/>
      <sheetName val="Номенклатура"/>
      <sheetName val="продВ(I)"/>
      <sheetName val="У-Алд_наслегаХранение"/>
      <sheetName val="РСД ИА "/>
      <sheetName val="t_настройки"/>
      <sheetName val="Проценты"/>
      <sheetName val="1.19.1 произв тэ"/>
      <sheetName val="План Газпрома"/>
      <sheetName val="01-02 (БДиР Общества)"/>
      <sheetName val="Внеш Совме"/>
      <sheetName val="AddList"/>
      <sheetName val="AddList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>
            <v>1.0489999999999999</v>
          </cell>
          <cell r="B2">
            <v>1.0860000000000001</v>
          </cell>
          <cell r="C2">
            <v>1.091</v>
          </cell>
          <cell r="D2">
            <v>1.1240000000000001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екты (показатели) (2)"/>
      <sheetName val="Основной лист (2)"/>
      <sheetName val="Основной лист"/>
      <sheetName val="ИТОГ"/>
      <sheetName val="Объекты (показатели)"/>
      <sheetName val="приложения (по каждому объекту)"/>
      <sheetName val="источники фин-я"/>
      <sheetName val="упрощенный расчет эффективности"/>
      <sheetName val="расчет эффективности проекта"/>
      <sheetName val="прогноз тарифа"/>
      <sheetName val="технико-экономические параметры"/>
      <sheetName val="свод по эффективности"/>
      <sheetName val="выбор источника фин-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?es"/>
      <sheetName val="Pgarde"/>
      <sheetName val="Données"/>
      <sheetName val="Graphes HS"/>
      <sheetName val="Heures Sup"/>
      <sheetName val="HS REGPT"/>
      <sheetName val="HS Annuel"/>
      <sheetName val="Compar HS Cum"/>
      <sheetName val="Feuil15"/>
      <sheetName val="Feuil14"/>
      <sheetName val="Feuil13"/>
      <sheetName val="Feuil12"/>
      <sheetName val="Feuil11"/>
      <sheetName val="Feuil10"/>
      <sheetName val="Feuil9"/>
      <sheetName val="Feuil4"/>
      <sheetName val="Feuil3"/>
      <sheetName val="Feuil2"/>
      <sheetName val="Feuil1"/>
      <sheetName val="Feuil8"/>
      <sheetName val="Feuil7"/>
      <sheetName val="Feuil6"/>
      <sheetName val="Feuil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?es"/>
      <sheetName val="Pgarde"/>
      <sheetName val="Données"/>
      <sheetName val="Graphes HS"/>
      <sheetName val="Heures Sup"/>
      <sheetName val="HS REGPT"/>
      <sheetName val="HS Annuel"/>
      <sheetName val="Compar HS Cum"/>
      <sheetName val="Feuil15"/>
      <sheetName val="Feuil14"/>
      <sheetName val="Feuil13"/>
      <sheetName val="Feuil12"/>
      <sheetName val="Feuil11"/>
      <sheetName val="Feuil10"/>
      <sheetName val="Feuil9"/>
      <sheetName val="Feuil4"/>
      <sheetName val="Feuil3"/>
      <sheetName val="Feuil2"/>
      <sheetName val="Feuil1"/>
      <sheetName val="Feuil8"/>
      <sheetName val="Feuil7"/>
      <sheetName val="Feuil6"/>
      <sheetName val="Feuil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прив.рес. янв"/>
      <sheetName val="прив.рес.февр"/>
      <sheetName val="Февраль"/>
      <sheetName val="Март"/>
      <sheetName val="Апрель"/>
      <sheetName val="Май"/>
      <sheetName val="Июнь"/>
      <sheetName val="Июль"/>
      <sheetName val="Август"/>
      <sheetName val=" пост ср-в янв"/>
      <sheetName val="пост ср-в февр"/>
      <sheetName val="пост ср-в март"/>
      <sheetName val="пост ср-в апрель"/>
      <sheetName val="масла,литры"/>
      <sheetName val="постоянные затраты"/>
    </sheetNames>
    <sheetDataSet>
      <sheetData sheetId="0" refreshError="1">
        <row r="9">
          <cell r="C9" t="str">
            <v>А. ДОХОДНАЯ ЧАСТЬ</v>
          </cell>
          <cell r="E9">
            <v>1</v>
          </cell>
        </row>
        <row r="11">
          <cell r="B11">
            <v>1</v>
          </cell>
          <cell r="C11" t="str">
            <v>Всего за алюминий, тыс.$</v>
          </cell>
          <cell r="E11">
            <v>11</v>
          </cell>
        </row>
        <row r="12">
          <cell r="B12">
            <v>11</v>
          </cell>
          <cell r="C12" t="str">
            <v>Толлинг(всего)</v>
          </cell>
          <cell r="E12">
            <v>111</v>
          </cell>
        </row>
        <row r="13">
          <cell r="B13">
            <v>111</v>
          </cell>
          <cell r="D13" t="str">
            <v xml:space="preserve"> - COALCO 303-98</v>
          </cell>
          <cell r="E13">
            <v>11105</v>
          </cell>
        </row>
        <row r="14">
          <cell r="B14">
            <v>111</v>
          </cell>
          <cell r="D14" t="str">
            <v xml:space="preserve"> - COALKO 304-98</v>
          </cell>
          <cell r="E14">
            <v>11106</v>
          </cell>
        </row>
        <row r="15">
          <cell r="B15">
            <v>111</v>
          </cell>
          <cell r="D15" t="str">
            <v xml:space="preserve"> - ALDECO 301-98</v>
          </cell>
          <cell r="E15">
            <v>11107</v>
          </cell>
        </row>
        <row r="16">
          <cell r="B16">
            <v>111</v>
          </cell>
          <cell r="D16" t="str">
            <v xml:space="preserve"> - PEAField 302-98</v>
          </cell>
          <cell r="E16">
            <v>11109</v>
          </cell>
        </row>
        <row r="17">
          <cell r="B17">
            <v>111</v>
          </cell>
          <cell r="D17" t="str">
            <v xml:space="preserve"> - DAEWOO</v>
          </cell>
          <cell r="E17">
            <v>11199</v>
          </cell>
        </row>
        <row r="18">
          <cell r="B18">
            <v>11</v>
          </cell>
          <cell r="C18" t="str">
            <v>Экспорт (всего)</v>
          </cell>
          <cell r="E18">
            <v>112</v>
          </cell>
        </row>
        <row r="19">
          <cell r="B19">
            <v>112</v>
          </cell>
          <cell r="D19" t="str">
            <v xml:space="preserve"> - КРАЗПА 72</v>
          </cell>
          <cell r="E19">
            <v>11201</v>
          </cell>
        </row>
        <row r="20">
          <cell r="B20">
            <v>112</v>
          </cell>
          <cell r="D20" t="str">
            <v xml:space="preserve"> - ДЖЕВЕНЕТ 728</v>
          </cell>
          <cell r="E20">
            <v>11204</v>
          </cell>
        </row>
        <row r="21">
          <cell r="B21">
            <v>112</v>
          </cell>
          <cell r="D21" t="str">
            <v xml:space="preserve"> - COALKO 733</v>
          </cell>
          <cell r="E21">
            <v>11208</v>
          </cell>
        </row>
        <row r="22">
          <cell r="B22">
            <v>112</v>
          </cell>
          <cell r="D22" t="str">
            <v xml:space="preserve"> - COALKO 734</v>
          </cell>
          <cell r="E22">
            <v>11211</v>
          </cell>
        </row>
        <row r="23">
          <cell r="B23">
            <v>112</v>
          </cell>
          <cell r="D23" t="str">
            <v xml:space="preserve"> - ALDECO 803</v>
          </cell>
          <cell r="E23">
            <v>11209</v>
          </cell>
        </row>
        <row r="24">
          <cell r="B24">
            <v>112</v>
          </cell>
          <cell r="D24" t="str">
            <v xml:space="preserve"> - Алюминий Казахстана 804</v>
          </cell>
          <cell r="E24">
            <v>11210</v>
          </cell>
        </row>
        <row r="25">
          <cell r="B25">
            <v>112</v>
          </cell>
          <cell r="D25" t="str">
            <v xml:space="preserve"> - прочие</v>
          </cell>
          <cell r="E25">
            <v>11299</v>
          </cell>
        </row>
        <row r="26">
          <cell r="B26">
            <v>11</v>
          </cell>
          <cell r="C26" t="str">
            <v>Бартер</v>
          </cell>
          <cell r="E26">
            <v>113</v>
          </cell>
        </row>
        <row r="27">
          <cell r="B27">
            <v>113</v>
          </cell>
          <cell r="D27" t="str">
            <v xml:space="preserve"> - КРАЗПА 10</v>
          </cell>
          <cell r="E27">
            <v>11301</v>
          </cell>
        </row>
        <row r="28">
          <cell r="B28">
            <v>113</v>
          </cell>
          <cell r="D28" t="str">
            <v xml:space="preserve"> - Кли 75</v>
          </cell>
          <cell r="E28">
            <v>11302</v>
          </cell>
        </row>
        <row r="29">
          <cell r="B29">
            <v>113</v>
          </cell>
          <cell r="D29" t="str">
            <v xml:space="preserve"> - прочие</v>
          </cell>
          <cell r="E29">
            <v>11399</v>
          </cell>
        </row>
        <row r="32">
          <cell r="B32">
            <v>11</v>
          </cell>
          <cell r="C32" t="str">
            <v>Внутренний рынок, тыс.$</v>
          </cell>
          <cell r="E32">
            <v>114</v>
          </cell>
        </row>
        <row r="33">
          <cell r="B33">
            <v>11</v>
          </cell>
          <cell r="C33" t="str">
            <v>Внутренний рынок, тыс.руб.</v>
          </cell>
          <cell r="E33">
            <v>114</v>
          </cell>
        </row>
        <row r="34">
          <cell r="B34">
            <v>114</v>
          </cell>
          <cell r="D34" t="str">
            <v xml:space="preserve"> - КРАМЗ, 183</v>
          </cell>
          <cell r="E34">
            <v>11401</v>
          </cell>
        </row>
        <row r="35">
          <cell r="B35">
            <v>114</v>
          </cell>
          <cell r="D35" t="str">
            <v xml:space="preserve"> - САМЕКО, 128</v>
          </cell>
          <cell r="E35">
            <v>11402</v>
          </cell>
        </row>
        <row r="36">
          <cell r="B36">
            <v>114</v>
          </cell>
          <cell r="D36" t="str">
            <v xml:space="preserve"> - Танмет, 155, 182</v>
          </cell>
          <cell r="E36">
            <v>11403</v>
          </cell>
        </row>
        <row r="37">
          <cell r="B37">
            <v>114</v>
          </cell>
          <cell r="D37" t="str">
            <v xml:space="preserve"> - Ювис, 112</v>
          </cell>
          <cell r="E37">
            <v>11404</v>
          </cell>
        </row>
        <row r="38">
          <cell r="B38">
            <v>114</v>
          </cell>
          <cell r="D38" t="str">
            <v xml:space="preserve"> - прочие</v>
          </cell>
          <cell r="E38">
            <v>11499</v>
          </cell>
        </row>
        <row r="40">
          <cell r="B40">
            <v>1</v>
          </cell>
          <cell r="C40" t="str">
            <v>Всего других поступлений</v>
          </cell>
          <cell r="E40">
            <v>12</v>
          </cell>
        </row>
        <row r="41">
          <cell r="B41">
            <v>12</v>
          </cell>
          <cell r="C41" t="str">
            <v>Прочая продукция и услуги</v>
          </cell>
          <cell r="E41">
            <v>121</v>
          </cell>
        </row>
        <row r="42">
          <cell r="B42">
            <v>121</v>
          </cell>
          <cell r="D42" t="str">
            <v xml:space="preserve"> - кирпич</v>
          </cell>
          <cell r="E42">
            <v>1211</v>
          </cell>
        </row>
        <row r="43">
          <cell r="B43">
            <v>121</v>
          </cell>
          <cell r="D43" t="str">
            <v xml:space="preserve"> - ТНП</v>
          </cell>
          <cell r="E43">
            <v>1212</v>
          </cell>
        </row>
        <row r="44">
          <cell r="B44">
            <v>121</v>
          </cell>
          <cell r="D44" t="str">
            <v xml:space="preserve"> - услуги на сторону</v>
          </cell>
          <cell r="E44">
            <v>1213</v>
          </cell>
        </row>
        <row r="45">
          <cell r="B45">
            <v>121</v>
          </cell>
          <cell r="D45" t="str">
            <v xml:space="preserve"> - другие услуги и продукция</v>
          </cell>
          <cell r="E45">
            <v>1219</v>
          </cell>
        </row>
        <row r="46">
          <cell r="B46">
            <v>12</v>
          </cell>
          <cell r="C46" t="str">
            <v>Целевое финансирование</v>
          </cell>
          <cell r="E46">
            <v>122</v>
          </cell>
        </row>
        <row r="47">
          <cell r="B47">
            <v>122</v>
          </cell>
          <cell r="D47" t="str">
            <v xml:space="preserve"> - НИОКР и экология</v>
          </cell>
          <cell r="E47">
            <v>1221</v>
          </cell>
        </row>
        <row r="48">
          <cell r="B48">
            <v>122</v>
          </cell>
          <cell r="D48" t="str">
            <v xml:space="preserve"> - прочие</v>
          </cell>
          <cell r="E48">
            <v>1229</v>
          </cell>
        </row>
        <row r="49">
          <cell r="B49">
            <v>12</v>
          </cell>
          <cell r="D49" t="str">
            <v>Продажа имущества и ТМЦ</v>
          </cell>
          <cell r="E49">
            <v>123</v>
          </cell>
        </row>
        <row r="50">
          <cell r="B50">
            <v>12</v>
          </cell>
          <cell r="D50" t="str">
            <v>Возмещение НДС и др. налогов</v>
          </cell>
          <cell r="E50">
            <v>124</v>
          </cell>
        </row>
        <row r="51">
          <cell r="B51">
            <v>12</v>
          </cell>
          <cell r="D51" t="str">
            <v>Другие поступления</v>
          </cell>
          <cell r="E51">
            <v>125</v>
          </cell>
        </row>
        <row r="54">
          <cell r="C54" t="str">
            <v>Привлечение ресурсов :</v>
          </cell>
          <cell r="E54">
            <v>2</v>
          </cell>
        </row>
        <row r="55">
          <cell r="B55">
            <v>2</v>
          </cell>
          <cell r="C55" t="str">
            <v>Получение кредитов банка, всего</v>
          </cell>
          <cell r="E55">
            <v>21</v>
          </cell>
        </row>
        <row r="56">
          <cell r="B56">
            <v>21</v>
          </cell>
          <cell r="D56" t="str">
            <v xml:space="preserve"> - КБ МЕТАЛЭКС</v>
          </cell>
          <cell r="E56">
            <v>2101</v>
          </cell>
        </row>
        <row r="57">
          <cell r="B57">
            <v>21</v>
          </cell>
          <cell r="D57" t="str">
            <v xml:space="preserve"> - КрасСберБанк</v>
          </cell>
          <cell r="E57">
            <v>2102</v>
          </cell>
        </row>
        <row r="58">
          <cell r="B58">
            <v>21</v>
          </cell>
          <cell r="D58" t="str">
            <v xml:space="preserve"> - АЛЬФА Банк</v>
          </cell>
          <cell r="E58">
            <v>2103</v>
          </cell>
        </row>
        <row r="59">
          <cell r="B59">
            <v>21</v>
          </cell>
          <cell r="D59" t="str">
            <v xml:space="preserve"> - ИНКОМ Банк</v>
          </cell>
          <cell r="E59">
            <v>2104</v>
          </cell>
        </row>
        <row r="60">
          <cell r="B60">
            <v>21</v>
          </cell>
          <cell r="D60" t="str">
            <v xml:space="preserve"> - МосБизнес Банк</v>
          </cell>
          <cell r="E60">
            <v>2105</v>
          </cell>
        </row>
        <row r="61">
          <cell r="B61">
            <v>21</v>
          </cell>
          <cell r="D61" t="str">
            <v xml:space="preserve"> - Российский Кредит</v>
          </cell>
          <cell r="E61">
            <v>2106</v>
          </cell>
        </row>
        <row r="62">
          <cell r="B62">
            <v>21</v>
          </cell>
          <cell r="D62" t="str">
            <v xml:space="preserve"> - Залогбанк №89/97</v>
          </cell>
          <cell r="E62">
            <v>2107</v>
          </cell>
        </row>
        <row r="63">
          <cell r="B63">
            <v>21</v>
          </cell>
          <cell r="D63" t="str">
            <v xml:space="preserve"> - Залогбанк №2</v>
          </cell>
          <cell r="E63">
            <v>2108</v>
          </cell>
        </row>
        <row r="64">
          <cell r="B64">
            <v>21</v>
          </cell>
          <cell r="D64" t="str">
            <v xml:space="preserve"> - Залогбанк №3</v>
          </cell>
          <cell r="E64">
            <v>2109</v>
          </cell>
        </row>
        <row r="65">
          <cell r="B65">
            <v>21</v>
          </cell>
          <cell r="D65" t="str">
            <v xml:space="preserve"> - Залогбанк №4</v>
          </cell>
          <cell r="E65">
            <v>2111</v>
          </cell>
        </row>
        <row r="66">
          <cell r="B66">
            <v>21</v>
          </cell>
          <cell r="D66" t="str">
            <v xml:space="preserve"> - Залогбанк №5</v>
          </cell>
          <cell r="E66">
            <v>2110</v>
          </cell>
        </row>
        <row r="67">
          <cell r="B67">
            <v>21</v>
          </cell>
          <cell r="D67" t="str">
            <v xml:space="preserve"> - Залогбанк №6</v>
          </cell>
          <cell r="E67">
            <v>2112</v>
          </cell>
        </row>
        <row r="68">
          <cell r="B68">
            <v>21</v>
          </cell>
          <cell r="D68" t="str">
            <v xml:space="preserve"> - прочие</v>
          </cell>
          <cell r="E68">
            <v>2199</v>
          </cell>
        </row>
        <row r="69">
          <cell r="B69">
            <v>2</v>
          </cell>
          <cell r="D69" t="str">
            <v>Привлечение займов</v>
          </cell>
          <cell r="E69">
            <v>22</v>
          </cell>
        </row>
        <row r="70">
          <cell r="B70">
            <v>2</v>
          </cell>
          <cell r="D70" t="str">
            <v>Выпуск векселей ОАО КРАЗ</v>
          </cell>
          <cell r="E70">
            <v>23</v>
          </cell>
        </row>
        <row r="71">
          <cell r="B71">
            <v>2</v>
          </cell>
          <cell r="D71" t="str">
            <v>Гарантии ОАО КРАЗ (выдача)</v>
          </cell>
          <cell r="E71">
            <v>24</v>
          </cell>
        </row>
        <row r="73">
          <cell r="C73" t="str">
            <v>Возврат ресурсов :</v>
          </cell>
          <cell r="E73">
            <v>3</v>
          </cell>
        </row>
        <row r="74">
          <cell r="B74">
            <v>3</v>
          </cell>
          <cell r="C74" t="str">
            <v>Погашение кредитов банка, всего</v>
          </cell>
          <cell r="E74">
            <v>31</v>
          </cell>
        </row>
        <row r="75">
          <cell r="B75">
            <v>31</v>
          </cell>
          <cell r="D75" t="str">
            <v xml:space="preserve"> - КБ МЕТАЛЭКС</v>
          </cell>
          <cell r="E75">
            <v>3101</v>
          </cell>
        </row>
        <row r="76">
          <cell r="B76">
            <v>31</v>
          </cell>
          <cell r="D76" t="str">
            <v xml:space="preserve"> - КрасСберБанк</v>
          </cell>
          <cell r="E76">
            <v>3102</v>
          </cell>
        </row>
        <row r="77">
          <cell r="B77">
            <v>31</v>
          </cell>
          <cell r="D77" t="str">
            <v xml:space="preserve"> - АЛЬФА Банк</v>
          </cell>
          <cell r="E77">
            <v>3103</v>
          </cell>
        </row>
        <row r="78">
          <cell r="B78">
            <v>31</v>
          </cell>
          <cell r="D78" t="str">
            <v xml:space="preserve"> - ИНКОМ Банк</v>
          </cell>
          <cell r="E78">
            <v>3104</v>
          </cell>
        </row>
        <row r="79">
          <cell r="B79">
            <v>31</v>
          </cell>
          <cell r="D79" t="str">
            <v xml:space="preserve"> - МосБизнес Банк</v>
          </cell>
          <cell r="E79">
            <v>3105</v>
          </cell>
        </row>
        <row r="80">
          <cell r="B80">
            <v>31</v>
          </cell>
          <cell r="D80" t="str">
            <v xml:space="preserve"> - Российский Кредит</v>
          </cell>
          <cell r="E80">
            <v>3106</v>
          </cell>
        </row>
        <row r="81">
          <cell r="B81">
            <v>31</v>
          </cell>
          <cell r="D81" t="str">
            <v xml:space="preserve"> - Залогбанк №89/97</v>
          </cell>
          <cell r="E81">
            <v>3107</v>
          </cell>
        </row>
        <row r="82">
          <cell r="B82">
            <v>31</v>
          </cell>
          <cell r="D82" t="str">
            <v xml:space="preserve"> - Залогбанк №2</v>
          </cell>
          <cell r="E82">
            <v>3108</v>
          </cell>
        </row>
        <row r="83">
          <cell r="B83">
            <v>31</v>
          </cell>
          <cell r="D83" t="str">
            <v xml:space="preserve"> - Залогбанк №3</v>
          </cell>
          <cell r="E83">
            <v>3109</v>
          </cell>
        </row>
        <row r="84">
          <cell r="B84">
            <v>31</v>
          </cell>
          <cell r="D84" t="str">
            <v xml:space="preserve"> - Залогбанк №4</v>
          </cell>
          <cell r="E84">
            <v>3111</v>
          </cell>
        </row>
        <row r="85">
          <cell r="B85">
            <v>31</v>
          </cell>
          <cell r="D85" t="str">
            <v xml:space="preserve"> - Залогбанк №5</v>
          </cell>
          <cell r="E85">
            <v>3110</v>
          </cell>
        </row>
        <row r="86">
          <cell r="B86">
            <v>31</v>
          </cell>
          <cell r="D86" t="str">
            <v xml:space="preserve"> - Залогбанк №6</v>
          </cell>
          <cell r="E86">
            <v>3112</v>
          </cell>
        </row>
        <row r="87">
          <cell r="B87">
            <v>31</v>
          </cell>
          <cell r="D87" t="str">
            <v xml:space="preserve"> - прочие</v>
          </cell>
          <cell r="E87">
            <v>3199</v>
          </cell>
        </row>
        <row r="88">
          <cell r="B88">
            <v>3</v>
          </cell>
          <cell r="D88" t="str">
            <v>Погашение займов</v>
          </cell>
          <cell r="E88">
            <v>32</v>
          </cell>
        </row>
        <row r="89">
          <cell r="B89">
            <v>3</v>
          </cell>
          <cell r="D89" t="str">
            <v>Погашение векселей ОАО КРАЗ</v>
          </cell>
          <cell r="E89">
            <v>33</v>
          </cell>
        </row>
        <row r="90">
          <cell r="B90">
            <v>3</v>
          </cell>
          <cell r="D90" t="str">
            <v>Гарантии и прочие погашения</v>
          </cell>
          <cell r="E90">
            <v>34</v>
          </cell>
        </row>
        <row r="92">
          <cell r="C92" t="str">
            <v>Движение финансовых средств</v>
          </cell>
          <cell r="E92">
            <v>4</v>
          </cell>
        </row>
        <row r="93">
          <cell r="B93">
            <v>4</v>
          </cell>
          <cell r="C93" t="str">
            <v>Конвертация валюты</v>
          </cell>
          <cell r="E93">
            <v>42</v>
          </cell>
        </row>
        <row r="94">
          <cell r="B94">
            <v>42</v>
          </cell>
          <cell r="D94" t="str">
            <v>Поступление рублевых средств</v>
          </cell>
          <cell r="E94">
            <v>420</v>
          </cell>
        </row>
        <row r="95">
          <cell r="B95">
            <v>42</v>
          </cell>
          <cell r="D95" t="str">
            <v>Обязательная продажа валюты</v>
          </cell>
          <cell r="E95">
            <v>421</v>
          </cell>
        </row>
        <row r="96">
          <cell r="B96">
            <v>42</v>
          </cell>
          <cell r="D96" t="str">
            <v>Свободная продажа валюты</v>
          </cell>
          <cell r="E96">
            <v>422</v>
          </cell>
        </row>
        <row r="97">
          <cell r="B97">
            <v>42</v>
          </cell>
          <cell r="D97" t="str">
            <v>Покупка валюты</v>
          </cell>
          <cell r="E97">
            <v>423</v>
          </cell>
        </row>
        <row r="98">
          <cell r="B98">
            <v>4</v>
          </cell>
          <cell r="C98" t="str">
            <v>Движение по расчетному счету</v>
          </cell>
          <cell r="E98">
            <v>43</v>
          </cell>
        </row>
        <row r="99">
          <cell r="B99">
            <v>43</v>
          </cell>
          <cell r="D99" t="str">
            <v>Перевод денежных средств</v>
          </cell>
          <cell r="E99">
            <v>431</v>
          </cell>
        </row>
        <row r="100">
          <cell r="B100">
            <v>43</v>
          </cell>
          <cell r="D100" t="str">
            <v>Сдача наличности в банк</v>
          </cell>
          <cell r="E100">
            <v>432</v>
          </cell>
        </row>
        <row r="101">
          <cell r="B101">
            <v>43</v>
          </cell>
          <cell r="D101" t="str">
            <v>Обналичивание средств со счета</v>
          </cell>
          <cell r="E101">
            <v>433</v>
          </cell>
        </row>
        <row r="102">
          <cell r="B102">
            <v>4</v>
          </cell>
          <cell r="C102" t="str">
            <v>Вексельное обращение</v>
          </cell>
          <cell r="E102">
            <v>44</v>
          </cell>
        </row>
        <row r="103">
          <cell r="B103">
            <v>44</v>
          </cell>
          <cell r="D103" t="str">
            <v>Покупка/продажа Ц.Б. (векселя)</v>
          </cell>
          <cell r="E103">
            <v>441</v>
          </cell>
        </row>
        <row r="104">
          <cell r="B104">
            <v>44</v>
          </cell>
          <cell r="D104" t="str">
            <v>Покупка векселей КРАСЭНЕРГО</v>
          </cell>
          <cell r="E104">
            <v>442</v>
          </cell>
        </row>
        <row r="105">
          <cell r="B105">
            <v>44</v>
          </cell>
          <cell r="D105" t="str">
            <v>Продажа/покупка Ц.Б. (векселя)</v>
          </cell>
          <cell r="E105">
            <v>443</v>
          </cell>
        </row>
        <row r="106">
          <cell r="B106">
            <v>44</v>
          </cell>
          <cell r="D106" t="str">
            <v>Вексель в залог/ответхранение</v>
          </cell>
          <cell r="E106">
            <v>444</v>
          </cell>
        </row>
        <row r="107">
          <cell r="B107">
            <v>4</v>
          </cell>
          <cell r="C107" t="str">
            <v>Другие операции</v>
          </cell>
          <cell r="E107">
            <v>45</v>
          </cell>
        </row>
        <row r="108">
          <cell r="B108">
            <v>45</v>
          </cell>
          <cell r="D108" t="str">
            <v>Финансовые операции</v>
          </cell>
          <cell r="E108">
            <v>451</v>
          </cell>
        </row>
        <row r="109">
          <cell r="B109">
            <v>45</v>
          </cell>
          <cell r="D109" t="str">
            <v>Переуступка права требования</v>
          </cell>
          <cell r="E109">
            <v>452</v>
          </cell>
        </row>
        <row r="110">
          <cell r="B110">
            <v>45</v>
          </cell>
          <cell r="D110" t="str">
            <v>~</v>
          </cell>
          <cell r="E110">
            <v>453</v>
          </cell>
        </row>
        <row r="112">
          <cell r="C112" t="str">
            <v>ОСТАТОК финансовых средств</v>
          </cell>
          <cell r="E112">
            <v>40</v>
          </cell>
        </row>
        <row r="113">
          <cell r="B113">
            <v>40</v>
          </cell>
          <cell r="D113" t="str">
            <v xml:space="preserve"> - КБ МЕТАЛЭКС</v>
          </cell>
          <cell r="E113">
            <v>4001</v>
          </cell>
        </row>
        <row r="114">
          <cell r="B114">
            <v>40</v>
          </cell>
          <cell r="D114" t="str">
            <v xml:space="preserve"> - КрасСберБанк</v>
          </cell>
          <cell r="E114">
            <v>4002</v>
          </cell>
        </row>
        <row r="115">
          <cell r="B115">
            <v>40</v>
          </cell>
          <cell r="D115" t="str">
            <v xml:space="preserve"> - АЛЬФА Банк</v>
          </cell>
          <cell r="E115">
            <v>4003</v>
          </cell>
        </row>
        <row r="116">
          <cell r="B116">
            <v>40</v>
          </cell>
          <cell r="D116" t="str">
            <v xml:space="preserve"> - ИНКОМ Банк</v>
          </cell>
          <cell r="E116">
            <v>4004</v>
          </cell>
        </row>
        <row r="117">
          <cell r="B117">
            <v>40</v>
          </cell>
          <cell r="D117" t="str">
            <v xml:space="preserve"> - Российский Кредит</v>
          </cell>
          <cell r="E117">
            <v>4005</v>
          </cell>
        </row>
        <row r="118">
          <cell r="B118">
            <v>40</v>
          </cell>
          <cell r="D118" t="str">
            <v xml:space="preserve"> - Залогбанк </v>
          </cell>
          <cell r="E118">
            <v>4006</v>
          </cell>
        </row>
        <row r="119">
          <cell r="B119">
            <v>40</v>
          </cell>
          <cell r="D119" t="str">
            <v xml:space="preserve"> - прочие</v>
          </cell>
          <cell r="E119">
            <v>4099</v>
          </cell>
        </row>
        <row r="121">
          <cell r="D121" t="str">
            <v>Д И С Б А Л А Н С  :</v>
          </cell>
          <cell r="G121">
            <v>0</v>
          </cell>
          <cell r="H121">
            <v>0</v>
          </cell>
          <cell r="I121">
            <v>0</v>
          </cell>
        </row>
        <row r="122">
          <cell r="D122" t="str">
            <v>ДОХОДОВ над расходами</v>
          </cell>
        </row>
        <row r="123">
          <cell r="D123" t="str">
            <v>РАСХОДОВ над доходами</v>
          </cell>
        </row>
        <row r="126">
          <cell r="C126" t="str">
            <v>Б. РАСХОДНАЯ ЧАСТЬ</v>
          </cell>
          <cell r="E126">
            <v>5</v>
          </cell>
        </row>
        <row r="127">
          <cell r="D127" t="str">
            <v xml:space="preserve"> - из СЕБЕСТОИМОСТИ</v>
          </cell>
          <cell r="E127">
            <v>51</v>
          </cell>
        </row>
        <row r="128">
          <cell r="D128" t="str">
            <v xml:space="preserve"> - из ПРИБЫЛИ ОТ РЕАЛИЗАЦИИ</v>
          </cell>
          <cell r="E128">
            <v>52</v>
          </cell>
        </row>
        <row r="129">
          <cell r="D129" t="str">
            <v xml:space="preserve"> - из ПРИБЫЛИ ПРЕДПРИЯТИЯ</v>
          </cell>
          <cell r="E129">
            <v>53</v>
          </cell>
        </row>
        <row r="132">
          <cell r="B132">
            <v>5</v>
          </cell>
          <cell r="C132" t="str">
            <v>КОММЕРЧЕСКИЙ ДИРЕКТОР</v>
          </cell>
          <cell r="E132">
            <v>6</v>
          </cell>
        </row>
        <row r="134">
          <cell r="B134">
            <v>6</v>
          </cell>
          <cell r="C134" t="str">
            <v>РАСХОДЫ ЗА СЧЕТ СЕБЕСТОИМОСТИ</v>
          </cell>
          <cell r="E134">
            <v>61</v>
          </cell>
        </row>
        <row r="135">
          <cell r="B135">
            <v>61</v>
          </cell>
          <cell r="C135" t="str">
            <v>С Ы Р Ь Е</v>
          </cell>
          <cell r="E135">
            <v>611</v>
          </cell>
        </row>
        <row r="136">
          <cell r="B136">
            <v>611</v>
          </cell>
          <cell r="D136" t="str">
            <v>Глинозем</v>
          </cell>
          <cell r="E136">
            <v>61101</v>
          </cell>
        </row>
        <row r="137">
          <cell r="B137">
            <v>611</v>
          </cell>
          <cell r="D137" t="str">
            <v>Криолит</v>
          </cell>
          <cell r="E137">
            <v>61103</v>
          </cell>
        </row>
        <row r="138">
          <cell r="B138">
            <v>611</v>
          </cell>
          <cell r="D138" t="str">
            <v>Алюминий фтористый (ALF3)</v>
          </cell>
          <cell r="E138">
            <v>61104</v>
          </cell>
        </row>
        <row r="139">
          <cell r="B139">
            <v>611</v>
          </cell>
          <cell r="D139" t="str">
            <v>Фтористый кальций</v>
          </cell>
          <cell r="E139">
            <v>61105</v>
          </cell>
        </row>
        <row r="140">
          <cell r="B140">
            <v>611</v>
          </cell>
          <cell r="D140" t="str">
            <v>Анодные блоки</v>
          </cell>
          <cell r="E140">
            <v>61106</v>
          </cell>
        </row>
        <row r="141">
          <cell r="B141">
            <v>611</v>
          </cell>
          <cell r="D141" t="str">
            <v>Хлористый натрий</v>
          </cell>
          <cell r="E141">
            <v>61107</v>
          </cell>
        </row>
        <row r="142">
          <cell r="B142">
            <v>611</v>
          </cell>
          <cell r="D142" t="str">
            <v>Сода кальцинированная</v>
          </cell>
          <cell r="E142">
            <v>61108</v>
          </cell>
        </row>
        <row r="143">
          <cell r="B143">
            <v>611</v>
          </cell>
          <cell r="D143" t="str">
            <v>Сода каустическая</v>
          </cell>
          <cell r="E143">
            <v>61109</v>
          </cell>
        </row>
        <row r="144">
          <cell r="B144">
            <v>611</v>
          </cell>
          <cell r="D144" t="str">
            <v>Барий хлористый</v>
          </cell>
          <cell r="E144">
            <v>61110</v>
          </cell>
        </row>
        <row r="145">
          <cell r="B145">
            <v>611</v>
          </cell>
          <cell r="D145" t="str">
            <v>Гидроокись</v>
          </cell>
          <cell r="E145">
            <v>61111</v>
          </cell>
        </row>
        <row r="146">
          <cell r="B146">
            <v>611</v>
          </cell>
          <cell r="D146" t="str">
            <v xml:space="preserve">Медь </v>
          </cell>
          <cell r="E146">
            <v>61112</v>
          </cell>
        </row>
        <row r="147">
          <cell r="B147">
            <v>611</v>
          </cell>
          <cell r="D147" t="str">
            <v>Графит</v>
          </cell>
          <cell r="E147">
            <v>61113</v>
          </cell>
        </row>
        <row r="148">
          <cell r="B148">
            <v>611</v>
          </cell>
          <cell r="D148" t="str">
            <v>Титановая губка</v>
          </cell>
          <cell r="E148">
            <v>61114</v>
          </cell>
        </row>
        <row r="149">
          <cell r="B149">
            <v>611</v>
          </cell>
          <cell r="D149" t="str">
            <v>Кокс сырой</v>
          </cell>
          <cell r="E149">
            <v>61115</v>
          </cell>
        </row>
        <row r="150">
          <cell r="B150">
            <v>611</v>
          </cell>
          <cell r="D150" t="str">
            <v>Кокс прокаленный</v>
          </cell>
          <cell r="E150">
            <v>61116</v>
          </cell>
        </row>
        <row r="151">
          <cell r="B151">
            <v>611</v>
          </cell>
          <cell r="D151" t="str">
            <v>Пек каменноугольный</v>
          </cell>
          <cell r="E151">
            <v>61117</v>
          </cell>
        </row>
        <row r="152">
          <cell r="B152">
            <v>611</v>
          </cell>
          <cell r="D152" t="str">
            <v>Глиноземная шихта</v>
          </cell>
          <cell r="E152">
            <v>61118</v>
          </cell>
        </row>
        <row r="153">
          <cell r="B153">
            <v>611</v>
          </cell>
          <cell r="D153" t="str">
            <v>Пена угольная</v>
          </cell>
          <cell r="E153">
            <v>61119</v>
          </cell>
        </row>
        <row r="154">
          <cell r="B154">
            <v>611</v>
          </cell>
          <cell r="D154" t="str">
            <v>Огарки</v>
          </cell>
          <cell r="E154">
            <v>61120</v>
          </cell>
        </row>
        <row r="155">
          <cell r="B155">
            <v>611</v>
          </cell>
          <cell r="D155" t="str">
            <v>Угольная футеровка</v>
          </cell>
          <cell r="E155">
            <v>61121</v>
          </cell>
        </row>
        <row r="156">
          <cell r="B156">
            <v>611</v>
          </cell>
          <cell r="C156" t="str">
            <v>Завод Фтористого Алюминия</v>
          </cell>
          <cell r="E156">
            <v>61130</v>
          </cell>
        </row>
        <row r="157">
          <cell r="B157">
            <v>61130</v>
          </cell>
          <cell r="D157" t="str">
            <v xml:space="preserve"> - гидроокись</v>
          </cell>
          <cell r="E157">
            <v>611301</v>
          </cell>
        </row>
        <row r="158">
          <cell r="B158">
            <v>61130</v>
          </cell>
          <cell r="D158" t="str">
            <v xml:space="preserve"> - кислота серная</v>
          </cell>
          <cell r="E158">
            <v>611302</v>
          </cell>
        </row>
        <row r="159">
          <cell r="B159">
            <v>61130</v>
          </cell>
          <cell r="D159" t="str">
            <v xml:space="preserve"> - олеум</v>
          </cell>
          <cell r="E159">
            <v>611303</v>
          </cell>
        </row>
        <row r="160">
          <cell r="B160">
            <v>61130</v>
          </cell>
          <cell r="D160" t="str">
            <v xml:space="preserve"> - фтористый кальций </v>
          </cell>
          <cell r="E160">
            <v>611304</v>
          </cell>
        </row>
        <row r="161">
          <cell r="B161">
            <v>61130</v>
          </cell>
          <cell r="D161" t="str">
            <v xml:space="preserve"> - пыль белитоизвестняковая</v>
          </cell>
          <cell r="E161">
            <v>611305</v>
          </cell>
        </row>
        <row r="162">
          <cell r="B162">
            <v>61130</v>
          </cell>
          <cell r="D162" t="str">
            <v xml:space="preserve"> - молоко известковое</v>
          </cell>
          <cell r="E162">
            <v>611306</v>
          </cell>
        </row>
        <row r="163">
          <cell r="B163">
            <v>611</v>
          </cell>
          <cell r="D163" t="str">
            <v xml:space="preserve">Таможенные платежи за сырье </v>
          </cell>
          <cell r="E163">
            <v>6112</v>
          </cell>
        </row>
        <row r="164">
          <cell r="B164">
            <v>611</v>
          </cell>
          <cell r="D164" t="str">
            <v>Ж/д тариф по перевозке сырья</v>
          </cell>
          <cell r="E164">
            <v>6113</v>
          </cell>
        </row>
        <row r="166">
          <cell r="B166">
            <v>61</v>
          </cell>
          <cell r="C166" t="str">
            <v>Топливо всего, в т.ч. :</v>
          </cell>
          <cell r="E166">
            <v>6121</v>
          </cell>
        </row>
        <row r="167">
          <cell r="B167">
            <v>6121</v>
          </cell>
          <cell r="D167" t="str">
            <v xml:space="preserve"> - мазут</v>
          </cell>
          <cell r="E167">
            <v>61211</v>
          </cell>
        </row>
        <row r="168">
          <cell r="B168">
            <v>6121</v>
          </cell>
          <cell r="D168" t="str">
            <v xml:space="preserve"> - газ</v>
          </cell>
          <cell r="E168">
            <v>61212</v>
          </cell>
        </row>
        <row r="169">
          <cell r="B169">
            <v>6121</v>
          </cell>
          <cell r="D169" t="str">
            <v xml:space="preserve"> - дизтопливо</v>
          </cell>
          <cell r="E169">
            <v>61213</v>
          </cell>
        </row>
        <row r="170">
          <cell r="B170">
            <v>6121</v>
          </cell>
          <cell r="D170" t="str">
            <v xml:space="preserve"> - бензин</v>
          </cell>
          <cell r="E170">
            <v>61214</v>
          </cell>
        </row>
        <row r="171">
          <cell r="B171">
            <v>6121</v>
          </cell>
          <cell r="D171" t="str">
            <v xml:space="preserve"> - ГСМ</v>
          </cell>
          <cell r="E171">
            <v>61215</v>
          </cell>
        </row>
        <row r="172">
          <cell r="B172">
            <v>6121</v>
          </cell>
          <cell r="D172" t="str">
            <v xml:space="preserve"> - топливо прочее</v>
          </cell>
          <cell r="E172">
            <v>61219</v>
          </cell>
        </row>
        <row r="173">
          <cell r="B173">
            <v>61</v>
          </cell>
          <cell r="C173" t="str">
            <v xml:space="preserve">Материалы и запчасти, в т.ч. : </v>
          </cell>
          <cell r="E173">
            <v>6122</v>
          </cell>
        </row>
        <row r="174">
          <cell r="B174">
            <v>6122</v>
          </cell>
          <cell r="D174" t="str">
            <v xml:space="preserve"> - гасильный шест</v>
          </cell>
          <cell r="E174">
            <v>61221</v>
          </cell>
        </row>
        <row r="175">
          <cell r="B175">
            <v>6122</v>
          </cell>
          <cell r="D175" t="str">
            <v xml:space="preserve"> - блоки угольные</v>
          </cell>
          <cell r="E175">
            <v>61222</v>
          </cell>
        </row>
        <row r="176">
          <cell r="B176">
            <v>6122</v>
          </cell>
          <cell r="D176" t="str">
            <v xml:space="preserve"> - масса подовая</v>
          </cell>
          <cell r="E176">
            <v>61223</v>
          </cell>
        </row>
        <row r="177">
          <cell r="B177">
            <v>6122</v>
          </cell>
          <cell r="D177" t="str">
            <v xml:space="preserve"> - кирпич шамотный</v>
          </cell>
          <cell r="E177">
            <v>61224</v>
          </cell>
        </row>
        <row r="178">
          <cell r="B178">
            <v>6122</v>
          </cell>
          <cell r="D178" t="str">
            <v xml:space="preserve"> - блюмсы</v>
          </cell>
          <cell r="E178">
            <v>61225</v>
          </cell>
        </row>
        <row r="179">
          <cell r="B179">
            <v>6122</v>
          </cell>
          <cell r="D179" t="str">
            <v xml:space="preserve"> - прочие материалы (коммерция)</v>
          </cell>
          <cell r="E179">
            <v>61229</v>
          </cell>
        </row>
        <row r="180">
          <cell r="B180">
            <v>61</v>
          </cell>
          <cell r="D180" t="str">
            <v xml:space="preserve">Спецодежда </v>
          </cell>
          <cell r="E180">
            <v>6123</v>
          </cell>
        </row>
        <row r="181">
          <cell r="B181">
            <v>61</v>
          </cell>
          <cell r="D181" t="str">
            <v>Ж/Д тариф (экспорт алюминия)</v>
          </cell>
          <cell r="E181">
            <v>613</v>
          </cell>
        </row>
        <row r="182">
          <cell r="B182">
            <v>61</v>
          </cell>
          <cell r="D182" t="str">
            <v>Портовые расходы (экспорт алюминия)</v>
          </cell>
          <cell r="E182">
            <v>614</v>
          </cell>
        </row>
        <row r="183">
          <cell r="B183">
            <v>61</v>
          </cell>
          <cell r="D183" t="str">
            <v>Таможенные услуги прочие</v>
          </cell>
          <cell r="E183">
            <v>615</v>
          </cell>
        </row>
        <row r="184">
          <cell r="B184">
            <v>61</v>
          </cell>
          <cell r="D184" t="str">
            <v>Транспортные  расходы прочие</v>
          </cell>
          <cell r="E184">
            <v>616</v>
          </cell>
        </row>
        <row r="185">
          <cell r="B185">
            <v>61</v>
          </cell>
          <cell r="D185" t="str">
            <v>Прочие расходы с/с (коммерция)</v>
          </cell>
          <cell r="E185">
            <v>619</v>
          </cell>
        </row>
        <row r="186">
          <cell r="B186">
            <v>61</v>
          </cell>
          <cell r="D186" t="str">
            <v>Услуги КрАМЗа по пер-ке Т-образки</v>
          </cell>
          <cell r="E186">
            <v>6191</v>
          </cell>
        </row>
        <row r="188">
          <cell r="B188">
            <v>6</v>
          </cell>
          <cell r="C188" t="str">
            <v>РАСХОДЫ ЗА СЧЕТ ПРИБЫЛИ</v>
          </cell>
          <cell r="E188">
            <v>62</v>
          </cell>
        </row>
        <row r="189">
          <cell r="B189">
            <v>62</v>
          </cell>
          <cell r="D189" t="str">
            <v>Приобретение оборудования</v>
          </cell>
          <cell r="E189">
            <v>621</v>
          </cell>
        </row>
        <row r="192">
          <cell r="B192">
            <v>5</v>
          </cell>
          <cell r="C192" t="str">
            <v>ИСПОЛНИТЕЛЬНЫЙ ДИРЕКТОР</v>
          </cell>
          <cell r="E192">
            <v>7</v>
          </cell>
        </row>
        <row r="194">
          <cell r="B194">
            <v>7</v>
          </cell>
          <cell r="C194" t="str">
            <v>РАСХОДЫ ЗА СЧЕТ СЕБЕСТОИМОСТИ</v>
          </cell>
          <cell r="E194">
            <v>71</v>
          </cell>
        </row>
        <row r="195">
          <cell r="B195">
            <v>71</v>
          </cell>
          <cell r="D195" t="str">
            <v>Электроэнергия</v>
          </cell>
          <cell r="E195">
            <v>711</v>
          </cell>
        </row>
        <row r="196">
          <cell r="B196">
            <v>71</v>
          </cell>
          <cell r="D196" t="str">
            <v>Сжатый воздух</v>
          </cell>
          <cell r="E196">
            <v>712</v>
          </cell>
        </row>
        <row r="197">
          <cell r="B197">
            <v>71</v>
          </cell>
          <cell r="D197" t="str">
            <v>Вода</v>
          </cell>
          <cell r="E197">
            <v>713</v>
          </cell>
        </row>
        <row r="198">
          <cell r="B198">
            <v>71</v>
          </cell>
          <cell r="D198" t="str">
            <v>Тепло</v>
          </cell>
          <cell r="E198">
            <v>714</v>
          </cell>
        </row>
        <row r="199">
          <cell r="B199">
            <v>71</v>
          </cell>
          <cell r="C199" t="str">
            <v xml:space="preserve">Материалы и запчасти, в т.ч. : </v>
          </cell>
          <cell r="E199">
            <v>715</v>
          </cell>
        </row>
        <row r="200">
          <cell r="B200">
            <v>715</v>
          </cell>
          <cell r="D200" t="str">
            <v xml:space="preserve"> - кожух анодный</v>
          </cell>
          <cell r="E200">
            <v>7151</v>
          </cell>
        </row>
        <row r="201">
          <cell r="B201">
            <v>715</v>
          </cell>
          <cell r="D201" t="str">
            <v xml:space="preserve"> - кожух катодный</v>
          </cell>
          <cell r="E201">
            <v>7152</v>
          </cell>
        </row>
        <row r="202">
          <cell r="B202">
            <v>715</v>
          </cell>
          <cell r="D202" t="str">
            <v xml:space="preserve"> - штыри (шт.)</v>
          </cell>
          <cell r="E202">
            <v>7153</v>
          </cell>
        </row>
        <row r="203">
          <cell r="B203">
            <v>715</v>
          </cell>
          <cell r="D203" t="str">
            <v xml:space="preserve"> - секции прямые</v>
          </cell>
          <cell r="E203">
            <v>7154</v>
          </cell>
        </row>
        <row r="204">
          <cell r="B204">
            <v>715</v>
          </cell>
          <cell r="D204" t="str">
            <v xml:space="preserve"> - секции угловые</v>
          </cell>
          <cell r="E204">
            <v>7155</v>
          </cell>
        </row>
        <row r="205">
          <cell r="B205">
            <v>715</v>
          </cell>
          <cell r="D205" t="str">
            <v xml:space="preserve"> - труба прямая</v>
          </cell>
          <cell r="E205">
            <v>7156</v>
          </cell>
        </row>
        <row r="206">
          <cell r="B206">
            <v>715</v>
          </cell>
          <cell r="D206" t="str">
            <v xml:space="preserve"> - прочие материалы (произ-во)</v>
          </cell>
          <cell r="E206">
            <v>7159</v>
          </cell>
        </row>
        <row r="207">
          <cell r="B207">
            <v>71</v>
          </cell>
          <cell r="C207" t="str">
            <v>Услуги подрядчиков, в т.ч. :</v>
          </cell>
          <cell r="E207">
            <v>716</v>
          </cell>
        </row>
        <row r="208">
          <cell r="B208">
            <v>716</v>
          </cell>
          <cell r="D208" t="str">
            <v xml:space="preserve"> - для основных цехов </v>
          </cell>
          <cell r="E208">
            <v>7161</v>
          </cell>
        </row>
        <row r="209">
          <cell r="B209">
            <v>716</v>
          </cell>
          <cell r="D209" t="str">
            <v xml:space="preserve"> - для других нужд </v>
          </cell>
          <cell r="E209">
            <v>7162</v>
          </cell>
        </row>
        <row r="210">
          <cell r="B210">
            <v>71</v>
          </cell>
          <cell r="D210" t="str">
            <v>Плата за нормативные выбросы</v>
          </cell>
          <cell r="E210">
            <v>717</v>
          </cell>
        </row>
        <row r="211">
          <cell r="B211">
            <v>71</v>
          </cell>
          <cell r="D211" t="str">
            <v>Прочие расходы с/с (произ-во)</v>
          </cell>
          <cell r="E211">
            <v>719</v>
          </cell>
        </row>
        <row r="212">
          <cell r="B212">
            <v>71</v>
          </cell>
          <cell r="D212" t="str">
            <v>Расходы по охране труда</v>
          </cell>
          <cell r="E212">
            <v>7191</v>
          </cell>
        </row>
        <row r="213">
          <cell r="B213">
            <v>71</v>
          </cell>
          <cell r="D213" t="str">
            <v>Проверка приборов</v>
          </cell>
          <cell r="E213">
            <v>7192</v>
          </cell>
        </row>
        <row r="215">
          <cell r="B215">
            <v>7</v>
          </cell>
          <cell r="C215" t="str">
            <v>РАСХОДЫ ЗА СЧЕТ ПРИБЫЛИ</v>
          </cell>
          <cell r="E215">
            <v>72</v>
          </cell>
        </row>
        <row r="216">
          <cell r="B216">
            <v>72</v>
          </cell>
          <cell r="C216" t="str">
            <v>Капитальные вложения, в т.ч. :</v>
          </cell>
          <cell r="E216">
            <v>721</v>
          </cell>
        </row>
        <row r="217">
          <cell r="B217">
            <v>721</v>
          </cell>
          <cell r="D217" t="str">
            <v xml:space="preserve"> - СМР</v>
          </cell>
          <cell r="E217">
            <v>7211</v>
          </cell>
        </row>
        <row r="218">
          <cell r="B218">
            <v>721</v>
          </cell>
          <cell r="D218" t="str">
            <v xml:space="preserve"> - оборудование</v>
          </cell>
          <cell r="E218">
            <v>7212</v>
          </cell>
        </row>
        <row r="219">
          <cell r="B219">
            <v>721</v>
          </cell>
          <cell r="D219" t="str">
            <v xml:space="preserve"> - НИОКР</v>
          </cell>
          <cell r="E219">
            <v>7213</v>
          </cell>
        </row>
        <row r="220">
          <cell r="B220">
            <v>72</v>
          </cell>
          <cell r="D220" t="str">
            <v>Плата за сверхнормативные выбросы</v>
          </cell>
          <cell r="E220">
            <v>722</v>
          </cell>
        </row>
        <row r="223">
          <cell r="B223">
            <v>5</v>
          </cell>
          <cell r="C223" t="str">
            <v>ДИРЕКТОР ПО ФИНАНСАМ</v>
          </cell>
          <cell r="E223">
            <v>8</v>
          </cell>
        </row>
        <row r="225">
          <cell r="B225">
            <v>8</v>
          </cell>
          <cell r="C225" t="str">
            <v>РАСХОДЫ ЗА СЧЕТ СЕБЕСТОИМОСТИ</v>
          </cell>
          <cell r="E225">
            <v>81</v>
          </cell>
        </row>
        <row r="226">
          <cell r="B226">
            <v>81</v>
          </cell>
          <cell r="D226" t="str">
            <v>Платежи за счет заработной платы</v>
          </cell>
          <cell r="E226">
            <v>811</v>
          </cell>
        </row>
        <row r="227">
          <cell r="B227">
            <v>81</v>
          </cell>
          <cell r="C227" t="str">
            <v>Отчисления в социальные фонды :</v>
          </cell>
          <cell r="E227">
            <v>812</v>
          </cell>
        </row>
        <row r="228">
          <cell r="B228">
            <v>812</v>
          </cell>
          <cell r="D228" t="str">
            <v xml:space="preserve"> - Пенсионный фонд</v>
          </cell>
          <cell r="E228">
            <v>8121</v>
          </cell>
        </row>
        <row r="229">
          <cell r="B229">
            <v>812</v>
          </cell>
          <cell r="D229" t="str">
            <v xml:space="preserve"> - ФОМС</v>
          </cell>
          <cell r="E229">
            <v>8122</v>
          </cell>
        </row>
        <row r="230">
          <cell r="B230">
            <v>812</v>
          </cell>
          <cell r="D230" t="str">
            <v xml:space="preserve"> - ФСС</v>
          </cell>
          <cell r="E230">
            <v>8123</v>
          </cell>
        </row>
        <row r="231">
          <cell r="B231">
            <v>812</v>
          </cell>
          <cell r="D231" t="str">
            <v xml:space="preserve"> - Фонд занятости</v>
          </cell>
          <cell r="E231">
            <v>8124</v>
          </cell>
        </row>
        <row r="232">
          <cell r="B232">
            <v>81</v>
          </cell>
          <cell r="C232" t="str">
            <v>Налоги и платежи в бюджеты, в т.ч. :</v>
          </cell>
          <cell r="E232">
            <v>813</v>
          </cell>
        </row>
        <row r="233">
          <cell r="B233">
            <v>813</v>
          </cell>
          <cell r="D233" t="str">
            <v xml:space="preserve"> - на пользователей автомобильных дорог</v>
          </cell>
          <cell r="E233">
            <v>81301</v>
          </cell>
        </row>
        <row r="234">
          <cell r="B234">
            <v>813</v>
          </cell>
          <cell r="D234" t="str">
            <v xml:space="preserve"> - транспортный</v>
          </cell>
          <cell r="E234">
            <v>81302</v>
          </cell>
        </row>
        <row r="235">
          <cell r="B235">
            <v>813</v>
          </cell>
          <cell r="D235" t="str">
            <v xml:space="preserve"> - за пользование недрами</v>
          </cell>
          <cell r="E235">
            <v>81303</v>
          </cell>
        </row>
        <row r="236">
          <cell r="B236">
            <v>813</v>
          </cell>
          <cell r="D236" t="str">
            <v xml:space="preserve"> - на воспроизводство минерально-сырьевой базы</v>
          </cell>
          <cell r="E236">
            <v>81304</v>
          </cell>
        </row>
        <row r="237">
          <cell r="B237">
            <v>813</v>
          </cell>
          <cell r="D237" t="str">
            <v xml:space="preserve"> - на землю</v>
          </cell>
          <cell r="E237">
            <v>81305</v>
          </cell>
        </row>
        <row r="238">
          <cell r="B238">
            <v>813</v>
          </cell>
          <cell r="D238" t="str">
            <v xml:space="preserve"> - за аренду земли</v>
          </cell>
          <cell r="E238">
            <v>81306</v>
          </cell>
        </row>
        <row r="239">
          <cell r="B239">
            <v>813</v>
          </cell>
          <cell r="D239" t="str">
            <v xml:space="preserve"> - за воду</v>
          </cell>
          <cell r="E239">
            <v>81307</v>
          </cell>
        </row>
        <row r="240">
          <cell r="B240">
            <v>813</v>
          </cell>
          <cell r="D240" t="str">
            <v xml:space="preserve"> - с владельцев транспортных средств</v>
          </cell>
          <cell r="E240">
            <v>81308</v>
          </cell>
        </row>
        <row r="241">
          <cell r="B241">
            <v>81</v>
          </cell>
          <cell r="D241" t="str">
            <v>Проценты за кредит</v>
          </cell>
          <cell r="E241">
            <v>814</v>
          </cell>
        </row>
        <row r="242">
          <cell r="B242">
            <v>81</v>
          </cell>
          <cell r="D242" t="str">
            <v>Аудиторские услуги</v>
          </cell>
          <cell r="E242">
            <v>817</v>
          </cell>
        </row>
        <row r="243">
          <cell r="B243">
            <v>81</v>
          </cell>
          <cell r="D243" t="str">
            <v>Представительские расходы</v>
          </cell>
          <cell r="E243">
            <v>818</v>
          </cell>
        </row>
        <row r="244">
          <cell r="B244">
            <v>81</v>
          </cell>
          <cell r="D244" t="str">
            <v>Прочие расходы с\с (финансы)</v>
          </cell>
          <cell r="E244">
            <v>819</v>
          </cell>
        </row>
        <row r="245">
          <cell r="B245">
            <v>81</v>
          </cell>
          <cell r="D245" t="str">
            <v>Телеграфные расходы</v>
          </cell>
          <cell r="E245">
            <v>8191</v>
          </cell>
        </row>
        <row r="246">
          <cell r="B246">
            <v>81</v>
          </cell>
          <cell r="D246" t="str">
            <v>Подготовка кадров</v>
          </cell>
          <cell r="E246">
            <v>8199</v>
          </cell>
        </row>
        <row r="248">
          <cell r="B248">
            <v>8</v>
          </cell>
          <cell r="C248" t="str">
            <v>РАСХОДЫ ИЗ ПРИБЫЛИ от реализации</v>
          </cell>
          <cell r="E248">
            <v>82</v>
          </cell>
        </row>
        <row r="249">
          <cell r="B249">
            <v>82</v>
          </cell>
          <cell r="C249" t="str">
            <v>Налоги - всего</v>
          </cell>
          <cell r="E249">
            <v>821</v>
          </cell>
        </row>
        <row r="250">
          <cell r="B250">
            <v>821</v>
          </cell>
          <cell r="D250" t="str">
            <v xml:space="preserve"> - содержание объектов соцкультбыта</v>
          </cell>
          <cell r="E250">
            <v>8211</v>
          </cell>
        </row>
        <row r="251">
          <cell r="B251">
            <v>821</v>
          </cell>
          <cell r="D251" t="str">
            <v xml:space="preserve"> - на имущество</v>
          </cell>
          <cell r="E251">
            <v>8212</v>
          </cell>
        </row>
        <row r="252">
          <cell r="B252">
            <v>821</v>
          </cell>
          <cell r="D252" t="str">
            <v xml:space="preserve"> - сбор на уборку территории</v>
          </cell>
          <cell r="E252">
            <v>8213</v>
          </cell>
        </row>
        <row r="253">
          <cell r="B253">
            <v>821</v>
          </cell>
          <cell r="D253" t="str">
            <v xml:space="preserve"> - сбор на содержание милиции</v>
          </cell>
          <cell r="E253">
            <v>8214</v>
          </cell>
        </row>
        <row r="254">
          <cell r="B254">
            <v>821</v>
          </cell>
          <cell r="D254" t="str">
            <v xml:space="preserve"> - на общеобразовательные нужды</v>
          </cell>
          <cell r="E254">
            <v>8215</v>
          </cell>
        </row>
        <row r="255">
          <cell r="B255">
            <v>821</v>
          </cell>
          <cell r="D255" t="str">
            <v xml:space="preserve"> - на прибыль</v>
          </cell>
          <cell r="E255">
            <v>8216</v>
          </cell>
        </row>
        <row r="257">
          <cell r="B257">
            <v>8</v>
          </cell>
          <cell r="C257" t="str">
            <v>РАСХОДЫ ЗА СЧЕТ ПРИБЫЛИ</v>
          </cell>
          <cell r="E257">
            <v>83</v>
          </cell>
        </row>
        <row r="258">
          <cell r="B258">
            <v>83</v>
          </cell>
          <cell r="D258" t="str">
            <v>Затраты на объекты С-К-Б</v>
          </cell>
          <cell r="E258">
            <v>831</v>
          </cell>
        </row>
        <row r="259">
          <cell r="B259">
            <v>83</v>
          </cell>
          <cell r="D259" t="str">
            <v>Финансовые вложения</v>
          </cell>
          <cell r="E259">
            <v>832</v>
          </cell>
        </row>
        <row r="260">
          <cell r="B260">
            <v>83</v>
          </cell>
          <cell r="D260" t="str">
            <v>Благотворительность</v>
          </cell>
          <cell r="E260">
            <v>833</v>
          </cell>
        </row>
        <row r="261">
          <cell r="B261">
            <v>83</v>
          </cell>
          <cell r="D261" t="str">
            <v>Расходы Совета Директоров</v>
          </cell>
          <cell r="E261">
            <v>834</v>
          </cell>
        </row>
        <row r="262">
          <cell r="B262">
            <v>83</v>
          </cell>
          <cell r="D262" t="str">
            <v>Прочие расходы из прибыли</v>
          </cell>
          <cell r="E262">
            <v>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прив.рес. янв"/>
      <sheetName val="прив.рес.февр"/>
      <sheetName val="Февраль"/>
      <sheetName val="Март"/>
      <sheetName val="Апрель"/>
      <sheetName val="Май"/>
      <sheetName val="Июнь"/>
      <sheetName val="Июль"/>
      <sheetName val="Август"/>
      <sheetName val=" пост ср-в янв"/>
      <sheetName val="пост ср-в февр"/>
      <sheetName val="пост ср-в март"/>
      <sheetName val="пост ср-в апрель"/>
      <sheetName val="масла,литры"/>
      <sheetName val="постоянные затраты"/>
    </sheetNames>
    <sheetDataSet>
      <sheetData sheetId="0" refreshError="1">
        <row r="9">
          <cell r="C9" t="str">
            <v>А. ДОХОДНАЯ ЧАСТЬ</v>
          </cell>
          <cell r="E9">
            <v>1</v>
          </cell>
        </row>
        <row r="11">
          <cell r="B11">
            <v>1</v>
          </cell>
          <cell r="C11" t="str">
            <v>Всего за алюминий, тыс.$</v>
          </cell>
          <cell r="E11">
            <v>11</v>
          </cell>
        </row>
        <row r="12">
          <cell r="B12">
            <v>11</v>
          </cell>
          <cell r="C12" t="str">
            <v>Толлинг(всего)</v>
          </cell>
          <cell r="E12">
            <v>111</v>
          </cell>
        </row>
        <row r="13">
          <cell r="B13">
            <v>111</v>
          </cell>
          <cell r="D13" t="str">
            <v xml:space="preserve"> - COALCO 303-98</v>
          </cell>
          <cell r="E13">
            <v>11105</v>
          </cell>
        </row>
        <row r="14">
          <cell r="B14">
            <v>111</v>
          </cell>
          <cell r="D14" t="str">
            <v xml:space="preserve"> - COALKO 304-98</v>
          </cell>
          <cell r="E14">
            <v>11106</v>
          </cell>
        </row>
        <row r="15">
          <cell r="B15">
            <v>111</v>
          </cell>
          <cell r="D15" t="str">
            <v xml:space="preserve"> - ALDECO 301-98</v>
          </cell>
          <cell r="E15">
            <v>11107</v>
          </cell>
        </row>
        <row r="16">
          <cell r="B16">
            <v>111</v>
          </cell>
          <cell r="D16" t="str">
            <v xml:space="preserve"> - PEAField 302-98</v>
          </cell>
          <cell r="E16">
            <v>11109</v>
          </cell>
        </row>
        <row r="17">
          <cell r="B17">
            <v>111</v>
          </cell>
          <cell r="D17" t="str">
            <v xml:space="preserve"> - DAEWOO</v>
          </cell>
          <cell r="E17">
            <v>11199</v>
          </cell>
        </row>
        <row r="18">
          <cell r="B18">
            <v>11</v>
          </cell>
          <cell r="C18" t="str">
            <v>Экспорт (всего)</v>
          </cell>
          <cell r="E18">
            <v>112</v>
          </cell>
        </row>
        <row r="19">
          <cell r="B19">
            <v>112</v>
          </cell>
          <cell r="D19" t="str">
            <v xml:space="preserve"> - КРАЗПА 72</v>
          </cell>
          <cell r="E19">
            <v>11201</v>
          </cell>
        </row>
        <row r="20">
          <cell r="B20">
            <v>112</v>
          </cell>
          <cell r="D20" t="str">
            <v xml:space="preserve"> - ДЖЕВЕНЕТ 728</v>
          </cell>
          <cell r="E20">
            <v>11204</v>
          </cell>
        </row>
        <row r="21">
          <cell r="B21">
            <v>112</v>
          </cell>
          <cell r="D21" t="str">
            <v xml:space="preserve"> - COALKO 733</v>
          </cell>
          <cell r="E21">
            <v>11208</v>
          </cell>
        </row>
        <row r="22">
          <cell r="B22">
            <v>112</v>
          </cell>
          <cell r="D22" t="str">
            <v xml:space="preserve"> - COALKO 734</v>
          </cell>
          <cell r="E22">
            <v>11211</v>
          </cell>
        </row>
        <row r="23">
          <cell r="B23">
            <v>112</v>
          </cell>
          <cell r="D23" t="str">
            <v xml:space="preserve"> - ALDECO 803</v>
          </cell>
          <cell r="E23">
            <v>11209</v>
          </cell>
        </row>
        <row r="24">
          <cell r="B24">
            <v>112</v>
          </cell>
          <cell r="D24" t="str">
            <v xml:space="preserve"> - Алюминий Казахстана 804</v>
          </cell>
          <cell r="E24">
            <v>11210</v>
          </cell>
        </row>
        <row r="25">
          <cell r="B25">
            <v>112</v>
          </cell>
          <cell r="D25" t="str">
            <v xml:space="preserve"> - прочие</v>
          </cell>
          <cell r="E25">
            <v>11299</v>
          </cell>
        </row>
        <row r="26">
          <cell r="B26">
            <v>11</v>
          </cell>
          <cell r="C26" t="str">
            <v>Бартер</v>
          </cell>
          <cell r="E26">
            <v>113</v>
          </cell>
        </row>
        <row r="27">
          <cell r="B27">
            <v>113</v>
          </cell>
          <cell r="D27" t="str">
            <v xml:space="preserve"> - КРАЗПА 10</v>
          </cell>
          <cell r="E27">
            <v>11301</v>
          </cell>
        </row>
        <row r="28">
          <cell r="B28">
            <v>113</v>
          </cell>
          <cell r="D28" t="str">
            <v xml:space="preserve"> - Кли 75</v>
          </cell>
          <cell r="E28">
            <v>11302</v>
          </cell>
        </row>
        <row r="29">
          <cell r="B29">
            <v>113</v>
          </cell>
          <cell r="D29" t="str">
            <v xml:space="preserve"> - прочие</v>
          </cell>
          <cell r="E29">
            <v>11399</v>
          </cell>
        </row>
        <row r="32">
          <cell r="B32">
            <v>11</v>
          </cell>
          <cell r="C32" t="str">
            <v>Внутренний рынок, тыс.$</v>
          </cell>
          <cell r="E32">
            <v>114</v>
          </cell>
        </row>
        <row r="33">
          <cell r="B33">
            <v>11</v>
          </cell>
          <cell r="C33" t="str">
            <v>Внутренний рынок, тыс.руб.</v>
          </cell>
          <cell r="E33">
            <v>114</v>
          </cell>
        </row>
        <row r="34">
          <cell r="B34">
            <v>114</v>
          </cell>
          <cell r="D34" t="str">
            <v xml:space="preserve"> - КРАМЗ, 183</v>
          </cell>
          <cell r="E34">
            <v>11401</v>
          </cell>
        </row>
        <row r="35">
          <cell r="B35">
            <v>114</v>
          </cell>
          <cell r="D35" t="str">
            <v xml:space="preserve"> - САМЕКО, 128</v>
          </cell>
          <cell r="E35">
            <v>11402</v>
          </cell>
        </row>
        <row r="36">
          <cell r="B36">
            <v>114</v>
          </cell>
          <cell r="D36" t="str">
            <v xml:space="preserve"> - Танмет, 155, 182</v>
          </cell>
          <cell r="E36">
            <v>11403</v>
          </cell>
        </row>
        <row r="37">
          <cell r="B37">
            <v>114</v>
          </cell>
          <cell r="D37" t="str">
            <v xml:space="preserve"> - Ювис, 112</v>
          </cell>
          <cell r="E37">
            <v>11404</v>
          </cell>
        </row>
        <row r="38">
          <cell r="B38">
            <v>114</v>
          </cell>
          <cell r="D38" t="str">
            <v xml:space="preserve"> - прочие</v>
          </cell>
          <cell r="E38">
            <v>11499</v>
          </cell>
        </row>
        <row r="40">
          <cell r="B40">
            <v>1</v>
          </cell>
          <cell r="C40" t="str">
            <v>Всего других поступлений</v>
          </cell>
          <cell r="E40">
            <v>12</v>
          </cell>
        </row>
        <row r="41">
          <cell r="B41">
            <v>12</v>
          </cell>
          <cell r="C41" t="str">
            <v>Прочая продукция и услуги</v>
          </cell>
          <cell r="E41">
            <v>121</v>
          </cell>
        </row>
        <row r="42">
          <cell r="B42">
            <v>121</v>
          </cell>
          <cell r="D42" t="str">
            <v xml:space="preserve"> - кирпич</v>
          </cell>
          <cell r="E42">
            <v>1211</v>
          </cell>
        </row>
        <row r="43">
          <cell r="B43">
            <v>121</v>
          </cell>
          <cell r="D43" t="str">
            <v xml:space="preserve"> - ТНП</v>
          </cell>
          <cell r="E43">
            <v>1212</v>
          </cell>
        </row>
        <row r="44">
          <cell r="B44">
            <v>121</v>
          </cell>
          <cell r="D44" t="str">
            <v xml:space="preserve"> - услуги на сторону</v>
          </cell>
          <cell r="E44">
            <v>1213</v>
          </cell>
        </row>
        <row r="45">
          <cell r="B45">
            <v>121</v>
          </cell>
          <cell r="D45" t="str">
            <v xml:space="preserve"> - другие услуги и продукция</v>
          </cell>
          <cell r="E45">
            <v>1219</v>
          </cell>
        </row>
        <row r="46">
          <cell r="B46">
            <v>12</v>
          </cell>
          <cell r="C46" t="str">
            <v>Целевое финансирование</v>
          </cell>
          <cell r="E46">
            <v>122</v>
          </cell>
        </row>
        <row r="47">
          <cell r="B47">
            <v>122</v>
          </cell>
          <cell r="D47" t="str">
            <v xml:space="preserve"> - НИОКР и экология</v>
          </cell>
          <cell r="E47">
            <v>1221</v>
          </cell>
        </row>
        <row r="48">
          <cell r="B48">
            <v>122</v>
          </cell>
          <cell r="D48" t="str">
            <v xml:space="preserve"> - прочие</v>
          </cell>
          <cell r="E48">
            <v>1229</v>
          </cell>
        </row>
        <row r="49">
          <cell r="B49">
            <v>12</v>
          </cell>
          <cell r="D49" t="str">
            <v>Продажа имущества и ТМЦ</v>
          </cell>
          <cell r="E49">
            <v>123</v>
          </cell>
        </row>
        <row r="50">
          <cell r="B50">
            <v>12</v>
          </cell>
          <cell r="D50" t="str">
            <v>Возмещение НДС и др. налогов</v>
          </cell>
          <cell r="E50">
            <v>124</v>
          </cell>
        </row>
        <row r="51">
          <cell r="B51">
            <v>12</v>
          </cell>
          <cell r="D51" t="str">
            <v>Другие поступления</v>
          </cell>
          <cell r="E51">
            <v>125</v>
          </cell>
        </row>
        <row r="54">
          <cell r="C54" t="str">
            <v>Привлечение ресурсов :</v>
          </cell>
          <cell r="E54">
            <v>2</v>
          </cell>
        </row>
        <row r="55">
          <cell r="B55">
            <v>2</v>
          </cell>
          <cell r="C55" t="str">
            <v>Получение кредитов банка, всего</v>
          </cell>
          <cell r="E55">
            <v>21</v>
          </cell>
        </row>
        <row r="56">
          <cell r="B56">
            <v>21</v>
          </cell>
          <cell r="D56" t="str">
            <v xml:space="preserve"> - КБ МЕТАЛЭКС</v>
          </cell>
          <cell r="E56">
            <v>2101</v>
          </cell>
        </row>
        <row r="57">
          <cell r="B57">
            <v>21</v>
          </cell>
          <cell r="D57" t="str">
            <v xml:space="preserve"> - КрасСберБанк</v>
          </cell>
          <cell r="E57">
            <v>2102</v>
          </cell>
        </row>
        <row r="58">
          <cell r="B58">
            <v>21</v>
          </cell>
          <cell r="D58" t="str">
            <v xml:space="preserve"> - АЛЬФА Банк</v>
          </cell>
          <cell r="E58">
            <v>2103</v>
          </cell>
        </row>
        <row r="59">
          <cell r="B59">
            <v>21</v>
          </cell>
          <cell r="D59" t="str">
            <v xml:space="preserve"> - ИНКОМ Банк</v>
          </cell>
          <cell r="E59">
            <v>2104</v>
          </cell>
        </row>
        <row r="60">
          <cell r="B60">
            <v>21</v>
          </cell>
          <cell r="D60" t="str">
            <v xml:space="preserve"> - МосБизнес Банк</v>
          </cell>
          <cell r="E60">
            <v>2105</v>
          </cell>
        </row>
        <row r="61">
          <cell r="B61">
            <v>21</v>
          </cell>
          <cell r="D61" t="str">
            <v xml:space="preserve"> - Российский Кредит</v>
          </cell>
          <cell r="E61">
            <v>2106</v>
          </cell>
        </row>
        <row r="62">
          <cell r="B62">
            <v>21</v>
          </cell>
          <cell r="D62" t="str">
            <v xml:space="preserve"> - Залогбанк №89/97</v>
          </cell>
          <cell r="E62">
            <v>2107</v>
          </cell>
        </row>
        <row r="63">
          <cell r="B63">
            <v>21</v>
          </cell>
          <cell r="D63" t="str">
            <v xml:space="preserve"> - Залогбанк №2</v>
          </cell>
          <cell r="E63">
            <v>2108</v>
          </cell>
        </row>
        <row r="64">
          <cell r="B64">
            <v>21</v>
          </cell>
          <cell r="D64" t="str">
            <v xml:space="preserve"> - Залогбанк №3</v>
          </cell>
          <cell r="E64">
            <v>2109</v>
          </cell>
        </row>
        <row r="65">
          <cell r="B65">
            <v>21</v>
          </cell>
          <cell r="D65" t="str">
            <v xml:space="preserve"> - Залогбанк №4</v>
          </cell>
          <cell r="E65">
            <v>2111</v>
          </cell>
        </row>
        <row r="66">
          <cell r="B66">
            <v>21</v>
          </cell>
          <cell r="D66" t="str">
            <v xml:space="preserve"> - Залогбанк №5</v>
          </cell>
          <cell r="E66">
            <v>2110</v>
          </cell>
        </row>
        <row r="67">
          <cell r="B67">
            <v>21</v>
          </cell>
          <cell r="D67" t="str">
            <v xml:space="preserve"> - Залогбанк №6</v>
          </cell>
          <cell r="E67">
            <v>2112</v>
          </cell>
        </row>
        <row r="68">
          <cell r="B68">
            <v>21</v>
          </cell>
          <cell r="D68" t="str">
            <v xml:space="preserve"> - прочие</v>
          </cell>
          <cell r="E68">
            <v>2199</v>
          </cell>
        </row>
        <row r="69">
          <cell r="B69">
            <v>2</v>
          </cell>
          <cell r="D69" t="str">
            <v>Привлечение займов</v>
          </cell>
          <cell r="E69">
            <v>22</v>
          </cell>
        </row>
        <row r="70">
          <cell r="B70">
            <v>2</v>
          </cell>
          <cell r="D70" t="str">
            <v>Выпуск векселей ОАО КРАЗ</v>
          </cell>
          <cell r="E70">
            <v>23</v>
          </cell>
        </row>
        <row r="71">
          <cell r="B71">
            <v>2</v>
          </cell>
          <cell r="D71" t="str">
            <v>Гарантии ОАО КРАЗ (выдача)</v>
          </cell>
          <cell r="E71">
            <v>24</v>
          </cell>
        </row>
        <row r="73">
          <cell r="C73" t="str">
            <v>Возврат ресурсов :</v>
          </cell>
          <cell r="E73">
            <v>3</v>
          </cell>
        </row>
        <row r="74">
          <cell r="B74">
            <v>3</v>
          </cell>
          <cell r="C74" t="str">
            <v>Погашение кредитов банка, всего</v>
          </cell>
          <cell r="E74">
            <v>31</v>
          </cell>
        </row>
        <row r="75">
          <cell r="B75">
            <v>31</v>
          </cell>
          <cell r="D75" t="str">
            <v xml:space="preserve"> - КБ МЕТАЛЭКС</v>
          </cell>
          <cell r="E75">
            <v>3101</v>
          </cell>
        </row>
        <row r="76">
          <cell r="B76">
            <v>31</v>
          </cell>
          <cell r="D76" t="str">
            <v xml:space="preserve"> - КрасСберБанк</v>
          </cell>
          <cell r="E76">
            <v>3102</v>
          </cell>
        </row>
        <row r="77">
          <cell r="B77">
            <v>31</v>
          </cell>
          <cell r="D77" t="str">
            <v xml:space="preserve"> - АЛЬФА Банк</v>
          </cell>
          <cell r="E77">
            <v>3103</v>
          </cell>
        </row>
        <row r="78">
          <cell r="B78">
            <v>31</v>
          </cell>
          <cell r="D78" t="str">
            <v xml:space="preserve"> - ИНКОМ Банк</v>
          </cell>
          <cell r="E78">
            <v>3104</v>
          </cell>
        </row>
        <row r="79">
          <cell r="B79">
            <v>31</v>
          </cell>
          <cell r="D79" t="str">
            <v xml:space="preserve"> - МосБизнес Банк</v>
          </cell>
          <cell r="E79">
            <v>3105</v>
          </cell>
        </row>
        <row r="80">
          <cell r="B80">
            <v>31</v>
          </cell>
          <cell r="D80" t="str">
            <v xml:space="preserve"> - Российский Кредит</v>
          </cell>
          <cell r="E80">
            <v>3106</v>
          </cell>
        </row>
        <row r="81">
          <cell r="B81">
            <v>31</v>
          </cell>
          <cell r="D81" t="str">
            <v xml:space="preserve"> - Залогбанк №89/97</v>
          </cell>
          <cell r="E81">
            <v>3107</v>
          </cell>
        </row>
        <row r="82">
          <cell r="B82">
            <v>31</v>
          </cell>
          <cell r="D82" t="str">
            <v xml:space="preserve"> - Залогбанк №2</v>
          </cell>
          <cell r="E82">
            <v>3108</v>
          </cell>
        </row>
        <row r="83">
          <cell r="B83">
            <v>31</v>
          </cell>
          <cell r="D83" t="str">
            <v xml:space="preserve"> - Залогбанк №3</v>
          </cell>
          <cell r="E83">
            <v>3109</v>
          </cell>
        </row>
        <row r="84">
          <cell r="B84">
            <v>31</v>
          </cell>
          <cell r="D84" t="str">
            <v xml:space="preserve"> - Залогбанк №4</v>
          </cell>
          <cell r="E84">
            <v>3111</v>
          </cell>
        </row>
        <row r="85">
          <cell r="B85">
            <v>31</v>
          </cell>
          <cell r="D85" t="str">
            <v xml:space="preserve"> - Залогбанк №5</v>
          </cell>
          <cell r="E85">
            <v>3110</v>
          </cell>
        </row>
        <row r="86">
          <cell r="B86">
            <v>31</v>
          </cell>
          <cell r="D86" t="str">
            <v xml:space="preserve"> - Залогбанк №6</v>
          </cell>
          <cell r="E86">
            <v>3112</v>
          </cell>
        </row>
        <row r="87">
          <cell r="B87">
            <v>31</v>
          </cell>
          <cell r="D87" t="str">
            <v xml:space="preserve"> - прочие</v>
          </cell>
          <cell r="E87">
            <v>3199</v>
          </cell>
        </row>
        <row r="88">
          <cell r="B88">
            <v>3</v>
          </cell>
          <cell r="D88" t="str">
            <v>Погашение займов</v>
          </cell>
          <cell r="E88">
            <v>32</v>
          </cell>
        </row>
        <row r="89">
          <cell r="B89">
            <v>3</v>
          </cell>
          <cell r="D89" t="str">
            <v>Погашение векселей ОАО КРАЗ</v>
          </cell>
          <cell r="E89">
            <v>33</v>
          </cell>
        </row>
        <row r="90">
          <cell r="B90">
            <v>3</v>
          </cell>
          <cell r="D90" t="str">
            <v>Гарантии и прочие погашения</v>
          </cell>
          <cell r="E90">
            <v>34</v>
          </cell>
        </row>
        <row r="92">
          <cell r="C92" t="str">
            <v>Движение финансовых средств</v>
          </cell>
          <cell r="E92">
            <v>4</v>
          </cell>
        </row>
        <row r="93">
          <cell r="B93">
            <v>4</v>
          </cell>
          <cell r="C93" t="str">
            <v>Конвертация валюты</v>
          </cell>
          <cell r="E93">
            <v>42</v>
          </cell>
        </row>
        <row r="94">
          <cell r="B94">
            <v>42</v>
          </cell>
          <cell r="D94" t="str">
            <v>Поступление рублевых средств</v>
          </cell>
          <cell r="E94">
            <v>420</v>
          </cell>
        </row>
        <row r="95">
          <cell r="B95">
            <v>42</v>
          </cell>
          <cell r="D95" t="str">
            <v>Обязательная продажа валюты</v>
          </cell>
          <cell r="E95">
            <v>421</v>
          </cell>
        </row>
        <row r="96">
          <cell r="B96">
            <v>42</v>
          </cell>
          <cell r="D96" t="str">
            <v>Свободная продажа валюты</v>
          </cell>
          <cell r="E96">
            <v>422</v>
          </cell>
        </row>
        <row r="97">
          <cell r="B97">
            <v>42</v>
          </cell>
          <cell r="D97" t="str">
            <v>Покупка валюты</v>
          </cell>
          <cell r="E97">
            <v>423</v>
          </cell>
        </row>
        <row r="98">
          <cell r="B98">
            <v>4</v>
          </cell>
          <cell r="C98" t="str">
            <v>Движение по расчетному счету</v>
          </cell>
          <cell r="E98">
            <v>43</v>
          </cell>
        </row>
        <row r="99">
          <cell r="B99">
            <v>43</v>
          </cell>
          <cell r="D99" t="str">
            <v>Перевод денежных средств</v>
          </cell>
          <cell r="E99">
            <v>431</v>
          </cell>
        </row>
        <row r="100">
          <cell r="B100">
            <v>43</v>
          </cell>
          <cell r="D100" t="str">
            <v>Сдача наличности в банк</v>
          </cell>
          <cell r="E100">
            <v>432</v>
          </cell>
        </row>
        <row r="101">
          <cell r="B101">
            <v>43</v>
          </cell>
          <cell r="D101" t="str">
            <v>Обналичивание средств со счета</v>
          </cell>
          <cell r="E101">
            <v>433</v>
          </cell>
        </row>
        <row r="102">
          <cell r="B102">
            <v>4</v>
          </cell>
          <cell r="C102" t="str">
            <v>Вексельное обращение</v>
          </cell>
          <cell r="E102">
            <v>44</v>
          </cell>
        </row>
        <row r="103">
          <cell r="B103">
            <v>44</v>
          </cell>
          <cell r="D103" t="str">
            <v>Покупка/продажа Ц.Б. (векселя)</v>
          </cell>
          <cell r="E103">
            <v>441</v>
          </cell>
        </row>
        <row r="104">
          <cell r="B104">
            <v>44</v>
          </cell>
          <cell r="D104" t="str">
            <v>Покупка векселей КРАСЭНЕРГО</v>
          </cell>
          <cell r="E104">
            <v>442</v>
          </cell>
        </row>
        <row r="105">
          <cell r="B105">
            <v>44</v>
          </cell>
          <cell r="D105" t="str">
            <v>Продажа/покупка Ц.Б. (векселя)</v>
          </cell>
          <cell r="E105">
            <v>443</v>
          </cell>
        </row>
        <row r="106">
          <cell r="B106">
            <v>44</v>
          </cell>
          <cell r="D106" t="str">
            <v>Вексель в залог/ответхранение</v>
          </cell>
          <cell r="E106">
            <v>444</v>
          </cell>
        </row>
        <row r="107">
          <cell r="B107">
            <v>4</v>
          </cell>
          <cell r="C107" t="str">
            <v>Другие операции</v>
          </cell>
          <cell r="E107">
            <v>45</v>
          </cell>
        </row>
        <row r="108">
          <cell r="B108">
            <v>45</v>
          </cell>
          <cell r="D108" t="str">
            <v>Финансовые операции</v>
          </cell>
          <cell r="E108">
            <v>451</v>
          </cell>
        </row>
        <row r="109">
          <cell r="B109">
            <v>45</v>
          </cell>
          <cell r="D109" t="str">
            <v>Переуступка права требования</v>
          </cell>
          <cell r="E109">
            <v>452</v>
          </cell>
        </row>
        <row r="110">
          <cell r="B110">
            <v>45</v>
          </cell>
          <cell r="D110" t="str">
            <v>~</v>
          </cell>
          <cell r="E110">
            <v>453</v>
          </cell>
        </row>
        <row r="112">
          <cell r="C112" t="str">
            <v>ОСТАТОК финансовых средств</v>
          </cell>
          <cell r="E112">
            <v>40</v>
          </cell>
        </row>
        <row r="113">
          <cell r="B113">
            <v>40</v>
          </cell>
          <cell r="D113" t="str">
            <v xml:space="preserve"> - КБ МЕТАЛЭКС</v>
          </cell>
          <cell r="E113">
            <v>4001</v>
          </cell>
        </row>
        <row r="114">
          <cell r="B114">
            <v>40</v>
          </cell>
          <cell r="D114" t="str">
            <v xml:space="preserve"> - КрасСберБанк</v>
          </cell>
          <cell r="E114">
            <v>4002</v>
          </cell>
        </row>
        <row r="115">
          <cell r="B115">
            <v>40</v>
          </cell>
          <cell r="D115" t="str">
            <v xml:space="preserve"> - АЛЬФА Банк</v>
          </cell>
          <cell r="E115">
            <v>4003</v>
          </cell>
        </row>
        <row r="116">
          <cell r="B116">
            <v>40</v>
          </cell>
          <cell r="D116" t="str">
            <v xml:space="preserve"> - ИНКОМ Банк</v>
          </cell>
          <cell r="E116">
            <v>4004</v>
          </cell>
        </row>
        <row r="117">
          <cell r="B117">
            <v>40</v>
          </cell>
          <cell r="D117" t="str">
            <v xml:space="preserve"> - Российский Кредит</v>
          </cell>
          <cell r="E117">
            <v>4005</v>
          </cell>
        </row>
        <row r="118">
          <cell r="B118">
            <v>40</v>
          </cell>
          <cell r="D118" t="str">
            <v xml:space="preserve"> - Залогбанк </v>
          </cell>
          <cell r="E118">
            <v>4006</v>
          </cell>
        </row>
        <row r="119">
          <cell r="B119">
            <v>40</v>
          </cell>
          <cell r="D119" t="str">
            <v xml:space="preserve"> - прочие</v>
          </cell>
          <cell r="E119">
            <v>4099</v>
          </cell>
        </row>
        <row r="121">
          <cell r="D121" t="str">
            <v>Д И С Б А Л А Н С  :</v>
          </cell>
          <cell r="G121">
            <v>0</v>
          </cell>
          <cell r="H121">
            <v>0</v>
          </cell>
          <cell r="I121">
            <v>0</v>
          </cell>
        </row>
        <row r="122">
          <cell r="D122" t="str">
            <v>ДОХОДОВ над расходами</v>
          </cell>
        </row>
        <row r="123">
          <cell r="D123" t="str">
            <v>РАСХОДОВ над доходами</v>
          </cell>
        </row>
        <row r="126">
          <cell r="C126" t="str">
            <v>Б. РАСХОДНАЯ ЧАСТЬ</v>
          </cell>
          <cell r="E126">
            <v>5</v>
          </cell>
        </row>
        <row r="127">
          <cell r="D127" t="str">
            <v xml:space="preserve"> - из СЕБЕСТОИМОСТИ</v>
          </cell>
          <cell r="E127">
            <v>51</v>
          </cell>
        </row>
        <row r="128">
          <cell r="D128" t="str">
            <v xml:space="preserve"> - из ПРИБЫЛИ ОТ РЕАЛИЗАЦИИ</v>
          </cell>
          <cell r="E128">
            <v>52</v>
          </cell>
        </row>
        <row r="129">
          <cell r="D129" t="str">
            <v xml:space="preserve"> - из ПРИБЫЛИ ПРЕДПРИЯТИЯ</v>
          </cell>
          <cell r="E129">
            <v>53</v>
          </cell>
        </row>
        <row r="132">
          <cell r="B132">
            <v>5</v>
          </cell>
          <cell r="C132" t="str">
            <v>КОММЕРЧЕСКИЙ ДИРЕКТОР</v>
          </cell>
          <cell r="E132">
            <v>6</v>
          </cell>
        </row>
        <row r="134">
          <cell r="B134">
            <v>6</v>
          </cell>
          <cell r="C134" t="str">
            <v>РАСХОДЫ ЗА СЧЕТ СЕБЕСТОИМОСТИ</v>
          </cell>
          <cell r="E134">
            <v>61</v>
          </cell>
        </row>
        <row r="135">
          <cell r="B135">
            <v>61</v>
          </cell>
          <cell r="C135" t="str">
            <v>С Ы Р Ь Е</v>
          </cell>
          <cell r="E135">
            <v>611</v>
          </cell>
        </row>
        <row r="136">
          <cell r="B136">
            <v>611</v>
          </cell>
          <cell r="D136" t="str">
            <v>Глинозем</v>
          </cell>
          <cell r="E136">
            <v>61101</v>
          </cell>
        </row>
        <row r="137">
          <cell r="B137">
            <v>611</v>
          </cell>
          <cell r="D137" t="str">
            <v>Криолит</v>
          </cell>
          <cell r="E137">
            <v>61103</v>
          </cell>
        </row>
        <row r="138">
          <cell r="B138">
            <v>611</v>
          </cell>
          <cell r="D138" t="str">
            <v>Алюминий фтористый (ALF3)</v>
          </cell>
          <cell r="E138">
            <v>61104</v>
          </cell>
        </row>
        <row r="139">
          <cell r="B139">
            <v>611</v>
          </cell>
          <cell r="D139" t="str">
            <v>Фтористый кальций</v>
          </cell>
          <cell r="E139">
            <v>61105</v>
          </cell>
        </row>
        <row r="140">
          <cell r="B140">
            <v>611</v>
          </cell>
          <cell r="D140" t="str">
            <v>Анодные блоки</v>
          </cell>
          <cell r="E140">
            <v>61106</v>
          </cell>
        </row>
        <row r="141">
          <cell r="B141">
            <v>611</v>
          </cell>
          <cell r="D141" t="str">
            <v>Хлористый натрий</v>
          </cell>
          <cell r="E141">
            <v>61107</v>
          </cell>
        </row>
        <row r="142">
          <cell r="B142">
            <v>611</v>
          </cell>
          <cell r="D142" t="str">
            <v>Сода кальцинированная</v>
          </cell>
          <cell r="E142">
            <v>61108</v>
          </cell>
        </row>
        <row r="143">
          <cell r="B143">
            <v>611</v>
          </cell>
          <cell r="D143" t="str">
            <v>Сода каустическая</v>
          </cell>
          <cell r="E143">
            <v>61109</v>
          </cell>
        </row>
        <row r="144">
          <cell r="B144">
            <v>611</v>
          </cell>
          <cell r="D144" t="str">
            <v>Барий хлористый</v>
          </cell>
          <cell r="E144">
            <v>61110</v>
          </cell>
        </row>
        <row r="145">
          <cell r="B145">
            <v>611</v>
          </cell>
          <cell r="D145" t="str">
            <v>Гидроокись</v>
          </cell>
          <cell r="E145">
            <v>61111</v>
          </cell>
        </row>
        <row r="146">
          <cell r="B146">
            <v>611</v>
          </cell>
          <cell r="D146" t="str">
            <v xml:space="preserve">Медь </v>
          </cell>
          <cell r="E146">
            <v>61112</v>
          </cell>
        </row>
        <row r="147">
          <cell r="B147">
            <v>611</v>
          </cell>
          <cell r="D147" t="str">
            <v>Графит</v>
          </cell>
          <cell r="E147">
            <v>61113</v>
          </cell>
        </row>
        <row r="148">
          <cell r="B148">
            <v>611</v>
          </cell>
          <cell r="D148" t="str">
            <v>Титановая губка</v>
          </cell>
          <cell r="E148">
            <v>61114</v>
          </cell>
        </row>
        <row r="149">
          <cell r="B149">
            <v>611</v>
          </cell>
          <cell r="D149" t="str">
            <v>Кокс сырой</v>
          </cell>
          <cell r="E149">
            <v>61115</v>
          </cell>
        </row>
        <row r="150">
          <cell r="B150">
            <v>611</v>
          </cell>
          <cell r="D150" t="str">
            <v>Кокс прокаленный</v>
          </cell>
          <cell r="E150">
            <v>61116</v>
          </cell>
        </row>
        <row r="151">
          <cell r="B151">
            <v>611</v>
          </cell>
          <cell r="D151" t="str">
            <v>Пек каменноугольный</v>
          </cell>
          <cell r="E151">
            <v>61117</v>
          </cell>
        </row>
        <row r="152">
          <cell r="B152">
            <v>611</v>
          </cell>
          <cell r="D152" t="str">
            <v>Глиноземная шихта</v>
          </cell>
          <cell r="E152">
            <v>61118</v>
          </cell>
        </row>
        <row r="153">
          <cell r="B153">
            <v>611</v>
          </cell>
          <cell r="D153" t="str">
            <v>Пена угольная</v>
          </cell>
          <cell r="E153">
            <v>61119</v>
          </cell>
        </row>
        <row r="154">
          <cell r="B154">
            <v>611</v>
          </cell>
          <cell r="D154" t="str">
            <v>Огарки</v>
          </cell>
          <cell r="E154">
            <v>61120</v>
          </cell>
        </row>
        <row r="155">
          <cell r="B155">
            <v>611</v>
          </cell>
          <cell r="D155" t="str">
            <v>Угольная футеровка</v>
          </cell>
          <cell r="E155">
            <v>61121</v>
          </cell>
        </row>
        <row r="156">
          <cell r="B156">
            <v>611</v>
          </cell>
          <cell r="C156" t="str">
            <v>Завод Фтористого Алюминия</v>
          </cell>
          <cell r="E156">
            <v>61130</v>
          </cell>
        </row>
        <row r="157">
          <cell r="B157">
            <v>61130</v>
          </cell>
          <cell r="D157" t="str">
            <v xml:space="preserve"> - гидроокись</v>
          </cell>
          <cell r="E157">
            <v>611301</v>
          </cell>
        </row>
        <row r="158">
          <cell r="B158">
            <v>61130</v>
          </cell>
          <cell r="D158" t="str">
            <v xml:space="preserve"> - кислота серная</v>
          </cell>
          <cell r="E158">
            <v>611302</v>
          </cell>
        </row>
        <row r="159">
          <cell r="B159">
            <v>61130</v>
          </cell>
          <cell r="D159" t="str">
            <v xml:space="preserve"> - олеум</v>
          </cell>
          <cell r="E159">
            <v>611303</v>
          </cell>
        </row>
        <row r="160">
          <cell r="B160">
            <v>61130</v>
          </cell>
          <cell r="D160" t="str">
            <v xml:space="preserve"> - фтористый кальций </v>
          </cell>
          <cell r="E160">
            <v>611304</v>
          </cell>
        </row>
        <row r="161">
          <cell r="B161">
            <v>61130</v>
          </cell>
          <cell r="D161" t="str">
            <v xml:space="preserve"> - пыль белитоизвестняковая</v>
          </cell>
          <cell r="E161">
            <v>611305</v>
          </cell>
        </row>
        <row r="162">
          <cell r="B162">
            <v>61130</v>
          </cell>
          <cell r="D162" t="str">
            <v xml:space="preserve"> - молоко известковое</v>
          </cell>
          <cell r="E162">
            <v>611306</v>
          </cell>
        </row>
        <row r="163">
          <cell r="B163">
            <v>611</v>
          </cell>
          <cell r="D163" t="str">
            <v xml:space="preserve">Таможенные платежи за сырье </v>
          </cell>
          <cell r="E163">
            <v>6112</v>
          </cell>
        </row>
        <row r="164">
          <cell r="B164">
            <v>611</v>
          </cell>
          <cell r="D164" t="str">
            <v>Ж/д тариф по перевозке сырья</v>
          </cell>
          <cell r="E164">
            <v>6113</v>
          </cell>
        </row>
        <row r="166">
          <cell r="B166">
            <v>61</v>
          </cell>
          <cell r="C166" t="str">
            <v>Топливо всего, в т.ч. :</v>
          </cell>
          <cell r="E166">
            <v>6121</v>
          </cell>
        </row>
        <row r="167">
          <cell r="B167">
            <v>6121</v>
          </cell>
          <cell r="D167" t="str">
            <v xml:space="preserve"> - мазут</v>
          </cell>
          <cell r="E167">
            <v>61211</v>
          </cell>
        </row>
        <row r="168">
          <cell r="B168">
            <v>6121</v>
          </cell>
          <cell r="D168" t="str">
            <v xml:space="preserve"> - газ</v>
          </cell>
          <cell r="E168">
            <v>61212</v>
          </cell>
        </row>
        <row r="169">
          <cell r="B169">
            <v>6121</v>
          </cell>
          <cell r="D169" t="str">
            <v xml:space="preserve"> - дизтопливо</v>
          </cell>
          <cell r="E169">
            <v>61213</v>
          </cell>
        </row>
        <row r="170">
          <cell r="B170">
            <v>6121</v>
          </cell>
          <cell r="D170" t="str">
            <v xml:space="preserve"> - бензин</v>
          </cell>
          <cell r="E170">
            <v>61214</v>
          </cell>
        </row>
        <row r="171">
          <cell r="B171">
            <v>6121</v>
          </cell>
          <cell r="D171" t="str">
            <v xml:space="preserve"> - ГСМ</v>
          </cell>
          <cell r="E171">
            <v>61215</v>
          </cell>
        </row>
        <row r="172">
          <cell r="B172">
            <v>6121</v>
          </cell>
          <cell r="D172" t="str">
            <v xml:space="preserve"> - топливо прочее</v>
          </cell>
          <cell r="E172">
            <v>61219</v>
          </cell>
        </row>
        <row r="173">
          <cell r="B173">
            <v>61</v>
          </cell>
          <cell r="C173" t="str">
            <v xml:space="preserve">Материалы и запчасти, в т.ч. : </v>
          </cell>
          <cell r="E173">
            <v>6122</v>
          </cell>
        </row>
        <row r="174">
          <cell r="B174">
            <v>6122</v>
          </cell>
          <cell r="D174" t="str">
            <v xml:space="preserve"> - гасильный шест</v>
          </cell>
          <cell r="E174">
            <v>61221</v>
          </cell>
        </row>
        <row r="175">
          <cell r="B175">
            <v>6122</v>
          </cell>
          <cell r="D175" t="str">
            <v xml:space="preserve"> - блоки угольные</v>
          </cell>
          <cell r="E175">
            <v>61222</v>
          </cell>
        </row>
        <row r="176">
          <cell r="B176">
            <v>6122</v>
          </cell>
          <cell r="D176" t="str">
            <v xml:space="preserve"> - масса подовая</v>
          </cell>
          <cell r="E176">
            <v>61223</v>
          </cell>
        </row>
        <row r="177">
          <cell r="B177">
            <v>6122</v>
          </cell>
          <cell r="D177" t="str">
            <v xml:space="preserve"> - кирпич шамотный</v>
          </cell>
          <cell r="E177">
            <v>61224</v>
          </cell>
        </row>
        <row r="178">
          <cell r="B178">
            <v>6122</v>
          </cell>
          <cell r="D178" t="str">
            <v xml:space="preserve"> - блюмсы</v>
          </cell>
          <cell r="E178">
            <v>61225</v>
          </cell>
        </row>
        <row r="179">
          <cell r="B179">
            <v>6122</v>
          </cell>
          <cell r="D179" t="str">
            <v xml:space="preserve"> - прочие материалы (коммерция)</v>
          </cell>
          <cell r="E179">
            <v>61229</v>
          </cell>
        </row>
        <row r="180">
          <cell r="B180">
            <v>61</v>
          </cell>
          <cell r="D180" t="str">
            <v xml:space="preserve">Спецодежда </v>
          </cell>
          <cell r="E180">
            <v>6123</v>
          </cell>
        </row>
        <row r="181">
          <cell r="B181">
            <v>61</v>
          </cell>
          <cell r="D181" t="str">
            <v>Ж/Д тариф (экспорт алюминия)</v>
          </cell>
          <cell r="E181">
            <v>613</v>
          </cell>
        </row>
        <row r="182">
          <cell r="B182">
            <v>61</v>
          </cell>
          <cell r="D182" t="str">
            <v>Портовые расходы (экспорт алюминия)</v>
          </cell>
          <cell r="E182">
            <v>614</v>
          </cell>
        </row>
        <row r="183">
          <cell r="B183">
            <v>61</v>
          </cell>
          <cell r="D183" t="str">
            <v>Таможенные услуги прочие</v>
          </cell>
          <cell r="E183">
            <v>615</v>
          </cell>
        </row>
        <row r="184">
          <cell r="B184">
            <v>61</v>
          </cell>
          <cell r="D184" t="str">
            <v>Транспортные  расходы прочие</v>
          </cell>
          <cell r="E184">
            <v>616</v>
          </cell>
        </row>
        <row r="185">
          <cell r="B185">
            <v>61</v>
          </cell>
          <cell r="D185" t="str">
            <v>Прочие расходы с/с (коммерция)</v>
          </cell>
          <cell r="E185">
            <v>619</v>
          </cell>
        </row>
        <row r="186">
          <cell r="B186">
            <v>61</v>
          </cell>
          <cell r="D186" t="str">
            <v>Услуги КрАМЗа по пер-ке Т-образки</v>
          </cell>
          <cell r="E186">
            <v>6191</v>
          </cell>
        </row>
        <row r="188">
          <cell r="B188">
            <v>6</v>
          </cell>
          <cell r="C188" t="str">
            <v>РАСХОДЫ ЗА СЧЕТ ПРИБЫЛИ</v>
          </cell>
          <cell r="E188">
            <v>62</v>
          </cell>
        </row>
        <row r="189">
          <cell r="B189">
            <v>62</v>
          </cell>
          <cell r="D189" t="str">
            <v>Приобретение оборудования</v>
          </cell>
          <cell r="E189">
            <v>621</v>
          </cell>
        </row>
        <row r="192">
          <cell r="B192">
            <v>5</v>
          </cell>
          <cell r="C192" t="str">
            <v>ИСПОЛНИТЕЛЬНЫЙ ДИРЕКТОР</v>
          </cell>
          <cell r="E192">
            <v>7</v>
          </cell>
        </row>
        <row r="194">
          <cell r="B194">
            <v>7</v>
          </cell>
          <cell r="C194" t="str">
            <v>РАСХОДЫ ЗА СЧЕТ СЕБЕСТОИМОСТИ</v>
          </cell>
          <cell r="E194">
            <v>71</v>
          </cell>
        </row>
        <row r="195">
          <cell r="B195">
            <v>71</v>
          </cell>
          <cell r="D195" t="str">
            <v>Электроэнергия</v>
          </cell>
          <cell r="E195">
            <v>711</v>
          </cell>
        </row>
        <row r="196">
          <cell r="B196">
            <v>71</v>
          </cell>
          <cell r="D196" t="str">
            <v>Сжатый воздух</v>
          </cell>
          <cell r="E196">
            <v>712</v>
          </cell>
        </row>
        <row r="197">
          <cell r="B197">
            <v>71</v>
          </cell>
          <cell r="D197" t="str">
            <v>Вода</v>
          </cell>
          <cell r="E197">
            <v>713</v>
          </cell>
        </row>
        <row r="198">
          <cell r="B198">
            <v>71</v>
          </cell>
          <cell r="D198" t="str">
            <v>Тепло</v>
          </cell>
          <cell r="E198">
            <v>714</v>
          </cell>
        </row>
        <row r="199">
          <cell r="B199">
            <v>71</v>
          </cell>
          <cell r="C199" t="str">
            <v xml:space="preserve">Материалы и запчасти, в т.ч. : </v>
          </cell>
          <cell r="E199">
            <v>715</v>
          </cell>
        </row>
        <row r="200">
          <cell r="B200">
            <v>715</v>
          </cell>
          <cell r="D200" t="str">
            <v xml:space="preserve"> - кожух анодный</v>
          </cell>
          <cell r="E200">
            <v>7151</v>
          </cell>
        </row>
        <row r="201">
          <cell r="B201">
            <v>715</v>
          </cell>
          <cell r="D201" t="str">
            <v xml:space="preserve"> - кожух катодный</v>
          </cell>
          <cell r="E201">
            <v>7152</v>
          </cell>
        </row>
        <row r="202">
          <cell r="B202">
            <v>715</v>
          </cell>
          <cell r="D202" t="str">
            <v xml:space="preserve"> - штыри (шт.)</v>
          </cell>
          <cell r="E202">
            <v>7153</v>
          </cell>
        </row>
        <row r="203">
          <cell r="B203">
            <v>715</v>
          </cell>
          <cell r="D203" t="str">
            <v xml:space="preserve"> - секции прямые</v>
          </cell>
          <cell r="E203">
            <v>7154</v>
          </cell>
        </row>
        <row r="204">
          <cell r="B204">
            <v>715</v>
          </cell>
          <cell r="D204" t="str">
            <v xml:space="preserve"> - секции угловые</v>
          </cell>
          <cell r="E204">
            <v>7155</v>
          </cell>
        </row>
        <row r="205">
          <cell r="B205">
            <v>715</v>
          </cell>
          <cell r="D205" t="str">
            <v xml:space="preserve"> - труба прямая</v>
          </cell>
          <cell r="E205">
            <v>7156</v>
          </cell>
        </row>
        <row r="206">
          <cell r="B206">
            <v>715</v>
          </cell>
          <cell r="D206" t="str">
            <v xml:space="preserve"> - прочие материалы (произ-во)</v>
          </cell>
          <cell r="E206">
            <v>7159</v>
          </cell>
        </row>
        <row r="207">
          <cell r="B207">
            <v>71</v>
          </cell>
          <cell r="C207" t="str">
            <v>Услуги подрядчиков, в т.ч. :</v>
          </cell>
          <cell r="E207">
            <v>716</v>
          </cell>
        </row>
        <row r="208">
          <cell r="B208">
            <v>716</v>
          </cell>
          <cell r="D208" t="str">
            <v xml:space="preserve"> - для основных цехов </v>
          </cell>
          <cell r="E208">
            <v>7161</v>
          </cell>
        </row>
        <row r="209">
          <cell r="B209">
            <v>716</v>
          </cell>
          <cell r="D209" t="str">
            <v xml:space="preserve"> - для других нужд </v>
          </cell>
          <cell r="E209">
            <v>7162</v>
          </cell>
        </row>
        <row r="210">
          <cell r="B210">
            <v>71</v>
          </cell>
          <cell r="D210" t="str">
            <v>Плата за нормативные выбросы</v>
          </cell>
          <cell r="E210">
            <v>717</v>
          </cell>
        </row>
        <row r="211">
          <cell r="B211">
            <v>71</v>
          </cell>
          <cell r="D211" t="str">
            <v>Прочие расходы с/с (произ-во)</v>
          </cell>
          <cell r="E211">
            <v>719</v>
          </cell>
        </row>
        <row r="212">
          <cell r="B212">
            <v>71</v>
          </cell>
          <cell r="D212" t="str">
            <v>Расходы по охране труда</v>
          </cell>
          <cell r="E212">
            <v>7191</v>
          </cell>
        </row>
        <row r="213">
          <cell r="B213">
            <v>71</v>
          </cell>
          <cell r="D213" t="str">
            <v>Проверка приборов</v>
          </cell>
          <cell r="E213">
            <v>7192</v>
          </cell>
        </row>
        <row r="215">
          <cell r="B215">
            <v>7</v>
          </cell>
          <cell r="C215" t="str">
            <v>РАСХОДЫ ЗА СЧЕТ ПРИБЫЛИ</v>
          </cell>
          <cell r="E215">
            <v>72</v>
          </cell>
        </row>
        <row r="216">
          <cell r="B216">
            <v>72</v>
          </cell>
          <cell r="C216" t="str">
            <v>Капитальные вложения, в т.ч. :</v>
          </cell>
          <cell r="E216">
            <v>721</v>
          </cell>
        </row>
        <row r="217">
          <cell r="B217">
            <v>721</v>
          </cell>
          <cell r="D217" t="str">
            <v xml:space="preserve"> - СМР</v>
          </cell>
          <cell r="E217">
            <v>7211</v>
          </cell>
        </row>
        <row r="218">
          <cell r="B218">
            <v>721</v>
          </cell>
          <cell r="D218" t="str">
            <v xml:space="preserve"> - оборудование</v>
          </cell>
          <cell r="E218">
            <v>7212</v>
          </cell>
        </row>
        <row r="219">
          <cell r="B219">
            <v>721</v>
          </cell>
          <cell r="D219" t="str">
            <v xml:space="preserve"> - НИОКР</v>
          </cell>
          <cell r="E219">
            <v>7213</v>
          </cell>
        </row>
        <row r="220">
          <cell r="B220">
            <v>72</v>
          </cell>
          <cell r="D220" t="str">
            <v>Плата за сверхнормативные выбросы</v>
          </cell>
          <cell r="E220">
            <v>722</v>
          </cell>
        </row>
        <row r="223">
          <cell r="B223">
            <v>5</v>
          </cell>
          <cell r="C223" t="str">
            <v>ДИРЕКТОР ПО ФИНАНСАМ</v>
          </cell>
          <cell r="E223">
            <v>8</v>
          </cell>
        </row>
        <row r="225">
          <cell r="B225">
            <v>8</v>
          </cell>
          <cell r="C225" t="str">
            <v>РАСХОДЫ ЗА СЧЕТ СЕБЕСТОИМОСТИ</v>
          </cell>
          <cell r="E225">
            <v>81</v>
          </cell>
        </row>
        <row r="226">
          <cell r="B226">
            <v>81</v>
          </cell>
          <cell r="D226" t="str">
            <v>Платежи за счет заработной платы</v>
          </cell>
          <cell r="E226">
            <v>811</v>
          </cell>
        </row>
        <row r="227">
          <cell r="B227">
            <v>81</v>
          </cell>
          <cell r="C227" t="str">
            <v>Отчисления в социальные фонды :</v>
          </cell>
          <cell r="E227">
            <v>812</v>
          </cell>
        </row>
        <row r="228">
          <cell r="B228">
            <v>812</v>
          </cell>
          <cell r="D228" t="str">
            <v xml:space="preserve"> - Пенсионный фонд</v>
          </cell>
          <cell r="E228">
            <v>8121</v>
          </cell>
        </row>
        <row r="229">
          <cell r="B229">
            <v>812</v>
          </cell>
          <cell r="D229" t="str">
            <v xml:space="preserve"> - ФОМС</v>
          </cell>
          <cell r="E229">
            <v>8122</v>
          </cell>
        </row>
        <row r="230">
          <cell r="B230">
            <v>812</v>
          </cell>
          <cell r="D230" t="str">
            <v xml:space="preserve"> - ФСС</v>
          </cell>
          <cell r="E230">
            <v>8123</v>
          </cell>
        </row>
        <row r="231">
          <cell r="B231">
            <v>812</v>
          </cell>
          <cell r="D231" t="str">
            <v xml:space="preserve"> - Фонд занятости</v>
          </cell>
          <cell r="E231">
            <v>8124</v>
          </cell>
        </row>
        <row r="232">
          <cell r="B232">
            <v>81</v>
          </cell>
          <cell r="C232" t="str">
            <v>Налоги и платежи в бюджеты, в т.ч. :</v>
          </cell>
          <cell r="E232">
            <v>813</v>
          </cell>
        </row>
        <row r="233">
          <cell r="B233">
            <v>813</v>
          </cell>
          <cell r="D233" t="str">
            <v xml:space="preserve"> - на пользователей автомобильных дорог</v>
          </cell>
          <cell r="E233">
            <v>81301</v>
          </cell>
        </row>
        <row r="234">
          <cell r="B234">
            <v>813</v>
          </cell>
          <cell r="D234" t="str">
            <v xml:space="preserve"> - транспортный</v>
          </cell>
          <cell r="E234">
            <v>81302</v>
          </cell>
        </row>
        <row r="235">
          <cell r="B235">
            <v>813</v>
          </cell>
          <cell r="D235" t="str">
            <v xml:space="preserve"> - за пользование недрами</v>
          </cell>
          <cell r="E235">
            <v>81303</v>
          </cell>
        </row>
        <row r="236">
          <cell r="B236">
            <v>813</v>
          </cell>
          <cell r="D236" t="str">
            <v xml:space="preserve"> - на воспроизводство минерально-сырьевой базы</v>
          </cell>
          <cell r="E236">
            <v>81304</v>
          </cell>
        </row>
        <row r="237">
          <cell r="B237">
            <v>813</v>
          </cell>
          <cell r="D237" t="str">
            <v xml:space="preserve"> - на землю</v>
          </cell>
          <cell r="E237">
            <v>81305</v>
          </cell>
        </row>
        <row r="238">
          <cell r="B238">
            <v>813</v>
          </cell>
          <cell r="D238" t="str">
            <v xml:space="preserve"> - за аренду земли</v>
          </cell>
          <cell r="E238">
            <v>81306</v>
          </cell>
        </row>
        <row r="239">
          <cell r="B239">
            <v>813</v>
          </cell>
          <cell r="D239" t="str">
            <v xml:space="preserve"> - за воду</v>
          </cell>
          <cell r="E239">
            <v>81307</v>
          </cell>
        </row>
        <row r="240">
          <cell r="B240">
            <v>813</v>
          </cell>
          <cell r="D240" t="str">
            <v xml:space="preserve"> - с владельцев транспортных средств</v>
          </cell>
          <cell r="E240">
            <v>81308</v>
          </cell>
        </row>
        <row r="241">
          <cell r="B241">
            <v>81</v>
          </cell>
          <cell r="D241" t="str">
            <v>Проценты за кредит</v>
          </cell>
          <cell r="E241">
            <v>814</v>
          </cell>
        </row>
        <row r="242">
          <cell r="B242">
            <v>81</v>
          </cell>
          <cell r="D242" t="str">
            <v>Аудиторские услуги</v>
          </cell>
          <cell r="E242">
            <v>817</v>
          </cell>
        </row>
        <row r="243">
          <cell r="B243">
            <v>81</v>
          </cell>
          <cell r="D243" t="str">
            <v>Представительские расходы</v>
          </cell>
          <cell r="E243">
            <v>818</v>
          </cell>
        </row>
        <row r="244">
          <cell r="B244">
            <v>81</v>
          </cell>
          <cell r="D244" t="str">
            <v>Прочие расходы с\с (финансы)</v>
          </cell>
          <cell r="E244">
            <v>819</v>
          </cell>
        </row>
        <row r="245">
          <cell r="B245">
            <v>81</v>
          </cell>
          <cell r="D245" t="str">
            <v>Телеграфные расходы</v>
          </cell>
          <cell r="E245">
            <v>8191</v>
          </cell>
        </row>
        <row r="246">
          <cell r="B246">
            <v>81</v>
          </cell>
          <cell r="D246" t="str">
            <v>Подготовка кадров</v>
          </cell>
          <cell r="E246">
            <v>8199</v>
          </cell>
        </row>
        <row r="248">
          <cell r="B248">
            <v>8</v>
          </cell>
          <cell r="C248" t="str">
            <v>РАСХОДЫ ИЗ ПРИБЫЛИ от реализации</v>
          </cell>
          <cell r="E248">
            <v>82</v>
          </cell>
        </row>
        <row r="249">
          <cell r="B249">
            <v>82</v>
          </cell>
          <cell r="C249" t="str">
            <v>Налоги - всего</v>
          </cell>
          <cell r="E249">
            <v>821</v>
          </cell>
        </row>
        <row r="250">
          <cell r="B250">
            <v>821</v>
          </cell>
          <cell r="D250" t="str">
            <v xml:space="preserve"> - содержание объектов соцкультбыта</v>
          </cell>
          <cell r="E250">
            <v>8211</v>
          </cell>
        </row>
        <row r="251">
          <cell r="B251">
            <v>821</v>
          </cell>
          <cell r="D251" t="str">
            <v xml:space="preserve"> - на имущество</v>
          </cell>
          <cell r="E251">
            <v>8212</v>
          </cell>
        </row>
        <row r="252">
          <cell r="B252">
            <v>821</v>
          </cell>
          <cell r="D252" t="str">
            <v xml:space="preserve"> - сбор на уборку территории</v>
          </cell>
          <cell r="E252">
            <v>8213</v>
          </cell>
        </row>
        <row r="253">
          <cell r="B253">
            <v>821</v>
          </cell>
          <cell r="D253" t="str">
            <v xml:space="preserve"> - сбор на содержание милиции</v>
          </cell>
          <cell r="E253">
            <v>8214</v>
          </cell>
        </row>
        <row r="254">
          <cell r="B254">
            <v>821</v>
          </cell>
          <cell r="D254" t="str">
            <v xml:space="preserve"> - на общеобразовательные нужды</v>
          </cell>
          <cell r="E254">
            <v>8215</v>
          </cell>
        </row>
        <row r="255">
          <cell r="B255">
            <v>821</v>
          </cell>
          <cell r="D255" t="str">
            <v xml:space="preserve"> - на прибыль</v>
          </cell>
          <cell r="E255">
            <v>8216</v>
          </cell>
        </row>
        <row r="257">
          <cell r="B257">
            <v>8</v>
          </cell>
          <cell r="C257" t="str">
            <v>РАСХОДЫ ЗА СЧЕТ ПРИБЫЛИ</v>
          </cell>
          <cell r="E257">
            <v>83</v>
          </cell>
        </row>
        <row r="258">
          <cell r="B258">
            <v>83</v>
          </cell>
          <cell r="D258" t="str">
            <v>Затраты на объекты С-К-Б</v>
          </cell>
          <cell r="E258">
            <v>831</v>
          </cell>
        </row>
        <row r="259">
          <cell r="B259">
            <v>83</v>
          </cell>
          <cell r="D259" t="str">
            <v>Финансовые вложения</v>
          </cell>
          <cell r="E259">
            <v>832</v>
          </cell>
        </row>
        <row r="260">
          <cell r="B260">
            <v>83</v>
          </cell>
          <cell r="D260" t="str">
            <v>Благотворительность</v>
          </cell>
          <cell r="E260">
            <v>833</v>
          </cell>
        </row>
        <row r="261">
          <cell r="B261">
            <v>83</v>
          </cell>
          <cell r="D261" t="str">
            <v>Расходы Совета Директоров</v>
          </cell>
          <cell r="E261">
            <v>834</v>
          </cell>
        </row>
        <row r="262">
          <cell r="B262">
            <v>83</v>
          </cell>
          <cell r="D262" t="str">
            <v>Прочие расходы из прибыли</v>
          </cell>
          <cell r="E262">
            <v>839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С"/>
      <sheetName val="ЧСВ"/>
      <sheetName val="МСВ"/>
      <sheetName val="ТСж"/>
      <sheetName val="свод"/>
      <sheetName val="подогрев ГВС"/>
      <sheetName val="ХОВ"/>
      <sheetName val="Вода"/>
      <sheetName val="Вода для ГВС"/>
      <sheetName val="Стоки"/>
      <sheetName val="расчет_свод"/>
      <sheetName val="Отопление"/>
      <sheetName val="Свод план тепло"/>
      <sheetName val="1.2.1"/>
      <sheetName val="2.2.4"/>
      <sheetName val="Январь"/>
      <sheetName val="Таблица по нормативам тепло"/>
      <sheetName val="масла,литры"/>
      <sheetName val="Гр5(о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2">
          <cell r="D2">
            <v>461268.57</v>
          </cell>
        </row>
        <row r="3">
          <cell r="D3">
            <v>172422.61</v>
          </cell>
        </row>
        <row r="4">
          <cell r="D4">
            <v>2301622.13</v>
          </cell>
        </row>
        <row r="5">
          <cell r="D5">
            <v>2317681.7200000002</v>
          </cell>
        </row>
        <row r="8">
          <cell r="D8">
            <v>27239.75</v>
          </cell>
        </row>
        <row r="9">
          <cell r="D9">
            <v>2846.7</v>
          </cell>
        </row>
        <row r="14">
          <cell r="D14">
            <v>5.4316067457375848E-2</v>
          </cell>
          <cell r="E14">
            <v>4.8829595997034854E-2</v>
          </cell>
          <cell r="F14">
            <v>4.7046492772424023E-2</v>
          </cell>
          <cell r="G14">
            <v>4.6772169199406979E-2</v>
          </cell>
          <cell r="I14">
            <v>5.4316067457375848E-2</v>
          </cell>
          <cell r="J14">
            <v>4.8829595997034854E-2</v>
          </cell>
        </row>
        <row r="15">
          <cell r="D15">
            <v>4.0069681245366945E-2</v>
          </cell>
          <cell r="E15">
            <v>3.6022238695329875E-2</v>
          </cell>
          <cell r="F15">
            <v>3.4706819866567831E-2</v>
          </cell>
          <cell r="G15">
            <v>3.4504447739065976E-2</v>
          </cell>
          <cell r="I15">
            <v>4.0069681245366945E-2</v>
          </cell>
          <cell r="J15">
            <v>3.6022238695329875E-2</v>
          </cell>
        </row>
        <row r="16">
          <cell r="D16">
            <v>4.1945654188287627E-2</v>
          </cell>
          <cell r="E16">
            <v>3.7708719421793921E-2</v>
          </cell>
          <cell r="F16">
            <v>3.6331715622683468E-2</v>
          </cell>
          <cell r="G16">
            <v>3.6119868884358787E-2</v>
          </cell>
          <cell r="I16">
            <v>4.1945654188287627E-2</v>
          </cell>
          <cell r="J16">
            <v>3.7708719421793921E-2</v>
          </cell>
        </row>
        <row r="18">
          <cell r="D18">
            <v>2.7382783543365458E-2</v>
          </cell>
          <cell r="E18">
            <v>2.461684581171238E-2</v>
          </cell>
          <cell r="F18">
            <v>2.371791604892513E-2</v>
          </cell>
          <cell r="G18">
            <v>2.3579619162342476E-2</v>
          </cell>
          <cell r="I18">
            <v>2.7382783543365458E-2</v>
          </cell>
          <cell r="J18">
            <v>2.461684581171238E-2</v>
          </cell>
        </row>
        <row r="19">
          <cell r="D19">
            <v>8.2561156412157173E-3</v>
          </cell>
          <cell r="E19">
            <v>7.4221645663454421E-3</v>
          </cell>
          <cell r="F19">
            <v>7.1511304670126025E-3</v>
          </cell>
          <cell r="G19">
            <v>7.1094329132690894E-3</v>
          </cell>
          <cell r="I19">
            <v>8.2561156412157173E-3</v>
          </cell>
          <cell r="J19">
            <v>7.4221645663454421E-3</v>
          </cell>
        </row>
        <row r="24">
          <cell r="D24">
            <v>8.2561156412157173E-3</v>
          </cell>
          <cell r="E24">
            <v>7.4221645663454421E-3</v>
          </cell>
          <cell r="F24">
            <v>7.1511304670126025E-3</v>
          </cell>
          <cell r="G24">
            <v>7.1094329132690894E-3</v>
          </cell>
          <cell r="I24">
            <v>8.2561156412157173E-3</v>
          </cell>
          <cell r="J24">
            <v>7.4221645663454421E-3</v>
          </cell>
        </row>
        <row r="26">
          <cell r="D26">
            <v>2.5593958487768721E-2</v>
          </cell>
          <cell r="E26">
            <v>2.300871015567087E-2</v>
          </cell>
          <cell r="F26">
            <v>2.2168504447739067E-2</v>
          </cell>
          <cell r="G26">
            <v>2.2039242031134176E-2</v>
          </cell>
          <cell r="I26">
            <v>2.5593958487768721E-2</v>
          </cell>
          <cell r="J26">
            <v>2.300871015567087E-2</v>
          </cell>
        </row>
        <row r="27">
          <cell r="D27">
            <v>4.3482209043736113E-2</v>
          </cell>
          <cell r="E27">
            <v>3.9090066716085996E-2</v>
          </cell>
          <cell r="F27">
            <v>3.7662620459599706E-2</v>
          </cell>
          <cell r="G27">
            <v>3.7443013343217202E-2</v>
          </cell>
          <cell r="I27">
            <v>4.3482209043736113E-2</v>
          </cell>
          <cell r="J27">
            <v>3.9090066716085996E-2</v>
          </cell>
        </row>
        <row r="28">
          <cell r="D28">
            <v>4.9766030392883624E-2</v>
          </cell>
          <cell r="E28">
            <v>4.4739158636026691E-2</v>
          </cell>
          <cell r="F28">
            <v>4.3105425315048185E-2</v>
          </cell>
          <cell r="G28">
            <v>4.285408172720534E-2</v>
          </cell>
          <cell r="I28">
            <v>4.9766030392883624E-2</v>
          </cell>
          <cell r="J28">
            <v>4.4739158636026691E-2</v>
          </cell>
        </row>
      </sheetData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С"/>
      <sheetName val="ЧСВ"/>
      <sheetName val="МСВ"/>
      <sheetName val="ТСж"/>
      <sheetName val="свод"/>
      <sheetName val="подогрев ГВС"/>
      <sheetName val="ХОВ"/>
      <sheetName val="Вода"/>
      <sheetName val="Вода для ГВС"/>
      <sheetName val="Стоки"/>
      <sheetName val="расчет_свод"/>
      <sheetName val="Отопление"/>
      <sheetName val="Свод план тепло"/>
      <sheetName val="1.2.1"/>
      <sheetName val="2.2.4"/>
      <sheetName val="Январь"/>
      <sheetName val="Таблица по нормативам тепло"/>
      <sheetName val="масла,литры"/>
      <sheetName val="Гр5(о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D2">
            <v>461268.57</v>
          </cell>
        </row>
        <row r="3">
          <cell r="D3">
            <v>172422.61</v>
          </cell>
        </row>
        <row r="4">
          <cell r="D4">
            <v>2301622.13</v>
          </cell>
        </row>
        <row r="5">
          <cell r="D5">
            <v>2317681.7200000002</v>
          </cell>
        </row>
        <row r="8">
          <cell r="D8">
            <v>27239.75</v>
          </cell>
        </row>
        <row r="9">
          <cell r="D9">
            <v>2846.7</v>
          </cell>
        </row>
        <row r="14">
          <cell r="D14">
            <v>5.4316067457375848E-2</v>
          </cell>
          <cell r="E14">
            <v>4.8829595997034854E-2</v>
          </cell>
          <cell r="F14">
            <v>4.7046492772424023E-2</v>
          </cell>
          <cell r="G14">
            <v>4.6772169199406979E-2</v>
          </cell>
          <cell r="I14">
            <v>5.4316067457375848E-2</v>
          </cell>
          <cell r="J14">
            <v>4.8829595997034854E-2</v>
          </cell>
        </row>
        <row r="15">
          <cell r="D15">
            <v>4.0069681245366945E-2</v>
          </cell>
          <cell r="E15">
            <v>3.6022238695329875E-2</v>
          </cell>
          <cell r="F15">
            <v>3.4706819866567831E-2</v>
          </cell>
          <cell r="G15">
            <v>3.4504447739065976E-2</v>
          </cell>
          <cell r="I15">
            <v>4.0069681245366945E-2</v>
          </cell>
          <cell r="J15">
            <v>3.6022238695329875E-2</v>
          </cell>
        </row>
        <row r="16">
          <cell r="D16">
            <v>4.1945654188287627E-2</v>
          </cell>
          <cell r="E16">
            <v>3.7708719421793921E-2</v>
          </cell>
          <cell r="F16">
            <v>3.6331715622683468E-2</v>
          </cell>
          <cell r="G16">
            <v>3.6119868884358787E-2</v>
          </cell>
          <cell r="I16">
            <v>4.1945654188287627E-2</v>
          </cell>
          <cell r="J16">
            <v>3.7708719421793921E-2</v>
          </cell>
        </row>
        <row r="18">
          <cell r="D18">
            <v>2.7382783543365458E-2</v>
          </cell>
          <cell r="E18">
            <v>2.461684581171238E-2</v>
          </cell>
          <cell r="F18">
            <v>2.371791604892513E-2</v>
          </cell>
          <cell r="G18">
            <v>2.3579619162342476E-2</v>
          </cell>
          <cell r="I18">
            <v>2.7382783543365458E-2</v>
          </cell>
          <cell r="J18">
            <v>2.461684581171238E-2</v>
          </cell>
        </row>
        <row r="19">
          <cell r="D19">
            <v>8.2561156412157173E-3</v>
          </cell>
          <cell r="E19">
            <v>7.4221645663454421E-3</v>
          </cell>
          <cell r="F19">
            <v>7.1511304670126025E-3</v>
          </cell>
          <cell r="G19">
            <v>7.1094329132690894E-3</v>
          </cell>
          <cell r="I19">
            <v>8.2561156412157173E-3</v>
          </cell>
          <cell r="J19">
            <v>7.4221645663454421E-3</v>
          </cell>
        </row>
        <row r="24">
          <cell r="D24">
            <v>8.2561156412157173E-3</v>
          </cell>
          <cell r="E24">
            <v>7.4221645663454421E-3</v>
          </cell>
          <cell r="F24">
            <v>7.1511304670126025E-3</v>
          </cell>
          <cell r="G24">
            <v>7.1094329132690894E-3</v>
          </cell>
          <cell r="I24">
            <v>8.2561156412157173E-3</v>
          </cell>
          <cell r="J24">
            <v>7.4221645663454421E-3</v>
          </cell>
        </row>
        <row r="26">
          <cell r="D26">
            <v>2.5593958487768721E-2</v>
          </cell>
          <cell r="E26">
            <v>2.300871015567087E-2</v>
          </cell>
          <cell r="F26">
            <v>2.2168504447739067E-2</v>
          </cell>
          <cell r="G26">
            <v>2.2039242031134176E-2</v>
          </cell>
          <cell r="I26">
            <v>2.5593958487768721E-2</v>
          </cell>
          <cell r="J26">
            <v>2.300871015567087E-2</v>
          </cell>
        </row>
        <row r="27">
          <cell r="D27">
            <v>4.3482209043736113E-2</v>
          </cell>
          <cell r="E27">
            <v>3.9090066716085996E-2</v>
          </cell>
          <cell r="F27">
            <v>3.7662620459599706E-2</v>
          </cell>
          <cell r="G27">
            <v>3.7443013343217202E-2</v>
          </cell>
          <cell r="I27">
            <v>4.3482209043736113E-2</v>
          </cell>
          <cell r="J27">
            <v>3.9090066716085996E-2</v>
          </cell>
        </row>
        <row r="28">
          <cell r="D28">
            <v>4.9766030392883624E-2</v>
          </cell>
          <cell r="E28">
            <v>4.4739158636026691E-2</v>
          </cell>
          <cell r="F28">
            <v>4.3105425315048185E-2</v>
          </cell>
          <cell r="G28">
            <v>4.285408172720534E-2</v>
          </cell>
          <cell r="I28">
            <v>4.9766030392883624E-2</v>
          </cell>
          <cell r="J28">
            <v>4.4739158636026691E-2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1"/>
      <sheetName val="Лист9"/>
      <sheetName val="Январь 1997 г"/>
      <sheetName val="Февраль 1997"/>
      <sheetName val="2  месяца 1997"/>
      <sheetName val="МАРТ"/>
      <sheetName val="1 квартал 1997"/>
      <sheetName val="АПРЕЛ Ь"/>
      <sheetName val="МАЙ 1997"/>
      <sheetName val="ИЮНЬ 1997"/>
      <sheetName val="2 квартал 1997"/>
      <sheetName val="Лист13"/>
      <sheetName val="Лист14"/>
      <sheetName val="В $"/>
      <sheetName val="Лист12"/>
      <sheetName val="1полуг"/>
      <sheetName val="июнь"/>
      <sheetName val="7м-в"/>
      <sheetName val="8 мес"/>
      <sheetName val="август"/>
      <sheetName val="сент"/>
      <sheetName val="3кв97"/>
      <sheetName val="9м-в97"/>
      <sheetName val="Октябрь"/>
      <sheetName val="10 м - в"/>
      <sheetName val="нбр97"/>
      <sheetName val="11м-в97"/>
      <sheetName val="дкбр97"/>
      <sheetName val="4кв97"/>
      <sheetName val="97г"/>
      <sheetName val="янв98 "/>
      <sheetName val="фвр98"/>
      <sheetName val="2мес98"/>
      <sheetName val="март98"/>
      <sheetName val="1кв98"/>
      <sheetName val="апр98"/>
      <sheetName val="4 мес 98"/>
      <sheetName val="май 98"/>
      <sheetName val="5 мес 98"/>
      <sheetName val="июнь98"/>
      <sheetName val="2 кв98"/>
      <sheetName val="1 пгд98старый формат"/>
      <sheetName val="1 пгд98 (2)образец формата"/>
      <sheetName val="1 пгд98 "/>
      <sheetName val="июль98"/>
      <sheetName val="7 мес 98"/>
      <sheetName val="авг 98"/>
      <sheetName val="8 мес 98"/>
      <sheetName val="сент 98"/>
      <sheetName val="3 кв 98"/>
      <sheetName val="9 мес 98"/>
      <sheetName val="окт 98"/>
      <sheetName val="10 мес 98"/>
      <sheetName val="нбр 98"/>
      <sheetName val="11 мес 98"/>
      <sheetName val="дкб98"/>
      <sheetName val="4 кв98"/>
      <sheetName val="1998"/>
      <sheetName val="Отч 98 к 97"/>
      <sheetName val="Янв 99"/>
      <sheetName val="Фвр 99"/>
      <sheetName val="2 мес99"/>
      <sheetName val="Мрт 99"/>
      <sheetName val="1 кв 99"/>
      <sheetName val="Ф апр к март"/>
      <sheetName val=" апр 9 к апр 8"/>
      <sheetName val="Апр 99"/>
      <sheetName val="4 мес 99"/>
      <sheetName val="Май 9"/>
      <sheetName val="5 мес 9"/>
      <sheetName val="1 пг9 к 1 пг8"/>
      <sheetName val="июнь9"/>
      <sheetName val="2 кв9"/>
      <sheetName val="1 пг9"/>
      <sheetName val="июль99"/>
      <sheetName val="7 мес99"/>
      <sheetName val="авг99"/>
      <sheetName val="8 мес99"/>
      <sheetName val="сент99"/>
      <sheetName val="3 кв99"/>
      <sheetName val="9мес99"/>
      <sheetName val="окт99"/>
      <sheetName val="10мес99"/>
      <sheetName val="нбр99"/>
      <sheetName val="11мес99"/>
      <sheetName val="дкб99"/>
      <sheetName val="4 кв99"/>
      <sheetName val="1999"/>
      <sheetName val="1999 $$"/>
      <sheetName val="Лист1"/>
      <sheetName val="Янв_01"/>
      <sheetName val="Фвр_01"/>
      <sheetName val="2 мес"/>
      <sheetName val="Лист2"/>
      <sheetName val="масла,ли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 счетов"/>
      <sheetName val="Кап.влож"/>
      <sheetName val="13.02.2014"/>
      <sheetName val="Учеты ПТО"/>
      <sheetName val="последний"/>
      <sheetName val="05.02.2014"/>
      <sheetName val="08.5"/>
    </sheetNames>
    <sheetDataSet>
      <sheetData sheetId="0" refreshError="1"/>
      <sheetData sheetId="1">
        <row r="10">
          <cell r="C10">
            <v>6078.3627000000006</v>
          </cell>
        </row>
        <row r="11">
          <cell r="C11">
            <v>2800</v>
          </cell>
        </row>
      </sheetData>
      <sheetData sheetId="2">
        <row r="3695">
          <cell r="J3695">
            <v>133858210.43000005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1"/>
      <sheetName val="Лист9"/>
      <sheetName val="Январь 1997 г"/>
      <sheetName val="Февраль 1997"/>
      <sheetName val="2  месяца 1997"/>
      <sheetName val="МАРТ"/>
      <sheetName val="1 квартал 1997"/>
      <sheetName val="АПРЕЛ Ь"/>
      <sheetName val="МАЙ 1997"/>
      <sheetName val="ИЮНЬ 1997"/>
      <sheetName val="2 квартал 1997"/>
      <sheetName val="Лист13"/>
      <sheetName val="Лист14"/>
      <sheetName val="В $"/>
      <sheetName val="Лист12"/>
      <sheetName val="1полуг"/>
      <sheetName val="июнь"/>
      <sheetName val="7м-в"/>
      <sheetName val="8 мес"/>
      <sheetName val="август"/>
      <sheetName val="сент"/>
      <sheetName val="3кв97"/>
      <sheetName val="9м-в97"/>
      <sheetName val="Октябрь"/>
      <sheetName val="10 м - в"/>
      <sheetName val="нбр97"/>
      <sheetName val="11м-в97"/>
      <sheetName val="дкбр97"/>
      <sheetName val="4кв97"/>
      <sheetName val="97г"/>
      <sheetName val="янв98 "/>
      <sheetName val="фвр98"/>
      <sheetName val="2мес98"/>
      <sheetName val="март98"/>
      <sheetName val="1кв98"/>
      <sheetName val="апр98"/>
      <sheetName val="4 мес 98"/>
      <sheetName val="май 98"/>
      <sheetName val="5 мес 98"/>
      <sheetName val="июнь98"/>
      <sheetName val="2 кв98"/>
      <sheetName val="1 пгд98старый формат"/>
      <sheetName val="1 пгд98 (2)образец формата"/>
      <sheetName val="1 пгд98 "/>
      <sheetName val="июль98"/>
      <sheetName val="7 мес 98"/>
      <sheetName val="авг 98"/>
      <sheetName val="8 мес 98"/>
      <sheetName val="сент 98"/>
      <sheetName val="3 кв 98"/>
      <sheetName val="9 мес 98"/>
      <sheetName val="окт 98"/>
      <sheetName val="10 мес 98"/>
      <sheetName val="нбр 98"/>
      <sheetName val="11 мес 98"/>
      <sheetName val="дкб98"/>
      <sheetName val="4 кв98"/>
      <sheetName val="1998"/>
      <sheetName val="Отч 98 к 97"/>
      <sheetName val="Янв 99"/>
      <sheetName val="Фвр 99"/>
      <sheetName val="2 мес99"/>
      <sheetName val="Мрт 99"/>
      <sheetName val="1 кв 99"/>
      <sheetName val="Ф апр к март"/>
      <sheetName val=" апр 9 к апр 8"/>
      <sheetName val="Апр 99"/>
      <sheetName val="4 мес 99"/>
      <sheetName val="Май 9"/>
      <sheetName val="5 мес 9"/>
      <sheetName val="1 пг9 к 1 пг8"/>
      <sheetName val="июнь9"/>
      <sheetName val="2 кв9"/>
      <sheetName val="1 пг9"/>
      <sheetName val="июль99"/>
      <sheetName val="7 мес99"/>
      <sheetName val="авг99"/>
      <sheetName val="8 мес99"/>
      <sheetName val="сент99"/>
      <sheetName val="3 кв99"/>
      <sheetName val="9мес99"/>
      <sheetName val="окт99"/>
      <sheetName val="10мес99"/>
      <sheetName val="нбр99"/>
      <sheetName val="11мес99"/>
      <sheetName val="дкб99"/>
      <sheetName val="4 кв99"/>
      <sheetName val="1999"/>
      <sheetName val="1999 $$"/>
      <sheetName val="Лист1"/>
      <sheetName val="Янв_01"/>
      <sheetName val="Фвр_01"/>
      <sheetName val="2 мес"/>
      <sheetName val="Лист2"/>
      <sheetName val="масла,ли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Анкета"/>
      <sheetName val="Т.1.1."/>
      <sheetName val="Т.1.2."/>
      <sheetName val="Т.1.4."/>
      <sheetName val="Т.1.5."/>
      <sheetName val="Т.1.6."/>
      <sheetName val="Лист3"/>
      <sheetName val="1.15 без пароля"/>
      <sheetName val="Т.1.15."/>
      <sheetName val="26 счет для тарифа"/>
      <sheetName val="свод 25 счета укрупненно"/>
      <sheetName val="Факт 2009 г. для В.В."/>
      <sheetName val="Для В.В."/>
      <sheetName val="Смета (2)"/>
      <sheetName val="1.21 без паролей с уменьшением"/>
      <sheetName val="Прил.2 к 1.21."/>
      <sheetName val="П2. к1.21."/>
      <sheetName val="1 к 1.15"/>
      <sheetName val="свод 2008 "/>
      <sheetName val="2 к 1.15."/>
      <sheetName val="капитальный ремонт 2010 г."/>
      <sheetName val="разбивка"/>
      <sheetName val="4.2 к 1.15"/>
      <sheetName val="4.1 к 1.15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 без пароля"/>
      <sheetName val="8 к 1.15."/>
      <sheetName val="Т.1.16."/>
      <sheetName val="8 к 1.15. (2)"/>
      <sheetName val="Т1.16"/>
      <sheetName val="ЗП"/>
      <sheetName val="П1.16"/>
      <sheetName val="Анализ роста ФОТ"/>
      <sheetName val="Т1.16 (2)"/>
      <sheetName val="П1.17"/>
      <sheetName val="Для В.В. (2)"/>
      <sheetName val="17 свернутая"/>
      <sheetName val="17 (3)"/>
      <sheetName val="1 к 1.17 без пароля"/>
      <sheetName val="1 к 1.17."/>
      <sheetName val="аренда имущества"/>
      <sheetName val="2011г."/>
      <sheetName val="2 к 1.17."/>
      <sheetName val="1.21 без паролей"/>
      <sheetName val="1.21."/>
      <sheetName val="П1. к 1.21."/>
      <sheetName val="P2.1 (2)"/>
      <sheetName val="P2.2 (2)"/>
    </sheetNames>
    <sheetDataSet>
      <sheetData sheetId="0" refreshError="1">
        <row r="5">
          <cell r="B5">
            <v>2009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Анкета"/>
      <sheetName val="Т.1.1."/>
      <sheetName val="Т.1.2."/>
      <sheetName val="Т.1.4."/>
      <sheetName val="Т.1.5."/>
      <sheetName val="Т.1.6."/>
      <sheetName val="Лист3"/>
      <sheetName val="1.15 без пароля"/>
      <sheetName val="Т.1.15."/>
      <sheetName val="26 счет для тарифа"/>
      <sheetName val="свод 25 счета укрупненно"/>
      <sheetName val="Факт 2009 г. для В.В."/>
      <sheetName val="Для В.В."/>
      <sheetName val="Смета (2)"/>
      <sheetName val="1.21 без паролей с уменьшением"/>
      <sheetName val="П2. к1.21."/>
      <sheetName val="Прил.2 к 1.21."/>
      <sheetName val="1 к 1.15"/>
      <sheetName val="свод 2008 "/>
      <sheetName val="2 к 1.15."/>
      <sheetName val="капитальный ремонт 2010 г."/>
      <sheetName val="разбивка"/>
      <sheetName val="4.2 к 1.15"/>
      <sheetName val="4.1 к 1.15"/>
      <sheetName val="5.1 к 1.15 без пароля"/>
      <sheetName val="5.1 к 1.15."/>
      <sheetName val="5.2 к 1.15."/>
      <sheetName val="5.3 к 1.15."/>
      <sheetName val="5.4. к 1.15 без пароля"/>
      <sheetName val="5.4 к 1.15."/>
      <sheetName val="Автотрансп. расх. разб."/>
      <sheetName val="6 к 1.15 без пароля"/>
      <sheetName val="6 к 1.15."/>
      <sheetName val="6 к 1.15 без пароля (2)"/>
      <sheetName val="7 к 1.15 без пароля"/>
      <sheetName val="7 к 1.15."/>
      <sheetName val="ОХР"/>
      <sheetName val="8 к 1.15 без пароля"/>
      <sheetName val="8 к 1.15."/>
      <sheetName val="Т.1.16."/>
      <sheetName val="8 к 1.15. (2)"/>
      <sheetName val="Т1.16"/>
      <sheetName val="ЗП"/>
      <sheetName val="П1.16"/>
      <sheetName val="Анализ роста ФОТ"/>
      <sheetName val="Т1.16 (2)"/>
      <sheetName val="П1.17"/>
      <sheetName val="Для В.В. (2)"/>
      <sheetName val="17 свернутая"/>
      <sheetName val="17 (3)"/>
      <sheetName val="1 к 1.17 без пароля"/>
      <sheetName val="1 к 1.17."/>
      <sheetName val="аренда имущества"/>
      <sheetName val="2011г."/>
      <sheetName val="2 к 1.17."/>
      <sheetName val="1.21 без паролей"/>
      <sheetName val="1.21."/>
      <sheetName val="П1. к 1.21."/>
      <sheetName val="P2.1 (2)"/>
      <sheetName val="P2.2 (2)"/>
      <sheetName val="Лист2"/>
      <sheetName val="Лист1"/>
      <sheetName val="капитальный ремонт (2)"/>
      <sheetName val="июнь9"/>
      <sheetName val="масла,литры"/>
    </sheetNames>
    <sheetDataSet>
      <sheetData sheetId="0" refreshError="1">
        <row r="3">
          <cell r="B3">
            <v>2011</v>
          </cell>
        </row>
        <row r="5">
          <cell r="B5">
            <v>2009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мортизация"/>
      <sheetName val="заработная плата"/>
      <sheetName val="постоянные затраты"/>
      <sheetName val="Конс_отчет"/>
      <sheetName val="деньги-реализ"/>
      <sheetName val="коэфф"/>
      <sheetName val="prezent"/>
      <sheetName val="Дозакл-new"/>
      <sheetName val="Rual Trade (ДОЗАКЛ)"/>
      <sheetName val="Форма РУАЛ"/>
      <sheetName val="справка_ден"/>
      <sheetName val="Пл_Сметы"/>
      <sheetName val="Операции"/>
      <sheetName val="статьи"/>
      <sheetName val="Лист1"/>
      <sheetName val="Ульянов-СМЗ"/>
      <sheetName val="Лист2"/>
      <sheetName val="Центры_затрат"/>
      <sheetName val="Лист3"/>
      <sheetName val="Деб_кред_задолж  "/>
      <sheetName val="?????????? ???????"/>
      <sheetName val="июнь9"/>
      <sheetName val="с쀠턮.Ѐен"/>
      <sheetName val="Январь"/>
      <sheetName val="оборудование"/>
      <sheetName val="График"/>
      <sheetName val="Заголовок"/>
    </sheetNames>
    <sheetDataSet>
      <sheetData sheetId="0" refreshError="1"/>
      <sheetData sheetId="1" refreshError="1"/>
      <sheetData sheetId="2" refreshError="1">
        <row r="18">
          <cell r="F18">
            <v>410.43131023479225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I "/>
      <sheetName val="I.1"/>
      <sheetName val="1.1.1"/>
      <sheetName val="1.1.2"/>
      <sheetName val="1.1.3"/>
      <sheetName val="1.1.4"/>
      <sheetName val="1.1.5"/>
      <sheetName val="1.1.6"/>
      <sheetName val="1.1.7"/>
      <sheetName val="1.1.8"/>
      <sheetName val="1.1.9"/>
      <sheetName val="1.1.10"/>
      <sheetName val="1.1.11"/>
      <sheetName val="1.1.12"/>
      <sheetName val="I.2"/>
      <sheetName val="1.2.1"/>
      <sheetName val="1.2.2"/>
      <sheetName val="1.2.3"/>
      <sheetName val="1.2.4"/>
      <sheetName val="Лист1"/>
      <sheetName val="1.2.5"/>
      <sheetName val="1.2.6"/>
      <sheetName val="I.3"/>
      <sheetName val="1.3.1"/>
      <sheetName val="1.3.2"/>
      <sheetName val="1.3.3 "/>
      <sheetName val="1.3.4"/>
      <sheetName val="I.4"/>
      <sheetName val="1.4.1"/>
      <sheetName val="1.4.2"/>
      <sheetName val="II "/>
      <sheetName val="II.1"/>
      <sheetName val="2.1.1 "/>
      <sheetName val="2.1.2"/>
      <sheetName val="2.1.3"/>
      <sheetName val="2.1.4"/>
      <sheetName val="2.1.5"/>
      <sheetName val="2.1.6"/>
      <sheetName val="2.1.1 (2)"/>
      <sheetName val="2.1.2 (2)"/>
      <sheetName val="2.1.4 (2)"/>
      <sheetName val="2.1.3 (2)"/>
      <sheetName val="2.1.6 (2)"/>
      <sheetName val="2.1.5(2)"/>
      <sheetName val="2.1.7"/>
      <sheetName val="2.1.8"/>
      <sheetName val="2.1.9"/>
      <sheetName val="2.1.10"/>
      <sheetName val="2.1.11"/>
      <sheetName val="II.2"/>
      <sheetName val="2.2.1"/>
      <sheetName val="2.2.2"/>
      <sheetName val="2.2.3"/>
      <sheetName val="2.2.4"/>
      <sheetName val="2.2.5"/>
      <sheetName val="2.2.7"/>
      <sheetName val="2.2.6"/>
      <sheetName val="II.3"/>
      <sheetName val="2.3.1"/>
      <sheetName val="2.3.2"/>
      <sheetName val="2.3.3"/>
      <sheetName val="2.3.4"/>
      <sheetName val="2.3.5"/>
      <sheetName val="2.3.6"/>
      <sheetName val="2.3.7"/>
      <sheetName val="2.3.8"/>
      <sheetName val="2.3.9"/>
      <sheetName val="2.3.10"/>
      <sheetName val="2.3.11"/>
      <sheetName val="2.3.12"/>
      <sheetName val="2.3.13"/>
      <sheetName val="2.3.14"/>
      <sheetName val="2.3.15"/>
      <sheetName val="2.3.17"/>
      <sheetName val="2.3.16"/>
      <sheetName val="2.3.18"/>
      <sheetName val="2.3.19"/>
      <sheetName val="2.3.20"/>
      <sheetName val="2.3.21"/>
      <sheetName val="2.3.22"/>
      <sheetName val="2.3.23"/>
      <sheetName val="2.3.24"/>
      <sheetName val="2.3.25"/>
      <sheetName val="II.5"/>
      <sheetName val="2.5.1"/>
      <sheetName val="2.5.2"/>
      <sheetName val="2.5.3"/>
      <sheetName val="2.5.4"/>
      <sheetName val="2.5.5"/>
      <sheetName val="III"/>
      <sheetName val="III.2"/>
      <sheetName val="3.2.1"/>
      <sheetName val="3.2.2"/>
      <sheetName val="3.2.2.а"/>
      <sheetName val="3.2.2.б"/>
      <sheetName val="3.2.2.в"/>
      <sheetName val="3.2.2.г"/>
      <sheetName val="3.2.2.д"/>
      <sheetName val="III.3"/>
      <sheetName val="3.3.1"/>
      <sheetName val="3.3.2"/>
      <sheetName val="Лист2"/>
      <sheetName val="Январь"/>
      <sheetName val="1_2_1"/>
      <sheetName val="2_2_4"/>
      <sheetName val="постоянные затраты"/>
      <sheetName val="Списки"/>
      <sheetName val="Отопление"/>
      <sheetName val="Заголовок"/>
      <sheetName val="ПРОГНОЗ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>
        <row r="36">
          <cell r="F36">
            <v>8.6999999999999993</v>
          </cell>
        </row>
        <row r="37">
          <cell r="F37">
            <v>19.600000000000001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I "/>
      <sheetName val="I.1"/>
      <sheetName val="1.1.1"/>
      <sheetName val="1.1.2"/>
      <sheetName val="1.1.3"/>
      <sheetName val="1.1.4"/>
      <sheetName val="1.1.5"/>
      <sheetName val="1.1.6"/>
      <sheetName val="1.1.7"/>
      <sheetName val="1.1.8"/>
      <sheetName val="1.1.9"/>
      <sheetName val="1.1.10"/>
      <sheetName val="1.1.11"/>
      <sheetName val="1.1.12"/>
      <sheetName val="I.2"/>
      <sheetName val="1.2.1"/>
      <sheetName val="1.2.2"/>
      <sheetName val="1.2.3"/>
      <sheetName val="1.2.4"/>
      <sheetName val="Лист1"/>
      <sheetName val="1.2.5"/>
      <sheetName val="1.2.6"/>
      <sheetName val="I.3"/>
      <sheetName val="1.3.1"/>
      <sheetName val="1.3.2"/>
      <sheetName val="1.3.3 "/>
      <sheetName val="1.3.4"/>
      <sheetName val="I.4"/>
      <sheetName val="1.4.1"/>
      <sheetName val="1.4.2"/>
      <sheetName val="II "/>
      <sheetName val="II.1"/>
      <sheetName val="2.1.1 "/>
      <sheetName val="2.1.2"/>
      <sheetName val="2.1.3"/>
      <sheetName val="2.1.4"/>
      <sheetName val="2.1.5"/>
      <sheetName val="2.1.6"/>
      <sheetName val="2.1.1 (2)"/>
      <sheetName val="2.1.2 (2)"/>
      <sheetName val="2.1.4 (2)"/>
      <sheetName val="2.1.3 (2)"/>
      <sheetName val="2.1.6 (2)"/>
      <sheetName val="2.1.5(2)"/>
      <sheetName val="2.1.7"/>
      <sheetName val="2.1.8"/>
      <sheetName val="2.1.9"/>
      <sheetName val="2.1.10"/>
      <sheetName val="2.1.11"/>
      <sheetName val="II.2"/>
      <sheetName val="2.2.1"/>
      <sheetName val="2.2.2"/>
      <sheetName val="2.2.3"/>
      <sheetName val="2.2.4"/>
      <sheetName val="2.2.5"/>
      <sheetName val="2.2.7"/>
      <sheetName val="2.2.6"/>
      <sheetName val="II.3"/>
      <sheetName val="2.3.1"/>
      <sheetName val="2.3.2"/>
      <sheetName val="2.3.3"/>
      <sheetName val="2.3.4"/>
      <sheetName val="2.3.5"/>
      <sheetName val="2.3.6"/>
      <sheetName val="2.3.7"/>
      <sheetName val="2.3.8"/>
      <sheetName val="2.3.9"/>
      <sheetName val="2.3.10"/>
      <sheetName val="2.3.11"/>
      <sheetName val="2.3.12"/>
      <sheetName val="2.3.13"/>
      <sheetName val="2.3.14"/>
      <sheetName val="2.3.15"/>
      <sheetName val="2.3.17"/>
      <sheetName val="2.3.16"/>
      <sheetName val="2.3.18"/>
      <sheetName val="2.3.19"/>
      <sheetName val="2.3.20"/>
      <sheetName val="2.3.21"/>
      <sheetName val="2.3.22"/>
      <sheetName val="2.3.23"/>
      <sheetName val="2.3.24"/>
      <sheetName val="2.3.25"/>
      <sheetName val="II.5"/>
      <sheetName val="2.5.1"/>
      <sheetName val="2.5.2"/>
      <sheetName val="2.5.3"/>
      <sheetName val="2.5.4"/>
      <sheetName val="2.5.5"/>
      <sheetName val="III"/>
      <sheetName val="III.2"/>
      <sheetName val="3.2.1"/>
      <sheetName val="3.2.2"/>
      <sheetName val="3.2.2.а"/>
      <sheetName val="3.2.2.б"/>
      <sheetName val="3.2.2.в"/>
      <sheetName val="3.2.2.г"/>
      <sheetName val="3.2.2.д"/>
      <sheetName val="III.3"/>
      <sheetName val="3.3.1"/>
      <sheetName val="3.3.2"/>
      <sheetName val="Лист2"/>
      <sheetName val="Январь"/>
      <sheetName val="1_2_1"/>
      <sheetName val="2_2_4"/>
      <sheetName val="постоянные затраты"/>
      <sheetName val="Списки"/>
      <sheetName val="Отопление"/>
      <sheetName val="Заголовок"/>
      <sheetName val="ПРОГНОЗ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>
        <row r="36">
          <cell r="F36">
            <v>8.6999999999999993</v>
          </cell>
        </row>
        <row r="37">
          <cell r="F37">
            <v>19.600000000000001</v>
          </cell>
        </row>
      </sheetData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ВОД"/>
      <sheetName val="Лист3"/>
      <sheetName val="1.2.1"/>
      <sheetName val="2.2.4"/>
      <sheetName val="постоянные затраты"/>
    </sheetNames>
    <sheetDataSet>
      <sheetData sheetId="0" refreshError="1">
        <row r="4">
          <cell r="I4">
            <v>4322.66</v>
          </cell>
          <cell r="Q4" t="str">
            <v>монтаж</v>
          </cell>
        </row>
        <row r="5">
          <cell r="I5">
            <v>1246.1300000000001</v>
          </cell>
          <cell r="Q5" t="str">
            <v>прием</v>
          </cell>
        </row>
        <row r="6">
          <cell r="I6">
            <v>570.78</v>
          </cell>
          <cell r="Q6" t="str">
            <v>тек.ремонт</v>
          </cell>
        </row>
        <row r="7">
          <cell r="I7">
            <v>1246.1300000000001</v>
          </cell>
          <cell r="Q7" t="str">
            <v>прием</v>
          </cell>
        </row>
        <row r="8">
          <cell r="I8">
            <v>570.78</v>
          </cell>
          <cell r="Q8" t="str">
            <v>тек.ремонт</v>
          </cell>
        </row>
        <row r="9">
          <cell r="I9">
            <v>1246.1300000000001</v>
          </cell>
          <cell r="Q9" t="str">
            <v>прием</v>
          </cell>
        </row>
        <row r="10">
          <cell r="I10">
            <v>2022.17</v>
          </cell>
          <cell r="Q10" t="str">
            <v>наладка</v>
          </cell>
        </row>
        <row r="11">
          <cell r="I11">
            <v>12192.38</v>
          </cell>
          <cell r="Q11" t="str">
            <v>монтаж</v>
          </cell>
        </row>
        <row r="12">
          <cell r="I12">
            <v>2565.3000000000002</v>
          </cell>
          <cell r="Q12" t="str">
            <v>откл</v>
          </cell>
        </row>
        <row r="13">
          <cell r="I13">
            <v>1246.1300000000001</v>
          </cell>
          <cell r="Q13" t="str">
            <v>прием</v>
          </cell>
        </row>
        <row r="14">
          <cell r="I14">
            <v>4322.66</v>
          </cell>
          <cell r="Q14" t="str">
            <v>монтаж</v>
          </cell>
        </row>
        <row r="15">
          <cell r="I15">
            <v>645.44000000000005</v>
          </cell>
          <cell r="Q15" t="str">
            <v>программирование</v>
          </cell>
        </row>
        <row r="16">
          <cell r="I16">
            <v>1246.1300000000001</v>
          </cell>
          <cell r="Q16" t="str">
            <v>прием</v>
          </cell>
        </row>
        <row r="17">
          <cell r="I17">
            <v>1246.1300000000001</v>
          </cell>
          <cell r="Q17" t="str">
            <v>прием</v>
          </cell>
        </row>
        <row r="18">
          <cell r="I18">
            <v>4984.5200000000004</v>
          </cell>
          <cell r="Q18" t="str">
            <v>прием</v>
          </cell>
        </row>
        <row r="19">
          <cell r="I19">
            <v>2906.61</v>
          </cell>
          <cell r="Q19" t="str">
            <v>монтаж</v>
          </cell>
        </row>
        <row r="20">
          <cell r="I20">
            <v>645.44000000000005</v>
          </cell>
          <cell r="Q20" t="str">
            <v>программирование</v>
          </cell>
        </row>
        <row r="21">
          <cell r="I21">
            <v>1246.1300000000001</v>
          </cell>
          <cell r="Q21" t="str">
            <v>прием</v>
          </cell>
        </row>
        <row r="22">
          <cell r="I22">
            <v>542.33000000000004</v>
          </cell>
          <cell r="Q22" t="str">
            <v>регулир</v>
          </cell>
        </row>
        <row r="23">
          <cell r="I23">
            <v>1246.1300000000001</v>
          </cell>
          <cell r="Q23" t="str">
            <v>прием</v>
          </cell>
        </row>
        <row r="24">
          <cell r="I24">
            <v>2492.2600000000002</v>
          </cell>
          <cell r="Q24" t="str">
            <v>прием</v>
          </cell>
        </row>
        <row r="25">
          <cell r="I25">
            <v>808.87</v>
          </cell>
          <cell r="Q25" t="str">
            <v>прием</v>
          </cell>
        </row>
        <row r="26">
          <cell r="I26">
            <v>2906.61</v>
          </cell>
          <cell r="Q26" t="str">
            <v>монтаж</v>
          </cell>
        </row>
        <row r="27">
          <cell r="I27">
            <v>645.44000000000005</v>
          </cell>
          <cell r="Q27" t="str">
            <v>программирование</v>
          </cell>
        </row>
        <row r="28">
          <cell r="I28">
            <v>1246.1300000000001</v>
          </cell>
          <cell r="Q28" t="str">
            <v>прием</v>
          </cell>
        </row>
        <row r="29">
          <cell r="I29">
            <v>1246.1300000000001</v>
          </cell>
          <cell r="Q29" t="str">
            <v>прием</v>
          </cell>
        </row>
        <row r="30">
          <cell r="I30">
            <v>8645.32</v>
          </cell>
          <cell r="Q30" t="str">
            <v>монтаж</v>
          </cell>
        </row>
        <row r="31">
          <cell r="I31">
            <v>1290.8800000000001</v>
          </cell>
          <cell r="Q31" t="str">
            <v>программирование</v>
          </cell>
        </row>
        <row r="32">
          <cell r="I32">
            <v>2492.2600000000002</v>
          </cell>
          <cell r="Q32" t="str">
            <v>прием</v>
          </cell>
        </row>
        <row r="33">
          <cell r="I33">
            <v>1246.1300000000001</v>
          </cell>
          <cell r="Q33" t="str">
            <v>прием</v>
          </cell>
        </row>
        <row r="34">
          <cell r="I34">
            <v>1246.1300000000001</v>
          </cell>
          <cell r="Q34" t="str">
            <v>прием</v>
          </cell>
        </row>
        <row r="35">
          <cell r="I35">
            <v>808.87</v>
          </cell>
          <cell r="Q35" t="str">
            <v>прием</v>
          </cell>
        </row>
        <row r="36">
          <cell r="I36">
            <v>1246.1300000000001</v>
          </cell>
          <cell r="Q36" t="str">
            <v>прием</v>
          </cell>
        </row>
        <row r="37">
          <cell r="I37">
            <v>1246.1300000000001</v>
          </cell>
          <cell r="Q37" t="str">
            <v>прием</v>
          </cell>
        </row>
        <row r="38">
          <cell r="I38">
            <v>2906.61</v>
          </cell>
          <cell r="Q38" t="str">
            <v>монтаж</v>
          </cell>
        </row>
        <row r="39">
          <cell r="I39">
            <v>1246.1300000000001</v>
          </cell>
          <cell r="Q39" t="str">
            <v>прием</v>
          </cell>
        </row>
        <row r="40">
          <cell r="I40">
            <v>645.44000000000005</v>
          </cell>
          <cell r="Q40" t="str">
            <v>программирование</v>
          </cell>
        </row>
        <row r="41">
          <cell r="I41">
            <v>1246.1300000000001</v>
          </cell>
          <cell r="Q41" t="str">
            <v>прием</v>
          </cell>
        </row>
        <row r="42">
          <cell r="I42">
            <v>4322.66</v>
          </cell>
          <cell r="Q42" t="str">
            <v>монтаж</v>
          </cell>
        </row>
        <row r="43">
          <cell r="I43">
            <v>1246.1300000000001</v>
          </cell>
          <cell r="Q43" t="str">
            <v>прием</v>
          </cell>
        </row>
        <row r="44">
          <cell r="I44">
            <v>645.44000000000005</v>
          </cell>
          <cell r="Q44" t="str">
            <v>программирование</v>
          </cell>
        </row>
        <row r="45">
          <cell r="I45">
            <v>808.87</v>
          </cell>
          <cell r="Q45" t="str">
            <v>прием</v>
          </cell>
        </row>
        <row r="46">
          <cell r="I46">
            <v>1246.1300000000001</v>
          </cell>
          <cell r="Q46" t="str">
            <v>прием</v>
          </cell>
        </row>
        <row r="47">
          <cell r="I47">
            <v>22192.38</v>
          </cell>
          <cell r="Q47" t="str">
            <v>монтаж</v>
          </cell>
        </row>
        <row r="48">
          <cell r="I48">
            <v>5130.6000000000004</v>
          </cell>
          <cell r="Q48" t="str">
            <v>откл</v>
          </cell>
        </row>
        <row r="49">
          <cell r="I49">
            <v>570.78</v>
          </cell>
          <cell r="Q49" t="str">
            <v>тек.ремонт</v>
          </cell>
        </row>
        <row r="50">
          <cell r="I50">
            <v>1246.1300000000001</v>
          </cell>
          <cell r="Q50" t="str">
            <v>прием</v>
          </cell>
        </row>
        <row r="51">
          <cell r="I51">
            <v>183.88</v>
          </cell>
          <cell r="Q51" t="str">
            <v>абонент</v>
          </cell>
        </row>
        <row r="52">
          <cell r="I52">
            <v>1246.1300000000001</v>
          </cell>
          <cell r="Q52" t="str">
            <v>прием</v>
          </cell>
        </row>
        <row r="53">
          <cell r="I53">
            <v>1246.1300000000001</v>
          </cell>
          <cell r="Q53" t="str">
            <v>прием</v>
          </cell>
        </row>
        <row r="54">
          <cell r="I54">
            <v>808.87</v>
          </cell>
          <cell r="Q54" t="str">
            <v>прием</v>
          </cell>
        </row>
        <row r="55">
          <cell r="I55">
            <v>1246.1300000000001</v>
          </cell>
          <cell r="Q55" t="str">
            <v>прием</v>
          </cell>
        </row>
        <row r="56">
          <cell r="I56">
            <v>542.33000000000004</v>
          </cell>
          <cell r="Q56" t="str">
            <v>поверка</v>
          </cell>
        </row>
        <row r="57">
          <cell r="I57">
            <v>645.44000000000005</v>
          </cell>
          <cell r="Q57" t="str">
            <v>программирование</v>
          </cell>
        </row>
        <row r="58">
          <cell r="I58">
            <v>1246.1300000000001</v>
          </cell>
          <cell r="Q58" t="str">
            <v>прием</v>
          </cell>
        </row>
        <row r="59">
          <cell r="I59">
            <v>8645.32</v>
          </cell>
          <cell r="Q59" t="str">
            <v>монтаж</v>
          </cell>
        </row>
        <row r="60">
          <cell r="I60">
            <v>5813.22</v>
          </cell>
          <cell r="Q60" t="str">
            <v>монтаж</v>
          </cell>
        </row>
        <row r="61">
          <cell r="I61">
            <v>2581.7600000000002</v>
          </cell>
          <cell r="Q61" t="str">
            <v>программирование</v>
          </cell>
        </row>
        <row r="62">
          <cell r="I62">
            <v>4984.5200000000004</v>
          </cell>
          <cell r="Q62" t="str">
            <v>прием</v>
          </cell>
        </row>
        <row r="63">
          <cell r="I63">
            <v>17205.759999999998</v>
          </cell>
          <cell r="Q63" t="str">
            <v>прием</v>
          </cell>
        </row>
        <row r="64">
          <cell r="I64">
            <v>808.87</v>
          </cell>
          <cell r="Q64" t="str">
            <v>прием</v>
          </cell>
        </row>
        <row r="65">
          <cell r="I65">
            <v>645.44000000000005</v>
          </cell>
          <cell r="Q65" t="str">
            <v>программирование</v>
          </cell>
        </row>
        <row r="66">
          <cell r="I66">
            <v>1246.1300000000001</v>
          </cell>
          <cell r="Q66" t="str">
            <v>прием</v>
          </cell>
        </row>
        <row r="67">
          <cell r="I67">
            <v>30647.759999999998</v>
          </cell>
          <cell r="Q67" t="str">
            <v>прием</v>
          </cell>
        </row>
        <row r="68">
          <cell r="I68">
            <v>14533.05</v>
          </cell>
          <cell r="Q68" t="str">
            <v>монтаж</v>
          </cell>
        </row>
        <row r="69">
          <cell r="I69">
            <v>8645.32</v>
          </cell>
          <cell r="Q69" t="str">
            <v>монтаж</v>
          </cell>
        </row>
        <row r="70">
          <cell r="I70">
            <v>8722.91</v>
          </cell>
          <cell r="Q70" t="str">
            <v>прием</v>
          </cell>
        </row>
        <row r="71">
          <cell r="I71">
            <v>4518.08</v>
          </cell>
          <cell r="Q71" t="str">
            <v>программирование</v>
          </cell>
        </row>
        <row r="72">
          <cell r="I72">
            <v>1246.1300000000001</v>
          </cell>
          <cell r="Q72" t="str">
            <v>прием</v>
          </cell>
        </row>
        <row r="73">
          <cell r="I73">
            <v>1141.56</v>
          </cell>
          <cell r="Q73" t="str">
            <v>тек.ремонт</v>
          </cell>
        </row>
        <row r="74">
          <cell r="I74">
            <v>1246.1300000000001</v>
          </cell>
          <cell r="Q74" t="str">
            <v>прием</v>
          </cell>
        </row>
        <row r="75">
          <cell r="I75">
            <v>769.59</v>
          </cell>
          <cell r="Q75" t="str">
            <v>однолин.схема</v>
          </cell>
        </row>
        <row r="76">
          <cell r="I76">
            <v>808.87</v>
          </cell>
          <cell r="Q76" t="str">
            <v>прием</v>
          </cell>
        </row>
        <row r="77">
          <cell r="I77">
            <v>4044.34</v>
          </cell>
          <cell r="Q77" t="str">
            <v>наладка</v>
          </cell>
        </row>
        <row r="78">
          <cell r="I78">
            <v>2492.2600000000002</v>
          </cell>
          <cell r="Q78" t="str">
            <v>прием</v>
          </cell>
        </row>
        <row r="79">
          <cell r="I79">
            <v>1290.8800000000001</v>
          </cell>
          <cell r="Q79" t="str">
            <v>программирование</v>
          </cell>
        </row>
        <row r="80">
          <cell r="I80">
            <v>1246.1300000000001</v>
          </cell>
          <cell r="Q80" t="str">
            <v>прием</v>
          </cell>
        </row>
        <row r="81">
          <cell r="I81">
            <v>808.87</v>
          </cell>
          <cell r="Q81" t="str">
            <v>прием</v>
          </cell>
        </row>
        <row r="82">
          <cell r="I82">
            <v>1539.17</v>
          </cell>
          <cell r="Q82" t="str">
            <v>инспектирование</v>
          </cell>
        </row>
        <row r="83">
          <cell r="I83">
            <v>570.78</v>
          </cell>
          <cell r="Q83" t="str">
            <v>тек.ремонт</v>
          </cell>
        </row>
        <row r="84">
          <cell r="I84">
            <v>1246.1300000000001</v>
          </cell>
          <cell r="Q84" t="str">
            <v>прием</v>
          </cell>
        </row>
        <row r="85">
          <cell r="I85">
            <v>808.87</v>
          </cell>
          <cell r="Q85" t="str">
            <v>прием</v>
          </cell>
        </row>
        <row r="86">
          <cell r="I86">
            <v>354.94</v>
          </cell>
          <cell r="Q86" t="str">
            <v>абонент</v>
          </cell>
        </row>
        <row r="87">
          <cell r="I87">
            <v>9678.24</v>
          </cell>
          <cell r="Q87" t="str">
            <v>прием</v>
          </cell>
        </row>
        <row r="88">
          <cell r="I88">
            <v>9969.0400000000009</v>
          </cell>
          <cell r="Q88" t="str">
            <v>прием</v>
          </cell>
        </row>
        <row r="89">
          <cell r="I89">
            <v>354.94</v>
          </cell>
          <cell r="Q89" t="str">
            <v>абонент</v>
          </cell>
        </row>
        <row r="90">
          <cell r="I90">
            <v>709.88</v>
          </cell>
          <cell r="Q90" t="str">
            <v>абонент</v>
          </cell>
        </row>
        <row r="91">
          <cell r="I91">
            <v>354.94</v>
          </cell>
          <cell r="Q91" t="str">
            <v>абонент</v>
          </cell>
        </row>
        <row r="92">
          <cell r="I92">
            <v>709.88</v>
          </cell>
          <cell r="Q92" t="str">
            <v>абонент</v>
          </cell>
        </row>
        <row r="93">
          <cell r="I93">
            <v>354.94</v>
          </cell>
          <cell r="Q93" t="str">
            <v>абонент</v>
          </cell>
        </row>
        <row r="94">
          <cell r="I94">
            <v>354.94</v>
          </cell>
          <cell r="Q94" t="str">
            <v>абонент</v>
          </cell>
        </row>
        <row r="95">
          <cell r="I95">
            <v>709.88</v>
          </cell>
          <cell r="Q95" t="str">
            <v>абонент</v>
          </cell>
        </row>
        <row r="96">
          <cell r="I96">
            <v>354.94</v>
          </cell>
          <cell r="Q96" t="str">
            <v>абонент</v>
          </cell>
        </row>
        <row r="97">
          <cell r="I97">
            <v>354.94</v>
          </cell>
          <cell r="Q97" t="str">
            <v>абонент</v>
          </cell>
        </row>
        <row r="98">
          <cell r="I98">
            <v>354.94</v>
          </cell>
          <cell r="Q98" t="str">
            <v>абонент</v>
          </cell>
        </row>
        <row r="99">
          <cell r="I99">
            <v>354.94</v>
          </cell>
          <cell r="Q99" t="str">
            <v>абонент</v>
          </cell>
        </row>
        <row r="100">
          <cell r="I100">
            <v>354.94</v>
          </cell>
          <cell r="Q100" t="str">
            <v>абонент</v>
          </cell>
        </row>
        <row r="101">
          <cell r="I101">
            <v>354.94</v>
          </cell>
          <cell r="Q101" t="str">
            <v>абонент</v>
          </cell>
        </row>
        <row r="102">
          <cell r="I102">
            <v>354.94</v>
          </cell>
          <cell r="Q102" t="str">
            <v>абонент</v>
          </cell>
        </row>
        <row r="103">
          <cell r="I103">
            <v>354.94</v>
          </cell>
          <cell r="Q103" t="str">
            <v>абонент</v>
          </cell>
        </row>
        <row r="104">
          <cell r="I104">
            <v>354.94</v>
          </cell>
          <cell r="Q104" t="str">
            <v>абонент</v>
          </cell>
        </row>
        <row r="105">
          <cell r="I105">
            <v>354.94</v>
          </cell>
          <cell r="Q105" t="str">
            <v>абонент</v>
          </cell>
        </row>
        <row r="106">
          <cell r="I106">
            <v>354.94</v>
          </cell>
          <cell r="Q106" t="str">
            <v>абонент</v>
          </cell>
        </row>
        <row r="107">
          <cell r="I107">
            <v>354.94</v>
          </cell>
          <cell r="Q107" t="str">
            <v>абонент</v>
          </cell>
        </row>
        <row r="108">
          <cell r="I108">
            <v>354.94</v>
          </cell>
          <cell r="Q108" t="str">
            <v>абонент</v>
          </cell>
        </row>
        <row r="109">
          <cell r="I109">
            <v>354.94</v>
          </cell>
          <cell r="Q109" t="str">
            <v>абонент</v>
          </cell>
        </row>
        <row r="110">
          <cell r="I110">
            <v>354.94</v>
          </cell>
          <cell r="Q110" t="str">
            <v>абонент</v>
          </cell>
        </row>
        <row r="111">
          <cell r="I111">
            <v>354.94</v>
          </cell>
          <cell r="Q111" t="str">
            <v>абонент</v>
          </cell>
        </row>
        <row r="112">
          <cell r="I112">
            <v>354.94</v>
          </cell>
          <cell r="Q112" t="str">
            <v>абонент</v>
          </cell>
        </row>
        <row r="113">
          <cell r="I113">
            <v>354.94</v>
          </cell>
          <cell r="Q113" t="str">
            <v>абонент</v>
          </cell>
        </row>
        <row r="114">
          <cell r="I114">
            <v>354.94</v>
          </cell>
          <cell r="Q114" t="str">
            <v>абонент</v>
          </cell>
        </row>
        <row r="115">
          <cell r="I115">
            <v>354.94</v>
          </cell>
          <cell r="Q115" t="str">
            <v>абонент</v>
          </cell>
        </row>
        <row r="116">
          <cell r="I116">
            <v>709.88</v>
          </cell>
          <cell r="Q116" t="str">
            <v>абонент</v>
          </cell>
        </row>
        <row r="117">
          <cell r="I117">
            <v>354.94</v>
          </cell>
          <cell r="Q117" t="str">
            <v>абонент</v>
          </cell>
        </row>
        <row r="118">
          <cell r="I118">
            <v>709.88</v>
          </cell>
          <cell r="Q118" t="str">
            <v>абонент</v>
          </cell>
        </row>
        <row r="119">
          <cell r="I119">
            <v>709.88</v>
          </cell>
          <cell r="Q119" t="str">
            <v>абонент</v>
          </cell>
        </row>
        <row r="120">
          <cell r="I120">
            <v>709.88</v>
          </cell>
          <cell r="Q120" t="str">
            <v>абонент</v>
          </cell>
        </row>
        <row r="121">
          <cell r="I121">
            <v>297.77999999999997</v>
          </cell>
          <cell r="Q121" t="str">
            <v>абонент</v>
          </cell>
        </row>
        <row r="122">
          <cell r="I122">
            <v>148.88999999999999</v>
          </cell>
          <cell r="Q122" t="str">
            <v>абонент</v>
          </cell>
        </row>
        <row r="123">
          <cell r="I123">
            <v>148.88999999999999</v>
          </cell>
          <cell r="Q123" t="str">
            <v>абонент</v>
          </cell>
        </row>
        <row r="124">
          <cell r="I124">
            <v>434.64</v>
          </cell>
          <cell r="Q124" t="str">
            <v>абонент</v>
          </cell>
        </row>
        <row r="125">
          <cell r="I125">
            <v>148.88999999999999</v>
          </cell>
          <cell r="Q125" t="str">
            <v>абонент</v>
          </cell>
        </row>
        <row r="126">
          <cell r="I126">
            <v>275.82</v>
          </cell>
          <cell r="Q126" t="str">
            <v>абонент</v>
          </cell>
        </row>
        <row r="127">
          <cell r="I127">
            <v>148.88999999999999</v>
          </cell>
          <cell r="Q127" t="str">
            <v>абонент</v>
          </cell>
        </row>
        <row r="128">
          <cell r="I128">
            <v>297.77999999999997</v>
          </cell>
          <cell r="Q128" t="str">
            <v>абонент</v>
          </cell>
        </row>
        <row r="129">
          <cell r="I129">
            <v>738.89</v>
          </cell>
          <cell r="Q129" t="str">
            <v>абонент</v>
          </cell>
        </row>
        <row r="130">
          <cell r="I130">
            <v>183.88</v>
          </cell>
          <cell r="Q130" t="str">
            <v>абонент</v>
          </cell>
        </row>
        <row r="131">
          <cell r="I131">
            <v>448.2</v>
          </cell>
          <cell r="Q131" t="str">
            <v>абонент</v>
          </cell>
        </row>
        <row r="132">
          <cell r="I132">
            <v>761.94</v>
          </cell>
          <cell r="Q132" t="str">
            <v>абонент</v>
          </cell>
        </row>
        <row r="133">
          <cell r="I133">
            <v>448.2</v>
          </cell>
          <cell r="Q133" t="str">
            <v>абонент</v>
          </cell>
        </row>
        <row r="134">
          <cell r="I134">
            <v>183.88</v>
          </cell>
          <cell r="Q134" t="str">
            <v>абонент</v>
          </cell>
        </row>
        <row r="135">
          <cell r="I135">
            <v>448.2</v>
          </cell>
          <cell r="Q135" t="str">
            <v>абонент</v>
          </cell>
        </row>
        <row r="136">
          <cell r="I136">
            <v>183.88</v>
          </cell>
          <cell r="Q136" t="str">
            <v>абонент</v>
          </cell>
        </row>
        <row r="137">
          <cell r="I137">
            <v>183.88</v>
          </cell>
          <cell r="Q137" t="str">
            <v>абонент</v>
          </cell>
        </row>
        <row r="138">
          <cell r="I138">
            <v>183.88</v>
          </cell>
          <cell r="Q138" t="str">
            <v>абонент</v>
          </cell>
        </row>
        <row r="139">
          <cell r="I139">
            <v>448.2</v>
          </cell>
          <cell r="Q139" t="str">
            <v>абонент</v>
          </cell>
        </row>
        <row r="140">
          <cell r="I140">
            <v>183.88</v>
          </cell>
          <cell r="Q140" t="str">
            <v>абонент</v>
          </cell>
        </row>
        <row r="141">
          <cell r="I141">
            <v>448.2</v>
          </cell>
          <cell r="Q141" t="str">
            <v>абонент</v>
          </cell>
        </row>
        <row r="142">
          <cell r="I142">
            <v>183.88</v>
          </cell>
          <cell r="Q142" t="str">
            <v>абонент</v>
          </cell>
        </row>
        <row r="143">
          <cell r="I143">
            <v>448.2</v>
          </cell>
          <cell r="Q143" t="str">
            <v>абонент</v>
          </cell>
        </row>
        <row r="144">
          <cell r="I144">
            <v>448.2</v>
          </cell>
          <cell r="Q144" t="str">
            <v>абонент</v>
          </cell>
        </row>
        <row r="145">
          <cell r="I145">
            <v>448.2</v>
          </cell>
          <cell r="Q145" t="str">
            <v>абонент</v>
          </cell>
        </row>
        <row r="146">
          <cell r="I146">
            <v>448.2</v>
          </cell>
          <cell r="Q146" t="str">
            <v>абонент</v>
          </cell>
        </row>
        <row r="147">
          <cell r="I147">
            <v>448.2</v>
          </cell>
          <cell r="Q147" t="str">
            <v>абонент</v>
          </cell>
        </row>
        <row r="148">
          <cell r="I148">
            <v>448.2</v>
          </cell>
          <cell r="Q148" t="str">
            <v>абонент</v>
          </cell>
        </row>
        <row r="149">
          <cell r="I149">
            <v>183.88</v>
          </cell>
          <cell r="Q149" t="str">
            <v>абонент</v>
          </cell>
        </row>
        <row r="150">
          <cell r="I150">
            <v>448.2</v>
          </cell>
          <cell r="Q150" t="str">
            <v>абонент</v>
          </cell>
        </row>
        <row r="151">
          <cell r="I151">
            <v>448.2</v>
          </cell>
          <cell r="Q151" t="str">
            <v>абонент</v>
          </cell>
        </row>
        <row r="152">
          <cell r="I152">
            <v>448.2</v>
          </cell>
          <cell r="Q152" t="str">
            <v>абонент</v>
          </cell>
        </row>
        <row r="153">
          <cell r="I153">
            <v>448.2</v>
          </cell>
          <cell r="Q153" t="str">
            <v>абонент</v>
          </cell>
        </row>
        <row r="154">
          <cell r="I154">
            <v>761.94</v>
          </cell>
          <cell r="Q154" t="str">
            <v>абонент</v>
          </cell>
        </row>
        <row r="155">
          <cell r="I155">
            <v>448.2</v>
          </cell>
          <cell r="Q155" t="str">
            <v>абонент</v>
          </cell>
        </row>
        <row r="156">
          <cell r="I156">
            <v>183.88</v>
          </cell>
          <cell r="Q156" t="str">
            <v>абонент</v>
          </cell>
        </row>
        <row r="157">
          <cell r="I157">
            <v>183.88</v>
          </cell>
          <cell r="Q157" t="str">
            <v>абонент</v>
          </cell>
        </row>
        <row r="158">
          <cell r="I158">
            <v>448.2</v>
          </cell>
          <cell r="Q158" t="str">
            <v>абонент</v>
          </cell>
        </row>
        <row r="159">
          <cell r="I159">
            <v>448.2</v>
          </cell>
          <cell r="Q159" t="str">
            <v>абонент</v>
          </cell>
        </row>
        <row r="160">
          <cell r="I160">
            <v>448.2</v>
          </cell>
          <cell r="Q160" t="str">
            <v>абонент</v>
          </cell>
        </row>
        <row r="161">
          <cell r="I161">
            <v>448.2</v>
          </cell>
          <cell r="Q161" t="str">
            <v>абонент</v>
          </cell>
        </row>
        <row r="162">
          <cell r="I162">
            <v>761.94</v>
          </cell>
          <cell r="Q162" t="str">
            <v>абонент</v>
          </cell>
        </row>
        <row r="163">
          <cell r="I163">
            <v>448.2</v>
          </cell>
          <cell r="Q163" t="str">
            <v>абонент</v>
          </cell>
        </row>
        <row r="164">
          <cell r="I164">
            <v>448.2</v>
          </cell>
          <cell r="Q164" t="str">
            <v>абонент</v>
          </cell>
        </row>
        <row r="165">
          <cell r="I165">
            <v>448.2</v>
          </cell>
          <cell r="Q165" t="str">
            <v>абонент</v>
          </cell>
        </row>
        <row r="166">
          <cell r="I166">
            <v>183.88</v>
          </cell>
          <cell r="Q166" t="str">
            <v>абонент</v>
          </cell>
        </row>
        <row r="167">
          <cell r="I167">
            <v>183.88</v>
          </cell>
          <cell r="Q167" t="str">
            <v>абонент</v>
          </cell>
        </row>
        <row r="168">
          <cell r="I168">
            <v>183.88</v>
          </cell>
          <cell r="Q168" t="str">
            <v>абонент</v>
          </cell>
        </row>
        <row r="169">
          <cell r="I169">
            <v>275.82</v>
          </cell>
          <cell r="Q169" t="str">
            <v>абонент</v>
          </cell>
        </row>
        <row r="170">
          <cell r="I170">
            <v>448.2</v>
          </cell>
          <cell r="Q170" t="str">
            <v>абонент</v>
          </cell>
        </row>
        <row r="171">
          <cell r="I171">
            <v>367.76</v>
          </cell>
          <cell r="Q171" t="str">
            <v>абонент</v>
          </cell>
        </row>
        <row r="172">
          <cell r="I172">
            <v>367.76</v>
          </cell>
          <cell r="Q172" t="str">
            <v>абонент</v>
          </cell>
        </row>
        <row r="173">
          <cell r="I173">
            <v>448.2</v>
          </cell>
          <cell r="Q173" t="str">
            <v>абонент</v>
          </cell>
        </row>
        <row r="174">
          <cell r="I174">
            <v>183.88</v>
          </cell>
          <cell r="Q174" t="str">
            <v>абонент</v>
          </cell>
        </row>
        <row r="175">
          <cell r="I175">
            <v>183.88</v>
          </cell>
          <cell r="Q175" t="str">
            <v>абонент</v>
          </cell>
        </row>
        <row r="176">
          <cell r="I176">
            <v>448.2</v>
          </cell>
          <cell r="Q176" t="str">
            <v>абонент</v>
          </cell>
        </row>
        <row r="177">
          <cell r="I177">
            <v>448.2</v>
          </cell>
          <cell r="Q177" t="str">
            <v>абонент</v>
          </cell>
        </row>
        <row r="178">
          <cell r="I178">
            <v>183.88</v>
          </cell>
          <cell r="Q178" t="str">
            <v>абонент</v>
          </cell>
        </row>
        <row r="179">
          <cell r="I179">
            <v>367.76</v>
          </cell>
          <cell r="Q179" t="str">
            <v>абонент</v>
          </cell>
        </row>
        <row r="180">
          <cell r="I180">
            <v>367.76</v>
          </cell>
          <cell r="Q180" t="str">
            <v>абонент</v>
          </cell>
        </row>
        <row r="181">
          <cell r="I181">
            <v>367.76</v>
          </cell>
          <cell r="Q181" t="str">
            <v>абонент</v>
          </cell>
        </row>
        <row r="182">
          <cell r="I182">
            <v>183.88</v>
          </cell>
          <cell r="Q182" t="str">
            <v>абонент</v>
          </cell>
        </row>
        <row r="183">
          <cell r="I183">
            <v>448.2</v>
          </cell>
          <cell r="Q183" t="str">
            <v>абонент</v>
          </cell>
        </row>
        <row r="184">
          <cell r="I184">
            <v>183.88</v>
          </cell>
          <cell r="Q184" t="str">
            <v>абонент</v>
          </cell>
        </row>
        <row r="185">
          <cell r="I185">
            <v>1523.88</v>
          </cell>
          <cell r="Q185" t="str">
            <v>абонент</v>
          </cell>
        </row>
        <row r="186">
          <cell r="I186">
            <v>761.94</v>
          </cell>
          <cell r="Q186" t="str">
            <v>абонент</v>
          </cell>
        </row>
        <row r="187">
          <cell r="I187">
            <v>183.88</v>
          </cell>
          <cell r="Q187" t="str">
            <v>абонент</v>
          </cell>
        </row>
        <row r="188">
          <cell r="I188">
            <v>183.88</v>
          </cell>
          <cell r="Q188" t="str">
            <v>абонент</v>
          </cell>
        </row>
        <row r="189">
          <cell r="I189">
            <v>183.88</v>
          </cell>
          <cell r="Q189" t="str">
            <v>абонент</v>
          </cell>
        </row>
        <row r="190">
          <cell r="I190">
            <v>275.82</v>
          </cell>
          <cell r="Q190" t="str">
            <v>абонент</v>
          </cell>
        </row>
        <row r="191">
          <cell r="I191">
            <v>448.2</v>
          </cell>
          <cell r="Q191" t="str">
            <v>абонент</v>
          </cell>
        </row>
        <row r="192">
          <cell r="I192">
            <v>448.2</v>
          </cell>
          <cell r="Q192" t="str">
            <v>абонент</v>
          </cell>
        </row>
        <row r="193">
          <cell r="I193">
            <v>183.88</v>
          </cell>
          <cell r="Q193" t="str">
            <v>абонент</v>
          </cell>
        </row>
        <row r="194">
          <cell r="I194">
            <v>367.76</v>
          </cell>
          <cell r="Q194" t="str">
            <v>абонент</v>
          </cell>
        </row>
        <row r="195">
          <cell r="I195">
            <v>448.2</v>
          </cell>
          <cell r="Q195" t="str">
            <v>абонент</v>
          </cell>
        </row>
        <row r="196">
          <cell r="I196">
            <v>183.88</v>
          </cell>
          <cell r="Q196" t="str">
            <v>абонент</v>
          </cell>
        </row>
        <row r="197">
          <cell r="I197">
            <v>183.88</v>
          </cell>
          <cell r="Q197" t="str">
            <v>абонент</v>
          </cell>
        </row>
        <row r="198">
          <cell r="I198">
            <v>448.2</v>
          </cell>
          <cell r="Q198" t="str">
            <v>абонент</v>
          </cell>
        </row>
        <row r="199">
          <cell r="I199">
            <v>183.88</v>
          </cell>
          <cell r="Q199" t="str">
            <v>абонент</v>
          </cell>
        </row>
        <row r="200">
          <cell r="I200">
            <v>448.2</v>
          </cell>
          <cell r="Q200" t="str">
            <v>абонент</v>
          </cell>
        </row>
        <row r="201">
          <cell r="I201">
            <v>183.88</v>
          </cell>
          <cell r="Q201" t="str">
            <v>абонент</v>
          </cell>
        </row>
        <row r="202">
          <cell r="I202">
            <v>183.88</v>
          </cell>
          <cell r="Q202" t="str">
            <v>абонент</v>
          </cell>
        </row>
        <row r="203">
          <cell r="I203">
            <v>761.94</v>
          </cell>
          <cell r="Q203" t="str">
            <v>абонент</v>
          </cell>
        </row>
        <row r="204">
          <cell r="I204">
            <v>448.2</v>
          </cell>
          <cell r="Q204" t="str">
            <v>абонент</v>
          </cell>
        </row>
        <row r="205">
          <cell r="I205">
            <v>896.4</v>
          </cell>
          <cell r="Q205" t="str">
            <v>абонент</v>
          </cell>
        </row>
        <row r="206">
          <cell r="I206">
            <v>1303.92</v>
          </cell>
          <cell r="Q206" t="str">
            <v>абонент</v>
          </cell>
        </row>
        <row r="207">
          <cell r="I207">
            <v>183.88</v>
          </cell>
          <cell r="Q207" t="str">
            <v>абонент</v>
          </cell>
        </row>
        <row r="208">
          <cell r="I208">
            <v>183.88</v>
          </cell>
          <cell r="Q208" t="str">
            <v>абонент</v>
          </cell>
        </row>
        <row r="209">
          <cell r="I209">
            <v>183.88</v>
          </cell>
          <cell r="Q209" t="str">
            <v>абонент</v>
          </cell>
        </row>
        <row r="210">
          <cell r="I210">
            <v>448.2</v>
          </cell>
          <cell r="Q210" t="str">
            <v>абонент</v>
          </cell>
        </row>
        <row r="211">
          <cell r="I211">
            <v>183.88</v>
          </cell>
          <cell r="Q211" t="str">
            <v>абонент</v>
          </cell>
        </row>
        <row r="212">
          <cell r="I212">
            <v>183.88</v>
          </cell>
          <cell r="Q212" t="str">
            <v>абонент</v>
          </cell>
        </row>
        <row r="213">
          <cell r="I213">
            <v>275.82</v>
          </cell>
          <cell r="Q213" t="str">
            <v>абонент</v>
          </cell>
        </row>
        <row r="214">
          <cell r="I214">
            <v>448.2</v>
          </cell>
          <cell r="Q214" t="str">
            <v>абонент</v>
          </cell>
        </row>
        <row r="215">
          <cell r="I215">
            <v>448.2</v>
          </cell>
          <cell r="Q215" t="str">
            <v>абонент</v>
          </cell>
        </row>
        <row r="216">
          <cell r="I216">
            <v>183.88</v>
          </cell>
          <cell r="Q216" t="str">
            <v>абонент</v>
          </cell>
        </row>
        <row r="217">
          <cell r="I217">
            <v>761.94</v>
          </cell>
          <cell r="Q217" t="str">
            <v>абонент</v>
          </cell>
        </row>
        <row r="218">
          <cell r="I218">
            <v>183.88</v>
          </cell>
          <cell r="Q218" t="str">
            <v>абонент</v>
          </cell>
        </row>
        <row r="219">
          <cell r="I219">
            <v>183.88</v>
          </cell>
          <cell r="Q219" t="str">
            <v>абонент</v>
          </cell>
        </row>
        <row r="220">
          <cell r="I220">
            <v>183.88</v>
          </cell>
          <cell r="Q220" t="str">
            <v>абонент</v>
          </cell>
        </row>
        <row r="221">
          <cell r="I221">
            <v>183.88</v>
          </cell>
          <cell r="Q221" t="str">
            <v>абонент</v>
          </cell>
        </row>
        <row r="222">
          <cell r="I222">
            <v>183.88</v>
          </cell>
          <cell r="Q222" t="str">
            <v>абонент</v>
          </cell>
        </row>
        <row r="223">
          <cell r="I223">
            <v>448.2</v>
          </cell>
          <cell r="Q223" t="str">
            <v>абонент</v>
          </cell>
        </row>
        <row r="224">
          <cell r="I224">
            <v>183.88</v>
          </cell>
          <cell r="Q224" t="str">
            <v>абонент</v>
          </cell>
        </row>
        <row r="225">
          <cell r="I225">
            <v>551.64</v>
          </cell>
          <cell r="Q225" t="str">
            <v>абонент</v>
          </cell>
        </row>
        <row r="226">
          <cell r="I226">
            <v>448.2</v>
          </cell>
          <cell r="Q226" t="str">
            <v>абонент</v>
          </cell>
        </row>
        <row r="227">
          <cell r="I227">
            <v>183.88</v>
          </cell>
          <cell r="Q227" t="str">
            <v>абонент</v>
          </cell>
        </row>
        <row r="228">
          <cell r="I228">
            <v>761.94</v>
          </cell>
          <cell r="Q228" t="str">
            <v>абонент</v>
          </cell>
        </row>
        <row r="229">
          <cell r="I229">
            <v>448.2</v>
          </cell>
          <cell r="Q229" t="str">
            <v>абонент</v>
          </cell>
        </row>
        <row r="230">
          <cell r="I230">
            <v>183.88</v>
          </cell>
          <cell r="Q230" t="str">
            <v>абонент</v>
          </cell>
        </row>
        <row r="231">
          <cell r="I231">
            <v>183.88</v>
          </cell>
          <cell r="Q231" t="str">
            <v>абонент</v>
          </cell>
        </row>
        <row r="232">
          <cell r="I232">
            <v>183.88</v>
          </cell>
          <cell r="Q232" t="str">
            <v>абонент</v>
          </cell>
        </row>
        <row r="233">
          <cell r="I233">
            <v>448.2</v>
          </cell>
          <cell r="Q233" t="str">
            <v>абонент</v>
          </cell>
        </row>
        <row r="234">
          <cell r="I234">
            <v>183.88</v>
          </cell>
          <cell r="Q234" t="str">
            <v>абонент</v>
          </cell>
        </row>
        <row r="235">
          <cell r="I235">
            <v>183.88</v>
          </cell>
          <cell r="Q235" t="str">
            <v>абонент</v>
          </cell>
        </row>
        <row r="236">
          <cell r="I236">
            <v>183.88</v>
          </cell>
          <cell r="Q236" t="str">
            <v>абонент</v>
          </cell>
        </row>
        <row r="237">
          <cell r="I237">
            <v>551.64</v>
          </cell>
          <cell r="Q237" t="str">
            <v>абонент</v>
          </cell>
        </row>
        <row r="238">
          <cell r="I238">
            <v>183.88</v>
          </cell>
          <cell r="Q238" t="str">
            <v>абонент</v>
          </cell>
        </row>
        <row r="239">
          <cell r="I239">
            <v>183.88</v>
          </cell>
          <cell r="Q239" t="str">
            <v>абонент</v>
          </cell>
        </row>
        <row r="240">
          <cell r="I240">
            <v>448.2</v>
          </cell>
          <cell r="Q240" t="str">
            <v>абонент</v>
          </cell>
        </row>
        <row r="241">
          <cell r="I241">
            <v>183.88</v>
          </cell>
          <cell r="Q241" t="str">
            <v>абонент</v>
          </cell>
        </row>
        <row r="242">
          <cell r="I242">
            <v>1303.92</v>
          </cell>
          <cell r="Q242" t="str">
            <v>абонент</v>
          </cell>
        </row>
        <row r="243">
          <cell r="I243">
            <v>448.2</v>
          </cell>
          <cell r="Q243" t="str">
            <v>абонент</v>
          </cell>
        </row>
        <row r="244">
          <cell r="I244">
            <v>183.88</v>
          </cell>
          <cell r="Q244" t="str">
            <v>абонент</v>
          </cell>
        </row>
        <row r="245">
          <cell r="I245">
            <v>183.88</v>
          </cell>
          <cell r="Q245" t="str">
            <v>абонент</v>
          </cell>
        </row>
        <row r="246">
          <cell r="I246">
            <v>448.2</v>
          </cell>
          <cell r="Q246" t="str">
            <v>абонент</v>
          </cell>
        </row>
        <row r="247">
          <cell r="I247">
            <v>448.2</v>
          </cell>
          <cell r="Q247" t="str">
            <v>абонент</v>
          </cell>
        </row>
        <row r="248">
          <cell r="I248">
            <v>448.2</v>
          </cell>
          <cell r="Q248" t="str">
            <v>абонент</v>
          </cell>
        </row>
        <row r="249">
          <cell r="I249">
            <v>761.94</v>
          </cell>
          <cell r="Q249" t="str">
            <v>абонент</v>
          </cell>
        </row>
        <row r="250">
          <cell r="I250">
            <v>761.94</v>
          </cell>
          <cell r="Q250" t="str">
            <v>абонент</v>
          </cell>
        </row>
        <row r="251">
          <cell r="I251">
            <v>761.94</v>
          </cell>
          <cell r="Q251" t="str">
            <v>абонент</v>
          </cell>
        </row>
        <row r="252">
          <cell r="I252">
            <v>448.2</v>
          </cell>
          <cell r="Q252" t="str">
            <v>абонент</v>
          </cell>
        </row>
        <row r="253">
          <cell r="I253">
            <v>448.2</v>
          </cell>
          <cell r="Q253" t="str">
            <v>абонент</v>
          </cell>
        </row>
        <row r="254">
          <cell r="I254">
            <v>183.88</v>
          </cell>
          <cell r="Q254" t="str">
            <v>абонент</v>
          </cell>
        </row>
        <row r="255">
          <cell r="I255">
            <v>183.88</v>
          </cell>
          <cell r="Q255" t="str">
            <v>абонент</v>
          </cell>
        </row>
        <row r="256">
          <cell r="I256">
            <v>183.88</v>
          </cell>
          <cell r="Q256" t="str">
            <v>абонент</v>
          </cell>
        </row>
        <row r="257">
          <cell r="I257">
            <v>448.2</v>
          </cell>
          <cell r="Q257" t="str">
            <v>абонент</v>
          </cell>
        </row>
        <row r="258">
          <cell r="I258">
            <v>183.88</v>
          </cell>
          <cell r="Q258" t="str">
            <v>абонент</v>
          </cell>
        </row>
        <row r="259">
          <cell r="I259">
            <v>448.2</v>
          </cell>
          <cell r="Q259" t="str">
            <v>абонент</v>
          </cell>
        </row>
        <row r="260">
          <cell r="I260">
            <v>448.2</v>
          </cell>
          <cell r="Q260" t="str">
            <v>абонент</v>
          </cell>
        </row>
        <row r="261">
          <cell r="I261">
            <v>761.94</v>
          </cell>
          <cell r="Q261" t="str">
            <v>абонент</v>
          </cell>
        </row>
        <row r="262">
          <cell r="I262">
            <v>448.2</v>
          </cell>
          <cell r="Q262" t="str">
            <v>абонент</v>
          </cell>
        </row>
        <row r="263">
          <cell r="I263">
            <v>183.88</v>
          </cell>
          <cell r="Q263" t="str">
            <v>абонент</v>
          </cell>
        </row>
        <row r="264">
          <cell r="I264">
            <v>183.88</v>
          </cell>
          <cell r="Q264" t="str">
            <v>абонент</v>
          </cell>
        </row>
        <row r="265">
          <cell r="I265">
            <v>183.88</v>
          </cell>
          <cell r="Q265" t="str">
            <v>абонент</v>
          </cell>
        </row>
        <row r="266">
          <cell r="I266">
            <v>183.88</v>
          </cell>
          <cell r="Q266" t="str">
            <v>абонент</v>
          </cell>
        </row>
        <row r="267">
          <cell r="I267">
            <v>448.2</v>
          </cell>
          <cell r="Q267" t="str">
            <v>абонент</v>
          </cell>
        </row>
        <row r="268">
          <cell r="I268">
            <v>448.2</v>
          </cell>
          <cell r="Q268" t="str">
            <v>абонент</v>
          </cell>
        </row>
        <row r="269">
          <cell r="I269">
            <v>448.2</v>
          </cell>
          <cell r="Q269" t="str">
            <v>абонент</v>
          </cell>
        </row>
        <row r="270">
          <cell r="I270">
            <v>183.88</v>
          </cell>
          <cell r="Q270" t="str">
            <v>абонент</v>
          </cell>
        </row>
        <row r="271">
          <cell r="I271">
            <v>183.88</v>
          </cell>
          <cell r="Q271" t="str">
            <v>абонент</v>
          </cell>
        </row>
        <row r="272">
          <cell r="I272">
            <v>183.88</v>
          </cell>
          <cell r="Q272" t="str">
            <v>абонент</v>
          </cell>
        </row>
        <row r="273">
          <cell r="I273">
            <v>275.82</v>
          </cell>
          <cell r="Q273" t="str">
            <v>абонент</v>
          </cell>
        </row>
        <row r="274">
          <cell r="I274">
            <v>183.88</v>
          </cell>
          <cell r="Q274" t="str">
            <v>абонент</v>
          </cell>
        </row>
        <row r="275">
          <cell r="I275">
            <v>183.88</v>
          </cell>
          <cell r="Q275" t="str">
            <v>абонент</v>
          </cell>
        </row>
        <row r="276">
          <cell r="I276">
            <v>183.88</v>
          </cell>
          <cell r="Q276" t="str">
            <v>абонент</v>
          </cell>
        </row>
        <row r="277">
          <cell r="I277">
            <v>448.2</v>
          </cell>
          <cell r="Q277" t="str">
            <v>абонент</v>
          </cell>
        </row>
        <row r="278">
          <cell r="I278">
            <v>183.88</v>
          </cell>
          <cell r="Q278" t="str">
            <v>абонент</v>
          </cell>
        </row>
        <row r="279">
          <cell r="I279">
            <v>448.2</v>
          </cell>
          <cell r="Q279" t="str">
            <v>абонент</v>
          </cell>
        </row>
        <row r="280">
          <cell r="I280">
            <v>367.76</v>
          </cell>
          <cell r="Q280" t="str">
            <v>абонент</v>
          </cell>
        </row>
        <row r="281">
          <cell r="I281">
            <v>183.88</v>
          </cell>
          <cell r="Q281" t="str">
            <v>абонент</v>
          </cell>
        </row>
        <row r="282">
          <cell r="I282">
            <v>448.2</v>
          </cell>
          <cell r="Q282" t="str">
            <v>абонент</v>
          </cell>
        </row>
        <row r="283">
          <cell r="I283">
            <v>183.88</v>
          </cell>
          <cell r="Q283" t="str">
            <v>абонент</v>
          </cell>
        </row>
        <row r="284">
          <cell r="I284">
            <v>183.88</v>
          </cell>
          <cell r="Q284" t="str">
            <v>абонент</v>
          </cell>
        </row>
        <row r="285">
          <cell r="I285">
            <v>183.88</v>
          </cell>
          <cell r="Q285" t="str">
            <v>абонент</v>
          </cell>
        </row>
        <row r="286">
          <cell r="I286">
            <v>275.82</v>
          </cell>
          <cell r="Q286" t="str">
            <v>абонент</v>
          </cell>
        </row>
        <row r="287">
          <cell r="I287">
            <v>183.88</v>
          </cell>
          <cell r="Q287" t="str">
            <v>абонент</v>
          </cell>
        </row>
        <row r="288">
          <cell r="I288">
            <v>448.2</v>
          </cell>
          <cell r="Q288" t="str">
            <v>абонент</v>
          </cell>
        </row>
        <row r="289">
          <cell r="I289">
            <v>183.88</v>
          </cell>
          <cell r="Q289" t="str">
            <v>абонент</v>
          </cell>
        </row>
        <row r="290">
          <cell r="I290">
            <v>183.88</v>
          </cell>
          <cell r="Q290" t="str">
            <v>абонент</v>
          </cell>
        </row>
        <row r="291">
          <cell r="I291">
            <v>761.94</v>
          </cell>
          <cell r="Q291" t="str">
            <v>абонент</v>
          </cell>
        </row>
        <row r="292">
          <cell r="I292">
            <v>761.94</v>
          </cell>
          <cell r="Q292" t="str">
            <v>абонент</v>
          </cell>
        </row>
        <row r="293">
          <cell r="I293">
            <v>275.82</v>
          </cell>
          <cell r="Q293" t="str">
            <v>абонент</v>
          </cell>
        </row>
        <row r="294">
          <cell r="I294">
            <v>761.94</v>
          </cell>
          <cell r="Q294" t="str">
            <v>абонент</v>
          </cell>
        </row>
        <row r="295">
          <cell r="I295">
            <v>1712.34</v>
          </cell>
          <cell r="Q295" t="str">
            <v>тек.ремонт</v>
          </cell>
        </row>
        <row r="296">
          <cell r="I296">
            <v>41266.519999999997</v>
          </cell>
          <cell r="Q296" t="str">
            <v>монтаж</v>
          </cell>
        </row>
        <row r="297">
          <cell r="I297">
            <v>4322.66</v>
          </cell>
          <cell r="Q297" t="str">
            <v>монтаж</v>
          </cell>
        </row>
        <row r="298">
          <cell r="I298">
            <v>5813.22</v>
          </cell>
          <cell r="Q298" t="str">
            <v>монтаж</v>
          </cell>
        </row>
        <row r="299">
          <cell r="I299">
            <v>1936.32</v>
          </cell>
          <cell r="Q299" t="str">
            <v>программирование</v>
          </cell>
        </row>
        <row r="300">
          <cell r="I300">
            <v>3738.39</v>
          </cell>
          <cell r="Q300" t="str">
            <v>прием</v>
          </cell>
        </row>
        <row r="301">
          <cell r="I301">
            <v>6452.16</v>
          </cell>
          <cell r="Q301" t="str">
            <v>прием</v>
          </cell>
        </row>
        <row r="302">
          <cell r="I302">
            <v>4322.66</v>
          </cell>
          <cell r="Q302" t="str">
            <v>монтаж</v>
          </cell>
        </row>
        <row r="303">
          <cell r="I303">
            <v>645.44000000000005</v>
          </cell>
          <cell r="Q303" t="str">
            <v>программирование</v>
          </cell>
        </row>
        <row r="304">
          <cell r="I304">
            <v>1246.1300000000001</v>
          </cell>
          <cell r="Q304" t="str">
            <v>прием</v>
          </cell>
        </row>
        <row r="305">
          <cell r="I305">
            <v>269080.31</v>
          </cell>
          <cell r="Q305" t="str">
            <v>опломбир</v>
          </cell>
        </row>
        <row r="306">
          <cell r="I306">
            <v>183.88</v>
          </cell>
          <cell r="Q306" t="str">
            <v>абонент</v>
          </cell>
        </row>
        <row r="307">
          <cell r="I307">
            <v>2906.61</v>
          </cell>
          <cell r="Q307" t="str">
            <v>монтаж</v>
          </cell>
        </row>
        <row r="308">
          <cell r="I308">
            <v>1246.1300000000001</v>
          </cell>
          <cell r="Q308" t="str">
            <v>прием</v>
          </cell>
        </row>
        <row r="309">
          <cell r="I309">
            <v>645.44000000000005</v>
          </cell>
          <cell r="Q309" t="str">
            <v>программирование</v>
          </cell>
        </row>
        <row r="310">
          <cell r="I310">
            <v>31991.96</v>
          </cell>
          <cell r="Q310" t="str">
            <v>прием</v>
          </cell>
        </row>
        <row r="311">
          <cell r="I311">
            <v>8719.83</v>
          </cell>
          <cell r="Q311" t="str">
            <v>монтаж</v>
          </cell>
        </row>
        <row r="312">
          <cell r="I312">
            <v>6230.65</v>
          </cell>
          <cell r="Q312" t="str">
            <v>прием</v>
          </cell>
        </row>
        <row r="313">
          <cell r="I313">
            <v>8645.32</v>
          </cell>
          <cell r="Q313" t="str">
            <v>монтаж</v>
          </cell>
        </row>
        <row r="314">
          <cell r="I314">
            <v>3227.2</v>
          </cell>
          <cell r="Q314" t="str">
            <v>программирование</v>
          </cell>
        </row>
        <row r="315">
          <cell r="I315">
            <v>645.44000000000005</v>
          </cell>
          <cell r="Q315" t="str">
            <v>программирование</v>
          </cell>
        </row>
        <row r="316">
          <cell r="I316">
            <v>1246.1300000000001</v>
          </cell>
          <cell r="Q316" t="str">
            <v>прием</v>
          </cell>
        </row>
        <row r="317">
          <cell r="I317">
            <v>41939.040000000001</v>
          </cell>
          <cell r="Q317" t="str">
            <v>прием</v>
          </cell>
        </row>
        <row r="318">
          <cell r="I318">
            <v>14533.05</v>
          </cell>
          <cell r="Q318" t="str">
            <v>монтаж</v>
          </cell>
        </row>
        <row r="319">
          <cell r="I319">
            <v>11215.17</v>
          </cell>
          <cell r="Q319" t="str">
            <v>прием</v>
          </cell>
        </row>
        <row r="320">
          <cell r="I320">
            <v>17290.64</v>
          </cell>
          <cell r="Q320" t="str">
            <v>монтаж</v>
          </cell>
        </row>
        <row r="321">
          <cell r="I321">
            <v>5808.96</v>
          </cell>
          <cell r="Q321" t="str">
            <v>программирование</v>
          </cell>
        </row>
        <row r="322">
          <cell r="I322">
            <v>2022.17</v>
          </cell>
          <cell r="Q322" t="str">
            <v>наладка</v>
          </cell>
        </row>
        <row r="323">
          <cell r="I323">
            <v>1246.1300000000001</v>
          </cell>
          <cell r="Q323" t="str">
            <v>прием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эфф"/>
      <sheetName val="Развитие"/>
      <sheetName val="Пленки"/>
      <sheetName val="Пластины"/>
      <sheetName val="Пакеты_подложки"/>
      <sheetName val="Лента_листы_колпачки"/>
      <sheetName val="Банки_крышки"/>
      <sheetName val="Бартер"/>
      <sheetName val="Энергия_сторон"/>
      <sheetName val="Налоги"/>
      <sheetName val="Труд"/>
      <sheetName val="Коммерч"/>
      <sheetName val="Проч"/>
      <sheetName val="фин_план_дек"/>
      <sheetName val="фин_план_день"/>
      <sheetName val="фин_отчет_день"/>
      <sheetName val="фин_отчет_день накопительный"/>
      <sheetName val="График"/>
      <sheetName val="фин_план_дек_usd"/>
      <sheetName val="Бюджеты_мат-лы"/>
      <sheetName val="июнь9"/>
      <sheetName val="имена"/>
      <sheetName val="Январь"/>
      <sheetName val="Параметры"/>
      <sheetName val="Материал"/>
      <sheetName val="1.2.1"/>
      <sheetName val="2.2.4"/>
      <sheetName val="план 2000"/>
      <sheetName val="Списки"/>
      <sheetName val="Лист1"/>
      <sheetName val="21.3"/>
      <sheetName val="ОХР смета "/>
    </sheetNames>
    <sheetDataSet>
      <sheetData sheetId="0" refreshError="1">
        <row r="2">
          <cell r="B2">
            <v>25.5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"/>
      <sheetName val="Шифры"/>
      <sheetName val="Позиция"/>
      <sheetName val="ПереКодник"/>
      <sheetName val="Основная"/>
      <sheetName val="Модули"/>
      <sheetName val="???????"/>
      <sheetName val="коэфф"/>
      <sheetName val="отчетный период"/>
      <sheetName val="Параметры"/>
      <sheetName val="Январь"/>
      <sheetName val="Лист1"/>
      <sheetName val="2.3.4."/>
      <sheetName val="июнь9"/>
      <sheetName val="21.3"/>
    </sheetNames>
    <sheetDataSet>
      <sheetData sheetId="0" refreshError="1"/>
      <sheetData sheetId="1" refreshError="1"/>
      <sheetData sheetId="2" refreshError="1">
        <row r="5">
          <cell r="B5" t="str">
            <v>ДОХОДЫ И ФИНАНСЫ</v>
          </cell>
        </row>
        <row r="7">
          <cell r="B7">
            <v>1000001</v>
          </cell>
          <cell r="C7">
            <v>1</v>
          </cell>
          <cell r="D7">
            <v>1</v>
          </cell>
          <cell r="E7" t="str">
            <v>А. ДОХОДНАЯ ЧАСТЬ</v>
          </cell>
        </row>
        <row r="8">
          <cell r="B8">
            <v>1000011</v>
          </cell>
          <cell r="C8">
            <v>1</v>
          </cell>
          <cell r="D8">
            <v>11</v>
          </cell>
          <cell r="E8" t="str">
            <v>Всего за алюминий</v>
          </cell>
        </row>
        <row r="9">
          <cell r="B9">
            <v>1000111</v>
          </cell>
          <cell r="C9">
            <v>1</v>
          </cell>
          <cell r="D9">
            <v>111</v>
          </cell>
          <cell r="E9" t="str">
            <v>Толлинг</v>
          </cell>
        </row>
        <row r="10">
          <cell r="B10">
            <v>1011101</v>
          </cell>
          <cell r="C10">
            <v>1</v>
          </cell>
          <cell r="D10">
            <v>11101</v>
          </cell>
          <cell r="E10" t="str">
            <v xml:space="preserve"> - Возмещение расходов по грузоперевозкам</v>
          </cell>
        </row>
        <row r="11">
          <cell r="B11">
            <v>1011102</v>
          </cell>
          <cell r="C11">
            <v>1</v>
          </cell>
          <cell r="D11">
            <v>11102</v>
          </cell>
          <cell r="E11" t="str">
            <v xml:space="preserve"> - KRAZPA Metals</v>
          </cell>
        </row>
        <row r="12">
          <cell r="B12">
            <v>1011103</v>
          </cell>
          <cell r="C12">
            <v>1</v>
          </cell>
          <cell r="D12">
            <v>11103</v>
          </cell>
          <cell r="E12" t="str">
            <v xml:space="preserve"> - FORWARD</v>
          </cell>
        </row>
        <row r="13">
          <cell r="B13">
            <v>1011104</v>
          </cell>
          <cell r="C13">
            <v>1</v>
          </cell>
          <cell r="D13">
            <v>11104</v>
          </cell>
          <cell r="E13" t="str">
            <v xml:space="preserve"> - Танмет</v>
          </cell>
        </row>
        <row r="14">
          <cell r="B14">
            <v>1011105</v>
          </cell>
          <cell r="C14">
            <v>1</v>
          </cell>
          <cell r="D14">
            <v>11105</v>
          </cell>
          <cell r="E14" t="str">
            <v xml:space="preserve"> - COALCO 303-98</v>
          </cell>
        </row>
        <row r="15">
          <cell r="B15">
            <v>1011106</v>
          </cell>
          <cell r="C15">
            <v>1</v>
          </cell>
          <cell r="D15">
            <v>11106</v>
          </cell>
          <cell r="E15" t="str">
            <v xml:space="preserve"> - COALKO 304-98</v>
          </cell>
        </row>
        <row r="16">
          <cell r="B16">
            <v>1011107</v>
          </cell>
          <cell r="C16">
            <v>1</v>
          </cell>
          <cell r="D16">
            <v>11107</v>
          </cell>
          <cell r="E16" t="str">
            <v xml:space="preserve"> - ALDECO 301-98</v>
          </cell>
        </row>
        <row r="17">
          <cell r="B17">
            <v>1011108</v>
          </cell>
          <cell r="C17">
            <v>1</v>
          </cell>
          <cell r="D17">
            <v>11108</v>
          </cell>
          <cell r="E17" t="str">
            <v xml:space="preserve"> - ALDECO 305-98</v>
          </cell>
        </row>
        <row r="18">
          <cell r="B18">
            <v>1011109</v>
          </cell>
          <cell r="C18">
            <v>1</v>
          </cell>
          <cell r="D18">
            <v>11109</v>
          </cell>
          <cell r="E18" t="str">
            <v xml:space="preserve"> - PEAField 302-98</v>
          </cell>
        </row>
        <row r="19">
          <cell r="B19">
            <v>1011110</v>
          </cell>
          <cell r="C19">
            <v>1</v>
          </cell>
          <cell r="D19">
            <v>11110</v>
          </cell>
          <cell r="E19" t="str">
            <v xml:space="preserve"> - PEAField 307</v>
          </cell>
        </row>
        <row r="20">
          <cell r="B20">
            <v>1011112</v>
          </cell>
          <cell r="C20">
            <v>1</v>
          </cell>
          <cell r="D20">
            <v>11112</v>
          </cell>
          <cell r="E20" t="str">
            <v xml:space="preserve"> - Возмещение расходов по таможне</v>
          </cell>
        </row>
        <row r="21">
          <cell r="B21">
            <v>1011113</v>
          </cell>
          <cell r="C21">
            <v>1</v>
          </cell>
          <cell r="D21">
            <v>11113</v>
          </cell>
          <cell r="E21" t="str">
            <v xml:space="preserve"> - ALDECO 308</v>
          </cell>
        </row>
        <row r="22">
          <cell r="B22">
            <v>1011114</v>
          </cell>
          <cell r="C22">
            <v>1</v>
          </cell>
          <cell r="D22">
            <v>11114</v>
          </cell>
          <cell r="E22" t="str">
            <v xml:space="preserve"> - COALCO 309</v>
          </cell>
        </row>
        <row r="23">
          <cell r="B23">
            <v>1011199</v>
          </cell>
          <cell r="C23">
            <v>1</v>
          </cell>
          <cell r="D23">
            <v>11199</v>
          </cell>
          <cell r="E23" t="str">
            <v xml:space="preserve"> - прочие</v>
          </cell>
        </row>
        <row r="24">
          <cell r="B24">
            <v>1000112</v>
          </cell>
          <cell r="C24">
            <v>1</v>
          </cell>
          <cell r="D24">
            <v>112</v>
          </cell>
          <cell r="E24" t="str">
            <v>Экспорт (всего)</v>
          </cell>
        </row>
        <row r="25">
          <cell r="B25">
            <v>1011201</v>
          </cell>
          <cell r="C25">
            <v>1</v>
          </cell>
          <cell r="D25">
            <v>11201</v>
          </cell>
          <cell r="E25" t="str">
            <v xml:space="preserve"> - КРАЗПА 72</v>
          </cell>
        </row>
        <row r="26">
          <cell r="B26">
            <v>1011202</v>
          </cell>
          <cell r="C26">
            <v>1</v>
          </cell>
          <cell r="D26">
            <v>11202</v>
          </cell>
          <cell r="E26" t="str">
            <v xml:space="preserve"> - КРАЗПА 722</v>
          </cell>
        </row>
        <row r="27">
          <cell r="B27">
            <v>1011203</v>
          </cell>
          <cell r="C27">
            <v>1</v>
          </cell>
          <cell r="D27">
            <v>11203</v>
          </cell>
          <cell r="E27" t="str">
            <v xml:space="preserve"> - ДЖЕВЕНЕТ 729</v>
          </cell>
        </row>
        <row r="28">
          <cell r="B28">
            <v>1011204</v>
          </cell>
          <cell r="C28">
            <v>1</v>
          </cell>
          <cell r="D28">
            <v>11204</v>
          </cell>
          <cell r="E28" t="str">
            <v xml:space="preserve"> - ДЖЕВЕНЕТ 728</v>
          </cell>
        </row>
        <row r="29">
          <cell r="B29">
            <v>1011205</v>
          </cell>
          <cell r="C29">
            <v>1</v>
          </cell>
          <cell r="D29">
            <v>11205</v>
          </cell>
          <cell r="E29" t="str">
            <v xml:space="preserve"> - Металлгезельшафт 714</v>
          </cell>
        </row>
        <row r="30">
          <cell r="B30">
            <v>1011206</v>
          </cell>
          <cell r="C30">
            <v>1</v>
          </cell>
          <cell r="D30">
            <v>11206</v>
          </cell>
          <cell r="E30" t="str">
            <v xml:space="preserve"> - Тойота 730</v>
          </cell>
        </row>
        <row r="31">
          <cell r="B31">
            <v>1011207</v>
          </cell>
          <cell r="C31">
            <v>1</v>
          </cell>
          <cell r="D31">
            <v>11207</v>
          </cell>
          <cell r="E31" t="str">
            <v xml:space="preserve"> - JBR Trading 766</v>
          </cell>
        </row>
        <row r="32">
          <cell r="B32">
            <v>1011208</v>
          </cell>
          <cell r="C32">
            <v>1</v>
          </cell>
          <cell r="D32">
            <v>11208</v>
          </cell>
          <cell r="E32" t="str">
            <v xml:space="preserve"> - COALKO 733</v>
          </cell>
        </row>
        <row r="33">
          <cell r="B33">
            <v>1011209</v>
          </cell>
          <cell r="C33">
            <v>1</v>
          </cell>
          <cell r="D33">
            <v>11209</v>
          </cell>
          <cell r="E33" t="str">
            <v xml:space="preserve"> - ALDECO 803</v>
          </cell>
        </row>
        <row r="34">
          <cell r="B34">
            <v>1011210</v>
          </cell>
          <cell r="C34">
            <v>1</v>
          </cell>
          <cell r="D34">
            <v>11210</v>
          </cell>
          <cell r="E34" t="str">
            <v xml:space="preserve"> - Алюминий Казахстана 804</v>
          </cell>
        </row>
        <row r="35">
          <cell r="B35">
            <v>1011211</v>
          </cell>
          <cell r="C35">
            <v>1</v>
          </cell>
          <cell r="D35">
            <v>11211</v>
          </cell>
          <cell r="E35" t="str">
            <v xml:space="preserve"> - COALKO 734</v>
          </cell>
        </row>
        <row r="36">
          <cell r="B36">
            <v>1011212</v>
          </cell>
          <cell r="C36">
            <v>1</v>
          </cell>
          <cell r="D36">
            <v>11212</v>
          </cell>
          <cell r="E36" t="str">
            <v xml:space="preserve"> - ALDECO 810</v>
          </cell>
        </row>
        <row r="37">
          <cell r="B37">
            <v>1011213</v>
          </cell>
          <cell r="C37">
            <v>1</v>
          </cell>
          <cell r="D37">
            <v>11213</v>
          </cell>
          <cell r="E37" t="str">
            <v xml:space="preserve"> - PEAFIELD 811</v>
          </cell>
        </row>
        <row r="38">
          <cell r="B38">
            <v>1011214</v>
          </cell>
          <cell r="C38">
            <v>1</v>
          </cell>
          <cell r="D38">
            <v>11214</v>
          </cell>
          <cell r="E38" t="str">
            <v xml:space="preserve"> - COALKO 812</v>
          </cell>
        </row>
        <row r="39">
          <cell r="B39">
            <v>1011215</v>
          </cell>
          <cell r="C39">
            <v>1</v>
          </cell>
          <cell r="D39">
            <v>11215</v>
          </cell>
          <cell r="E39" t="str">
            <v xml:space="preserve"> - КРАМЗ 253/22/98</v>
          </cell>
        </row>
        <row r="40">
          <cell r="B40">
            <v>1011216</v>
          </cell>
          <cell r="C40">
            <v>1</v>
          </cell>
          <cell r="D40">
            <v>11216</v>
          </cell>
          <cell r="E40" t="str">
            <v xml:space="preserve"> - ALDECO 813</v>
          </cell>
        </row>
        <row r="41">
          <cell r="B41">
            <v>1011299</v>
          </cell>
          <cell r="C41">
            <v>1</v>
          </cell>
          <cell r="D41">
            <v>11299</v>
          </cell>
          <cell r="E41" t="str">
            <v xml:space="preserve"> - прочие</v>
          </cell>
        </row>
        <row r="42">
          <cell r="B42">
            <v>1000113</v>
          </cell>
          <cell r="C42">
            <v>1</v>
          </cell>
          <cell r="D42">
            <v>113</v>
          </cell>
          <cell r="E42" t="str">
            <v>Бартер</v>
          </cell>
        </row>
        <row r="43">
          <cell r="B43">
            <v>1011301</v>
          </cell>
          <cell r="C43">
            <v>1</v>
          </cell>
          <cell r="D43">
            <v>11301</v>
          </cell>
          <cell r="E43" t="str">
            <v xml:space="preserve"> - КРАЗПА 10</v>
          </cell>
        </row>
        <row r="44">
          <cell r="B44">
            <v>1011302</v>
          </cell>
          <cell r="C44">
            <v>1</v>
          </cell>
          <cell r="D44">
            <v>11302</v>
          </cell>
          <cell r="E44" t="str">
            <v xml:space="preserve"> - Кли 75</v>
          </cell>
        </row>
        <row r="45">
          <cell r="B45">
            <v>1011399</v>
          </cell>
          <cell r="C45">
            <v>1</v>
          </cell>
          <cell r="D45">
            <v>11399</v>
          </cell>
          <cell r="E45" t="str">
            <v xml:space="preserve"> - прочие</v>
          </cell>
        </row>
        <row r="46">
          <cell r="B46">
            <v>1000114</v>
          </cell>
          <cell r="C46">
            <v>1</v>
          </cell>
          <cell r="D46">
            <v>114</v>
          </cell>
          <cell r="E46" t="str">
            <v>Внутренний рынок</v>
          </cell>
        </row>
        <row r="47">
          <cell r="B47">
            <v>1011401</v>
          </cell>
          <cell r="C47">
            <v>1</v>
          </cell>
          <cell r="D47">
            <v>11401</v>
          </cell>
          <cell r="E47" t="str">
            <v xml:space="preserve"> - ОАО КРАМЗ</v>
          </cell>
        </row>
        <row r="48">
          <cell r="B48">
            <v>1011402</v>
          </cell>
          <cell r="C48">
            <v>1</v>
          </cell>
          <cell r="D48">
            <v>11402</v>
          </cell>
          <cell r="E48" t="str">
            <v xml:space="preserve"> - Инкомметалл</v>
          </cell>
        </row>
        <row r="49">
          <cell r="B49">
            <v>1011403</v>
          </cell>
          <cell r="C49">
            <v>1</v>
          </cell>
          <cell r="D49">
            <v>11403</v>
          </cell>
          <cell r="E49" t="str">
            <v xml:space="preserve"> - Танмет</v>
          </cell>
        </row>
        <row r="50">
          <cell r="B50">
            <v>1011404</v>
          </cell>
          <cell r="C50">
            <v>1</v>
          </cell>
          <cell r="D50">
            <v>11404</v>
          </cell>
          <cell r="E50" t="str">
            <v xml:space="preserve"> - Ювис</v>
          </cell>
        </row>
        <row r="51">
          <cell r="B51">
            <v>1011405</v>
          </cell>
          <cell r="C51">
            <v>1</v>
          </cell>
          <cell r="D51">
            <v>11405</v>
          </cell>
          <cell r="E51" t="str">
            <v xml:space="preserve"> - ЗАО ТК КРАМЗ</v>
          </cell>
        </row>
        <row r="52">
          <cell r="B52">
            <v>1011406</v>
          </cell>
          <cell r="C52">
            <v>1</v>
          </cell>
          <cell r="D52">
            <v>11406</v>
          </cell>
          <cell r="E52" t="str">
            <v xml:space="preserve"> - Солинг</v>
          </cell>
        </row>
        <row r="53">
          <cell r="B53">
            <v>1011407</v>
          </cell>
          <cell r="C53">
            <v>1</v>
          </cell>
          <cell r="D53">
            <v>11407</v>
          </cell>
          <cell r="E53" t="str">
            <v xml:space="preserve"> - Алюмина</v>
          </cell>
        </row>
        <row r="54">
          <cell r="B54">
            <v>1011499</v>
          </cell>
          <cell r="C54">
            <v>1</v>
          </cell>
          <cell r="D54">
            <v>11499</v>
          </cell>
          <cell r="E54" t="str">
            <v xml:space="preserve"> - прочие</v>
          </cell>
        </row>
        <row r="55">
          <cell r="B55">
            <v>1000012</v>
          </cell>
          <cell r="C55">
            <v>1</v>
          </cell>
          <cell r="D55">
            <v>12</v>
          </cell>
          <cell r="E55" t="str">
            <v>Всего других поступлений</v>
          </cell>
        </row>
        <row r="56">
          <cell r="B56">
            <v>1000121</v>
          </cell>
          <cell r="C56">
            <v>1</v>
          </cell>
          <cell r="D56">
            <v>121</v>
          </cell>
          <cell r="E56" t="str">
            <v>Прочая продукция и услуги</v>
          </cell>
        </row>
        <row r="57">
          <cell r="B57">
            <v>1001211</v>
          </cell>
          <cell r="C57">
            <v>1</v>
          </cell>
          <cell r="D57">
            <v>1211</v>
          </cell>
          <cell r="E57" t="str">
            <v xml:space="preserve"> - кирпич</v>
          </cell>
        </row>
        <row r="58">
          <cell r="B58">
            <v>1001212</v>
          </cell>
          <cell r="C58">
            <v>1</v>
          </cell>
          <cell r="D58">
            <v>1212</v>
          </cell>
          <cell r="E58" t="str">
            <v xml:space="preserve"> - ТНП</v>
          </cell>
        </row>
        <row r="59">
          <cell r="B59">
            <v>1001213</v>
          </cell>
          <cell r="C59">
            <v>1</v>
          </cell>
          <cell r="D59">
            <v>1213</v>
          </cell>
          <cell r="E59" t="str">
            <v xml:space="preserve"> - услуги на сторону</v>
          </cell>
        </row>
        <row r="60">
          <cell r="B60">
            <v>1001219</v>
          </cell>
          <cell r="C60">
            <v>1</v>
          </cell>
          <cell r="D60">
            <v>1219</v>
          </cell>
          <cell r="E60" t="str">
            <v xml:space="preserve"> - прочая продукция</v>
          </cell>
        </row>
        <row r="61">
          <cell r="B61">
            <v>1000122</v>
          </cell>
          <cell r="C61">
            <v>1</v>
          </cell>
          <cell r="D61">
            <v>122</v>
          </cell>
          <cell r="E61" t="str">
            <v>Целевое финансирование</v>
          </cell>
        </row>
        <row r="62">
          <cell r="B62">
            <v>1001221</v>
          </cell>
          <cell r="C62">
            <v>1</v>
          </cell>
          <cell r="D62">
            <v>1221</v>
          </cell>
          <cell r="E62" t="str">
            <v xml:space="preserve"> - НИОКР и экология</v>
          </cell>
        </row>
        <row r="63">
          <cell r="B63">
            <v>1001229</v>
          </cell>
          <cell r="C63">
            <v>1</v>
          </cell>
          <cell r="D63">
            <v>1229</v>
          </cell>
          <cell r="E63" t="str">
            <v xml:space="preserve"> - прочие (ЦЖИ)</v>
          </cell>
        </row>
        <row r="64">
          <cell r="B64">
            <v>1000123</v>
          </cell>
          <cell r="C64">
            <v>1</v>
          </cell>
          <cell r="D64">
            <v>123</v>
          </cell>
          <cell r="E64" t="str">
            <v>Продажа имущества и ТМЦ</v>
          </cell>
        </row>
        <row r="65">
          <cell r="B65">
            <v>1000124</v>
          </cell>
          <cell r="C65">
            <v>1</v>
          </cell>
          <cell r="D65">
            <v>124</v>
          </cell>
          <cell r="E65" t="str">
            <v xml:space="preserve">Возмещение НДС </v>
          </cell>
        </row>
        <row r="66">
          <cell r="B66">
            <v>1000125</v>
          </cell>
          <cell r="C66">
            <v>1</v>
          </cell>
          <cell r="D66">
            <v>125</v>
          </cell>
          <cell r="E66" t="str">
            <v>Другие поступления</v>
          </cell>
        </row>
        <row r="67">
          <cell r="B67">
            <v>1000126</v>
          </cell>
          <cell r="C67">
            <v>1</v>
          </cell>
          <cell r="D67">
            <v>126</v>
          </cell>
          <cell r="E67" t="str">
            <v>Дивиденды полученные</v>
          </cell>
        </row>
        <row r="68">
          <cell r="B68">
            <v>1000127</v>
          </cell>
          <cell r="C68">
            <v>1</v>
          </cell>
          <cell r="D68">
            <v>127</v>
          </cell>
          <cell r="E68" t="str">
            <v>Оплата услуг по оформлению металла</v>
          </cell>
        </row>
        <row r="69">
          <cell r="B69">
            <v>1000128</v>
          </cell>
          <cell r="C69">
            <v>1</v>
          </cell>
          <cell r="D69">
            <v>128</v>
          </cell>
          <cell r="E69" t="str">
            <v>Возврат платежей за экологию</v>
          </cell>
        </row>
        <row r="70">
          <cell r="B70">
            <v>1000129</v>
          </cell>
          <cell r="C70">
            <v>1</v>
          </cell>
          <cell r="D70">
            <v>129</v>
          </cell>
          <cell r="E70" t="str">
            <v>Возмещение затрат служебного транспорта</v>
          </cell>
        </row>
        <row r="71">
          <cell r="B71">
            <v>1000130</v>
          </cell>
          <cell r="C71">
            <v>1</v>
          </cell>
          <cell r="D71">
            <v>130</v>
          </cell>
          <cell r="E71" t="str">
            <v>Доходы от закрытия финансовых вложений</v>
          </cell>
        </row>
        <row r="72">
          <cell r="B72">
            <v>1000002</v>
          </cell>
          <cell r="C72">
            <v>1</v>
          </cell>
          <cell r="D72">
            <v>2</v>
          </cell>
          <cell r="E72" t="str">
            <v>Привлечение ресурсов :</v>
          </cell>
        </row>
        <row r="73">
          <cell r="B73">
            <v>1000021</v>
          </cell>
          <cell r="C73">
            <v>1</v>
          </cell>
          <cell r="D73">
            <v>21</v>
          </cell>
          <cell r="E73" t="str">
            <v>Получение кредитов банка, всего</v>
          </cell>
        </row>
        <row r="74">
          <cell r="B74">
            <v>1002101</v>
          </cell>
          <cell r="C74">
            <v>1</v>
          </cell>
          <cell r="D74">
            <v>2101</v>
          </cell>
          <cell r="E74" t="str">
            <v xml:space="preserve"> - КБ МЕТАЛЭКС</v>
          </cell>
        </row>
        <row r="75">
          <cell r="B75">
            <v>1002102</v>
          </cell>
          <cell r="C75">
            <v>1</v>
          </cell>
          <cell r="D75">
            <v>2102</v>
          </cell>
          <cell r="E75" t="str">
            <v xml:space="preserve"> - КрасСберБанк</v>
          </cell>
        </row>
        <row r="76">
          <cell r="B76">
            <v>1002103</v>
          </cell>
          <cell r="C76">
            <v>1</v>
          </cell>
          <cell r="D76">
            <v>2103</v>
          </cell>
          <cell r="E76" t="str">
            <v xml:space="preserve"> - АЛЬФА Банк</v>
          </cell>
        </row>
        <row r="77">
          <cell r="B77">
            <v>1002104</v>
          </cell>
          <cell r="C77">
            <v>1</v>
          </cell>
          <cell r="D77">
            <v>2104</v>
          </cell>
          <cell r="E77" t="str">
            <v xml:space="preserve"> - ИНКОМ Банк</v>
          </cell>
        </row>
        <row r="78">
          <cell r="B78">
            <v>1002105</v>
          </cell>
          <cell r="C78">
            <v>1</v>
          </cell>
          <cell r="D78">
            <v>2105</v>
          </cell>
          <cell r="E78" t="str">
            <v xml:space="preserve"> - МосБизнес Банк</v>
          </cell>
        </row>
        <row r="79">
          <cell r="B79">
            <v>1002106</v>
          </cell>
          <cell r="C79">
            <v>1</v>
          </cell>
          <cell r="D79">
            <v>2106</v>
          </cell>
          <cell r="E79" t="str">
            <v xml:space="preserve"> - Российский Кредит</v>
          </cell>
        </row>
        <row r="80">
          <cell r="B80">
            <v>1002107</v>
          </cell>
          <cell r="C80">
            <v>1</v>
          </cell>
          <cell r="D80">
            <v>2107</v>
          </cell>
          <cell r="E80" t="str">
            <v xml:space="preserve"> - Залогбанк №89/97</v>
          </cell>
        </row>
        <row r="81">
          <cell r="B81">
            <v>1002108</v>
          </cell>
          <cell r="C81">
            <v>1</v>
          </cell>
          <cell r="D81">
            <v>2108</v>
          </cell>
          <cell r="E81" t="str">
            <v xml:space="preserve"> - Залогбанк №2</v>
          </cell>
        </row>
        <row r="82">
          <cell r="B82">
            <v>1002109</v>
          </cell>
          <cell r="C82">
            <v>1</v>
          </cell>
          <cell r="D82">
            <v>2109</v>
          </cell>
          <cell r="E82" t="str">
            <v xml:space="preserve"> - Залогбанк №3</v>
          </cell>
        </row>
        <row r="83">
          <cell r="B83">
            <v>1002110</v>
          </cell>
          <cell r="C83">
            <v>1</v>
          </cell>
          <cell r="D83">
            <v>2110</v>
          </cell>
          <cell r="E83" t="str">
            <v xml:space="preserve"> - Залогбанк №5</v>
          </cell>
        </row>
        <row r="84">
          <cell r="B84">
            <v>1002111</v>
          </cell>
          <cell r="C84">
            <v>1</v>
          </cell>
          <cell r="D84">
            <v>2111</v>
          </cell>
          <cell r="E84" t="str">
            <v xml:space="preserve"> - Залогбанк №4</v>
          </cell>
        </row>
        <row r="85">
          <cell r="B85">
            <v>1002112</v>
          </cell>
          <cell r="C85">
            <v>1</v>
          </cell>
          <cell r="D85">
            <v>2112</v>
          </cell>
          <cell r="E85" t="str">
            <v xml:space="preserve"> - Залогбанк №6</v>
          </cell>
        </row>
        <row r="86">
          <cell r="B86">
            <v>1002113</v>
          </cell>
          <cell r="C86">
            <v>1</v>
          </cell>
          <cell r="D86">
            <v>2113</v>
          </cell>
          <cell r="E86" t="str">
            <v xml:space="preserve"> - АКБ Енисей</v>
          </cell>
        </row>
        <row r="87">
          <cell r="B87">
            <v>1002114</v>
          </cell>
          <cell r="C87">
            <v>1</v>
          </cell>
          <cell r="D87">
            <v>2114</v>
          </cell>
          <cell r="E87" t="str">
            <v xml:space="preserve"> - Unaited European Bank</v>
          </cell>
        </row>
        <row r="88">
          <cell r="B88">
            <v>1002115</v>
          </cell>
          <cell r="C88">
            <v>1</v>
          </cell>
          <cell r="D88">
            <v>2115</v>
          </cell>
          <cell r="E88" t="str">
            <v xml:space="preserve"> - TFB</v>
          </cell>
        </row>
        <row r="89">
          <cell r="B89">
            <v>1002116</v>
          </cell>
          <cell r="C89">
            <v>1</v>
          </cell>
          <cell r="D89">
            <v>2116</v>
          </cell>
          <cell r="E89" t="str">
            <v xml:space="preserve"> - СВИБ</v>
          </cell>
        </row>
        <row r="90">
          <cell r="B90">
            <v>1002199</v>
          </cell>
          <cell r="C90">
            <v>1</v>
          </cell>
          <cell r="D90">
            <v>2199</v>
          </cell>
          <cell r="E90" t="str">
            <v xml:space="preserve"> - прочие</v>
          </cell>
        </row>
        <row r="91">
          <cell r="B91">
            <v>1000022</v>
          </cell>
          <cell r="C91">
            <v>1</v>
          </cell>
          <cell r="D91">
            <v>22</v>
          </cell>
          <cell r="E91" t="str">
            <v>Привлечение займов</v>
          </cell>
        </row>
        <row r="92">
          <cell r="B92">
            <v>1000023</v>
          </cell>
          <cell r="C92">
            <v>1</v>
          </cell>
          <cell r="D92">
            <v>23</v>
          </cell>
          <cell r="E92" t="str">
            <v>Выпуск векселей ОАО КРАЗ</v>
          </cell>
        </row>
        <row r="93">
          <cell r="B93">
            <v>1000024</v>
          </cell>
          <cell r="C93">
            <v>1</v>
          </cell>
          <cell r="D93">
            <v>24</v>
          </cell>
          <cell r="E93" t="str">
            <v>Гарантии ОАО КРАЗ (выдача)</v>
          </cell>
        </row>
        <row r="94">
          <cell r="B94">
            <v>1000025</v>
          </cell>
          <cell r="C94">
            <v>1</v>
          </cell>
          <cell r="D94">
            <v>25</v>
          </cell>
          <cell r="E94" t="str">
            <v>Векселя Красэнерго</v>
          </cell>
        </row>
        <row r="95">
          <cell r="B95">
            <v>1000026</v>
          </cell>
          <cell r="C95">
            <v>1</v>
          </cell>
          <cell r="D95">
            <v>26</v>
          </cell>
          <cell r="E95" t="str">
            <v>Векселя ВЦ МЭ</v>
          </cell>
        </row>
        <row r="96">
          <cell r="B96">
            <v>1000027</v>
          </cell>
          <cell r="C96">
            <v>1</v>
          </cell>
          <cell r="D96">
            <v>27</v>
          </cell>
          <cell r="E96" t="str">
            <v>Векселя др.организаций</v>
          </cell>
        </row>
        <row r="97">
          <cell r="B97">
            <v>1000003</v>
          </cell>
          <cell r="C97">
            <v>1</v>
          </cell>
          <cell r="D97">
            <v>3</v>
          </cell>
          <cell r="E97" t="str">
            <v>Возврат ресурсов :</v>
          </cell>
        </row>
        <row r="98">
          <cell r="B98">
            <v>1000031</v>
          </cell>
          <cell r="C98">
            <v>1</v>
          </cell>
          <cell r="D98">
            <v>31</v>
          </cell>
          <cell r="E98" t="str">
            <v>Погашение кредитов банка, всего</v>
          </cell>
        </row>
        <row r="99">
          <cell r="B99">
            <v>1003101</v>
          </cell>
          <cell r="C99">
            <v>1</v>
          </cell>
          <cell r="D99">
            <v>3101</v>
          </cell>
          <cell r="E99" t="str">
            <v xml:space="preserve"> - КБ МЕТАЛЭКС</v>
          </cell>
        </row>
        <row r="100">
          <cell r="B100">
            <v>1003102</v>
          </cell>
          <cell r="C100">
            <v>1</v>
          </cell>
          <cell r="D100">
            <v>3102</v>
          </cell>
          <cell r="E100" t="str">
            <v xml:space="preserve"> - КрасСберБанк</v>
          </cell>
        </row>
        <row r="101">
          <cell r="B101">
            <v>1003103</v>
          </cell>
          <cell r="C101">
            <v>1</v>
          </cell>
          <cell r="D101">
            <v>3103</v>
          </cell>
          <cell r="E101" t="str">
            <v xml:space="preserve"> - АЛЬФА Банк</v>
          </cell>
        </row>
        <row r="102">
          <cell r="B102">
            <v>1003104</v>
          </cell>
          <cell r="C102">
            <v>1</v>
          </cell>
          <cell r="D102">
            <v>3104</v>
          </cell>
          <cell r="E102" t="str">
            <v xml:space="preserve"> - ИНКОМ Банк</v>
          </cell>
        </row>
        <row r="103">
          <cell r="B103">
            <v>1003105</v>
          </cell>
          <cell r="C103">
            <v>1</v>
          </cell>
          <cell r="D103">
            <v>3105</v>
          </cell>
          <cell r="E103" t="str">
            <v xml:space="preserve"> - МосБизнес Банк</v>
          </cell>
        </row>
        <row r="104">
          <cell r="B104">
            <v>1003106</v>
          </cell>
          <cell r="C104">
            <v>1</v>
          </cell>
          <cell r="D104">
            <v>3106</v>
          </cell>
          <cell r="E104" t="str">
            <v xml:space="preserve"> - Российский Кредит</v>
          </cell>
        </row>
        <row r="105">
          <cell r="B105">
            <v>1003107</v>
          </cell>
          <cell r="C105">
            <v>1</v>
          </cell>
          <cell r="D105">
            <v>3107</v>
          </cell>
          <cell r="E105" t="str">
            <v xml:space="preserve"> - Залогбанк №89/97</v>
          </cell>
        </row>
        <row r="106">
          <cell r="B106">
            <v>1003108</v>
          </cell>
          <cell r="C106">
            <v>1</v>
          </cell>
          <cell r="D106">
            <v>3108</v>
          </cell>
          <cell r="E106" t="str">
            <v xml:space="preserve"> - Залогбанк №2</v>
          </cell>
        </row>
        <row r="107">
          <cell r="B107">
            <v>1003109</v>
          </cell>
          <cell r="C107">
            <v>1</v>
          </cell>
          <cell r="D107">
            <v>3109</v>
          </cell>
          <cell r="E107" t="str">
            <v xml:space="preserve"> - Залогбанк №3</v>
          </cell>
        </row>
        <row r="108">
          <cell r="B108">
            <v>1003110</v>
          </cell>
          <cell r="C108">
            <v>1</v>
          </cell>
          <cell r="D108">
            <v>3110</v>
          </cell>
          <cell r="E108" t="str">
            <v xml:space="preserve"> - Залогбанк №5</v>
          </cell>
        </row>
        <row r="109">
          <cell r="B109">
            <v>1003111</v>
          </cell>
          <cell r="C109">
            <v>1</v>
          </cell>
          <cell r="D109">
            <v>3111</v>
          </cell>
          <cell r="E109" t="str">
            <v xml:space="preserve"> - Залогбанк №4</v>
          </cell>
        </row>
        <row r="110">
          <cell r="B110">
            <v>1003112</v>
          </cell>
          <cell r="C110">
            <v>1</v>
          </cell>
          <cell r="D110">
            <v>3112</v>
          </cell>
          <cell r="E110" t="str">
            <v xml:space="preserve"> - Залогбанк №6</v>
          </cell>
        </row>
        <row r="111">
          <cell r="B111">
            <v>1003113</v>
          </cell>
          <cell r="C111">
            <v>1</v>
          </cell>
          <cell r="D111">
            <v>3113</v>
          </cell>
          <cell r="E111" t="str">
            <v xml:space="preserve"> - АКБ Енисей</v>
          </cell>
        </row>
        <row r="112">
          <cell r="B112">
            <v>1003114</v>
          </cell>
          <cell r="C112">
            <v>1</v>
          </cell>
          <cell r="D112">
            <v>3114</v>
          </cell>
          <cell r="E112" t="str">
            <v xml:space="preserve"> - Unaited European Bank</v>
          </cell>
        </row>
        <row r="113">
          <cell r="B113">
            <v>1003115</v>
          </cell>
          <cell r="C113">
            <v>1</v>
          </cell>
          <cell r="D113">
            <v>3115</v>
          </cell>
          <cell r="E113" t="str">
            <v xml:space="preserve"> - TFB</v>
          </cell>
        </row>
        <row r="114">
          <cell r="B114">
            <v>1003116</v>
          </cell>
          <cell r="C114">
            <v>1</v>
          </cell>
          <cell r="D114">
            <v>3116</v>
          </cell>
          <cell r="E114" t="str">
            <v xml:space="preserve"> - СВИБ</v>
          </cell>
        </row>
        <row r="115">
          <cell r="B115">
            <v>1003199</v>
          </cell>
          <cell r="C115">
            <v>1</v>
          </cell>
          <cell r="D115">
            <v>3199</v>
          </cell>
          <cell r="E115" t="str">
            <v xml:space="preserve"> - прочие</v>
          </cell>
        </row>
        <row r="116">
          <cell r="B116">
            <v>1000032</v>
          </cell>
          <cell r="C116">
            <v>1</v>
          </cell>
          <cell r="D116">
            <v>32</v>
          </cell>
          <cell r="E116" t="str">
            <v>Погашение займов</v>
          </cell>
        </row>
        <row r="117">
          <cell r="B117">
            <v>1000033</v>
          </cell>
          <cell r="C117">
            <v>1</v>
          </cell>
          <cell r="D117">
            <v>33</v>
          </cell>
          <cell r="E117" t="str">
            <v>Погашение векселей ОАО КРАЗ</v>
          </cell>
        </row>
        <row r="118">
          <cell r="B118">
            <v>1000034</v>
          </cell>
          <cell r="C118">
            <v>1</v>
          </cell>
          <cell r="D118">
            <v>34</v>
          </cell>
          <cell r="E118" t="str">
            <v>Гарантии и прочие погашения</v>
          </cell>
        </row>
        <row r="119">
          <cell r="B119">
            <v>1000035</v>
          </cell>
          <cell r="C119">
            <v>1</v>
          </cell>
          <cell r="D119">
            <v>35</v>
          </cell>
          <cell r="E119" t="str">
            <v>Погашение займов КЭ</v>
          </cell>
        </row>
        <row r="120">
          <cell r="B120">
            <v>1000036</v>
          </cell>
          <cell r="C120">
            <v>1</v>
          </cell>
          <cell r="D120">
            <v>36</v>
          </cell>
          <cell r="E120" t="str">
            <v>Погашение векселей ВЦ МЭ</v>
          </cell>
        </row>
        <row r="121">
          <cell r="B121">
            <v>1000000</v>
          </cell>
          <cell r="C121">
            <v>1</v>
          </cell>
          <cell r="D121">
            <v>0</v>
          </cell>
          <cell r="E121">
            <v>0</v>
          </cell>
        </row>
        <row r="122">
          <cell r="B122">
            <v>3000004</v>
          </cell>
          <cell r="C122">
            <v>3</v>
          </cell>
          <cell r="D122">
            <v>4</v>
          </cell>
          <cell r="E122" t="str">
            <v>Движение финансовых средств</v>
          </cell>
        </row>
        <row r="123">
          <cell r="B123">
            <v>3000042</v>
          </cell>
          <cell r="C123">
            <v>3</v>
          </cell>
          <cell r="D123">
            <v>42</v>
          </cell>
          <cell r="E123" t="str">
            <v>Конвертация валюты</v>
          </cell>
        </row>
        <row r="124">
          <cell r="B124">
            <v>3000420</v>
          </cell>
          <cell r="C124">
            <v>3</v>
          </cell>
          <cell r="D124">
            <v>420</v>
          </cell>
          <cell r="E124" t="str">
            <v>Поступление рублевых средств</v>
          </cell>
        </row>
        <row r="125">
          <cell r="B125">
            <v>3000421</v>
          </cell>
          <cell r="C125">
            <v>3</v>
          </cell>
          <cell r="D125">
            <v>421</v>
          </cell>
          <cell r="E125" t="str">
            <v>Обязательная продажа валюты</v>
          </cell>
        </row>
        <row r="126">
          <cell r="B126">
            <v>3000422</v>
          </cell>
          <cell r="C126">
            <v>3</v>
          </cell>
          <cell r="D126">
            <v>422</v>
          </cell>
          <cell r="E126" t="str">
            <v>Свободная продажа валюты</v>
          </cell>
        </row>
        <row r="127">
          <cell r="B127">
            <v>3000423</v>
          </cell>
          <cell r="C127">
            <v>3</v>
          </cell>
          <cell r="D127">
            <v>423</v>
          </cell>
          <cell r="E127" t="str">
            <v>Покупка валюты</v>
          </cell>
        </row>
        <row r="128">
          <cell r="B128">
            <v>3000424</v>
          </cell>
          <cell r="C128">
            <v>3</v>
          </cell>
          <cell r="D128">
            <v>424</v>
          </cell>
          <cell r="E128" t="str">
            <v>Курсовая разница</v>
          </cell>
        </row>
        <row r="129">
          <cell r="B129">
            <v>3000043</v>
          </cell>
          <cell r="C129">
            <v>3</v>
          </cell>
          <cell r="D129">
            <v>43</v>
          </cell>
          <cell r="E129" t="str">
            <v>Движение по расчетному счету</v>
          </cell>
        </row>
        <row r="130">
          <cell r="B130">
            <v>3000431</v>
          </cell>
          <cell r="C130">
            <v>3</v>
          </cell>
          <cell r="D130">
            <v>431</v>
          </cell>
          <cell r="E130" t="str">
            <v>Перевод денежных средств</v>
          </cell>
        </row>
        <row r="131">
          <cell r="B131">
            <v>3000432</v>
          </cell>
          <cell r="C131">
            <v>3</v>
          </cell>
          <cell r="D131">
            <v>432</v>
          </cell>
          <cell r="E131" t="str">
            <v>Сдача наличности в банк</v>
          </cell>
        </row>
        <row r="132">
          <cell r="B132">
            <v>3000433</v>
          </cell>
          <cell r="C132">
            <v>3</v>
          </cell>
          <cell r="D132">
            <v>433</v>
          </cell>
          <cell r="E132" t="str">
            <v>Обналичивание средств со счета</v>
          </cell>
        </row>
        <row r="133">
          <cell r="B133">
            <v>3000434</v>
          </cell>
          <cell r="C133">
            <v>3</v>
          </cell>
          <cell r="D133">
            <v>434</v>
          </cell>
          <cell r="E133" t="str">
            <v>Перевод средств с транзитного счета</v>
          </cell>
        </row>
        <row r="134">
          <cell r="B134">
            <v>3000044</v>
          </cell>
          <cell r="C134">
            <v>3</v>
          </cell>
          <cell r="D134">
            <v>44</v>
          </cell>
          <cell r="E134" t="str">
            <v>Вексельное обращение</v>
          </cell>
        </row>
        <row r="135">
          <cell r="B135">
            <v>3000441</v>
          </cell>
          <cell r="C135">
            <v>3</v>
          </cell>
          <cell r="D135">
            <v>441</v>
          </cell>
          <cell r="E135" t="str">
            <v>Покупка/продажа Ц.Б. (векселя)</v>
          </cell>
        </row>
        <row r="136">
          <cell r="B136">
            <v>3000442</v>
          </cell>
          <cell r="C136">
            <v>3</v>
          </cell>
          <cell r="D136">
            <v>442</v>
          </cell>
          <cell r="E136" t="str">
            <v>Покупка векселей КРАСЭНЕРГО</v>
          </cell>
        </row>
        <row r="137">
          <cell r="B137">
            <v>3000443</v>
          </cell>
          <cell r="C137">
            <v>3</v>
          </cell>
          <cell r="D137">
            <v>443</v>
          </cell>
          <cell r="E137" t="str">
            <v>Продажа/покупка Ц.Б. (векселя)</v>
          </cell>
        </row>
        <row r="138">
          <cell r="B138">
            <v>3000444</v>
          </cell>
          <cell r="C138">
            <v>3</v>
          </cell>
          <cell r="D138">
            <v>444</v>
          </cell>
          <cell r="E138" t="str">
            <v>Вексель в залог/ответхранение</v>
          </cell>
        </row>
        <row r="139">
          <cell r="B139">
            <v>3000045</v>
          </cell>
          <cell r="C139">
            <v>3</v>
          </cell>
          <cell r="D139">
            <v>45</v>
          </cell>
          <cell r="E139" t="str">
            <v>Другие операции</v>
          </cell>
        </row>
        <row r="140">
          <cell r="B140">
            <v>3000451</v>
          </cell>
          <cell r="C140">
            <v>3</v>
          </cell>
          <cell r="D140">
            <v>451</v>
          </cell>
          <cell r="E140" t="str">
            <v>Финансовые операции</v>
          </cell>
        </row>
        <row r="141">
          <cell r="B141">
            <v>3000452</v>
          </cell>
          <cell r="C141">
            <v>3</v>
          </cell>
          <cell r="D141">
            <v>452</v>
          </cell>
          <cell r="E141" t="str">
            <v>Переуступка права требования</v>
          </cell>
        </row>
        <row r="142">
          <cell r="B142">
            <v>3000453</v>
          </cell>
          <cell r="C142">
            <v>3</v>
          </cell>
          <cell r="D142">
            <v>453</v>
          </cell>
          <cell r="E142" t="str">
            <v>~</v>
          </cell>
        </row>
        <row r="143">
          <cell r="B143">
            <v>3000454</v>
          </cell>
          <cell r="C143">
            <v>3</v>
          </cell>
          <cell r="D143">
            <v>454</v>
          </cell>
          <cell r="E143" t="str">
            <v>Привлечение ресурсов КБ МЭ</v>
          </cell>
        </row>
        <row r="144">
          <cell r="B144">
            <v>3000455</v>
          </cell>
          <cell r="C144">
            <v>3</v>
          </cell>
          <cell r="D144">
            <v>455</v>
          </cell>
          <cell r="E144" t="str">
            <v>Возврат ресурсов КБ МЭ</v>
          </cell>
        </row>
        <row r="145">
          <cell r="B145">
            <v>3000040</v>
          </cell>
          <cell r="C145">
            <v>3</v>
          </cell>
          <cell r="D145">
            <v>40</v>
          </cell>
          <cell r="E145" t="str">
            <v>ОСТАТОК финансовых средств</v>
          </cell>
        </row>
        <row r="146">
          <cell r="B146">
            <v>3004001</v>
          </cell>
          <cell r="C146">
            <v>3</v>
          </cell>
          <cell r="D146">
            <v>4001</v>
          </cell>
          <cell r="E146" t="str">
            <v xml:space="preserve"> - КБ МЕТАЛЭКС</v>
          </cell>
        </row>
        <row r="147">
          <cell r="B147">
            <v>3004002</v>
          </cell>
          <cell r="C147">
            <v>3</v>
          </cell>
          <cell r="D147">
            <v>4002</v>
          </cell>
          <cell r="E147" t="str">
            <v xml:space="preserve"> - КрасСберБанк</v>
          </cell>
        </row>
        <row r="148">
          <cell r="B148">
            <v>3004003</v>
          </cell>
          <cell r="C148">
            <v>3</v>
          </cell>
          <cell r="D148">
            <v>4003</v>
          </cell>
          <cell r="E148" t="str">
            <v xml:space="preserve"> - АЛЬФА Банк</v>
          </cell>
        </row>
        <row r="149">
          <cell r="B149">
            <v>3004004</v>
          </cell>
          <cell r="C149">
            <v>3</v>
          </cell>
          <cell r="D149">
            <v>4004</v>
          </cell>
          <cell r="E149" t="str">
            <v xml:space="preserve"> - ИНКОМ Банк</v>
          </cell>
        </row>
        <row r="150">
          <cell r="B150">
            <v>3004005</v>
          </cell>
          <cell r="C150">
            <v>3</v>
          </cell>
          <cell r="D150">
            <v>4005</v>
          </cell>
          <cell r="E150" t="str">
            <v xml:space="preserve"> - Российский Кредит</v>
          </cell>
        </row>
        <row r="151">
          <cell r="B151">
            <v>3004006</v>
          </cell>
          <cell r="C151">
            <v>3</v>
          </cell>
          <cell r="D151">
            <v>4006</v>
          </cell>
          <cell r="E151" t="str">
            <v xml:space="preserve"> - Залогбанк </v>
          </cell>
        </row>
        <row r="152">
          <cell r="B152">
            <v>3004007</v>
          </cell>
          <cell r="C152">
            <v>3</v>
          </cell>
          <cell r="D152">
            <v>4007</v>
          </cell>
          <cell r="E152" t="str">
            <v xml:space="preserve"> - Векселя ОАО"КрАЗ"</v>
          </cell>
        </row>
        <row r="153">
          <cell r="B153">
            <v>3004099</v>
          </cell>
          <cell r="C153">
            <v>3</v>
          </cell>
          <cell r="D153">
            <v>4099</v>
          </cell>
          <cell r="E153" t="str">
            <v xml:space="preserve"> - прочие</v>
          </cell>
        </row>
        <row r="154">
          <cell r="B154">
            <v>0</v>
          </cell>
          <cell r="C154">
            <v>0</v>
          </cell>
          <cell r="D154">
            <v>0</v>
          </cell>
          <cell r="E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E155">
            <v>0</v>
          </cell>
        </row>
        <row r="156">
          <cell r="B156" t="str">
            <v>РАСХОДЫ</v>
          </cell>
          <cell r="C156">
            <v>0</v>
          </cell>
          <cell r="D156">
            <v>0</v>
          </cell>
          <cell r="E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E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E158">
            <v>0</v>
          </cell>
        </row>
        <row r="159">
          <cell r="B159">
            <v>2000005</v>
          </cell>
          <cell r="C159">
            <v>2</v>
          </cell>
          <cell r="D159">
            <v>5</v>
          </cell>
          <cell r="E159" t="str">
            <v>Б. РАСХОДНАЯ ЧАСТЬ</v>
          </cell>
        </row>
        <row r="160">
          <cell r="B160">
            <v>2000006</v>
          </cell>
          <cell r="C160">
            <v>2</v>
          </cell>
          <cell r="D160">
            <v>6</v>
          </cell>
          <cell r="E160" t="str">
            <v>ЗАЩИЩЕННЫЕ СТАТЬИ</v>
          </cell>
        </row>
        <row r="161">
          <cell r="B161">
            <v>2000061</v>
          </cell>
          <cell r="C161">
            <v>2</v>
          </cell>
          <cell r="D161">
            <v>61</v>
          </cell>
          <cell r="E161" t="str">
            <v>РАСХОДЫ ЗА СЧЕТ СЕБЕСТОИМОСТИ</v>
          </cell>
        </row>
        <row r="162">
          <cell r="B162">
            <v>2000611</v>
          </cell>
          <cell r="C162">
            <v>2</v>
          </cell>
          <cell r="D162">
            <v>611</v>
          </cell>
          <cell r="E162" t="str">
            <v xml:space="preserve">С ы р ь е </v>
          </cell>
        </row>
        <row r="163">
          <cell r="B163">
            <v>2061101</v>
          </cell>
          <cell r="C163">
            <v>2</v>
          </cell>
          <cell r="D163">
            <v>61101</v>
          </cell>
          <cell r="E163" t="str">
            <v>Глинозем</v>
          </cell>
        </row>
        <row r="164">
          <cell r="B164">
            <v>2611011</v>
          </cell>
          <cell r="C164">
            <v>2</v>
          </cell>
          <cell r="D164">
            <v>611011</v>
          </cell>
          <cell r="E164" t="str">
            <v xml:space="preserve"> - глинозем покупной </v>
          </cell>
        </row>
        <row r="165">
          <cell r="B165">
            <v>2611012</v>
          </cell>
          <cell r="C165">
            <v>2</v>
          </cell>
          <cell r="D165">
            <v>611012</v>
          </cell>
          <cell r="E165" t="str">
            <v xml:space="preserve"> - глинозем по толлингу</v>
          </cell>
        </row>
        <row r="166">
          <cell r="B166">
            <v>2000000</v>
          </cell>
          <cell r="C166">
            <v>2</v>
          </cell>
          <cell r="D166">
            <v>0</v>
          </cell>
          <cell r="E166">
            <v>0</v>
          </cell>
        </row>
        <row r="167">
          <cell r="B167">
            <v>2061103</v>
          </cell>
          <cell r="C167">
            <v>2</v>
          </cell>
          <cell r="D167">
            <v>61103</v>
          </cell>
          <cell r="E167" t="str">
            <v>Криолит</v>
          </cell>
        </row>
        <row r="168">
          <cell r="B168">
            <v>2061104</v>
          </cell>
          <cell r="C168">
            <v>2</v>
          </cell>
          <cell r="D168">
            <v>61104</v>
          </cell>
          <cell r="E168" t="str">
            <v>Алюминий фтористый (ALF3)</v>
          </cell>
        </row>
        <row r="169">
          <cell r="B169">
            <v>2611041</v>
          </cell>
          <cell r="C169">
            <v>2</v>
          </cell>
          <cell r="D169">
            <v>611041</v>
          </cell>
          <cell r="E169" t="str">
            <v xml:space="preserve"> -  ALF3 покупной</v>
          </cell>
        </row>
        <row r="170">
          <cell r="B170">
            <v>2611042</v>
          </cell>
          <cell r="C170">
            <v>2</v>
          </cell>
          <cell r="D170">
            <v>611042</v>
          </cell>
          <cell r="E170" t="str">
            <v xml:space="preserve"> - ALF3 от ЗФА</v>
          </cell>
        </row>
        <row r="171">
          <cell r="B171">
            <v>2611043</v>
          </cell>
          <cell r="C171">
            <v>2</v>
          </cell>
          <cell r="D171">
            <v>611043</v>
          </cell>
          <cell r="E171" t="str">
            <v xml:space="preserve"> - ALF3 по толлингу</v>
          </cell>
        </row>
        <row r="172">
          <cell r="B172">
            <v>2061105</v>
          </cell>
          <cell r="C172">
            <v>2</v>
          </cell>
          <cell r="D172">
            <v>61105</v>
          </cell>
          <cell r="E172" t="str">
            <v>Фтористый кальций</v>
          </cell>
        </row>
        <row r="173">
          <cell r="B173">
            <v>2061106</v>
          </cell>
          <cell r="C173">
            <v>2</v>
          </cell>
          <cell r="D173">
            <v>61106</v>
          </cell>
          <cell r="E173" t="str">
            <v>Анодные блоки</v>
          </cell>
        </row>
        <row r="174">
          <cell r="B174">
            <v>2061107</v>
          </cell>
          <cell r="C174">
            <v>2</v>
          </cell>
          <cell r="D174">
            <v>61107</v>
          </cell>
          <cell r="E174" t="str">
            <v>Хлористый натрий</v>
          </cell>
        </row>
        <row r="175">
          <cell r="B175">
            <v>2061108</v>
          </cell>
          <cell r="C175">
            <v>2</v>
          </cell>
          <cell r="D175">
            <v>61108</v>
          </cell>
          <cell r="E175" t="str">
            <v>Сода кальцинированная</v>
          </cell>
        </row>
        <row r="176">
          <cell r="B176">
            <v>2061109</v>
          </cell>
          <cell r="C176">
            <v>2</v>
          </cell>
          <cell r="D176">
            <v>61109</v>
          </cell>
          <cell r="E176" t="str">
            <v>Сода каустическая</v>
          </cell>
        </row>
        <row r="177">
          <cell r="B177">
            <v>2061110</v>
          </cell>
          <cell r="C177">
            <v>2</v>
          </cell>
          <cell r="D177">
            <v>61110</v>
          </cell>
          <cell r="E177" t="str">
            <v>Барий хлористый</v>
          </cell>
        </row>
        <row r="178">
          <cell r="B178">
            <v>2061111</v>
          </cell>
          <cell r="C178">
            <v>2</v>
          </cell>
          <cell r="D178">
            <v>61111</v>
          </cell>
          <cell r="E178" t="str">
            <v>Гидроокись</v>
          </cell>
        </row>
        <row r="179">
          <cell r="B179">
            <v>2061112</v>
          </cell>
          <cell r="C179">
            <v>2</v>
          </cell>
          <cell r="D179">
            <v>61112</v>
          </cell>
          <cell r="E179" t="str">
            <v xml:space="preserve">Медь </v>
          </cell>
        </row>
        <row r="180">
          <cell r="B180">
            <v>2061113</v>
          </cell>
          <cell r="C180">
            <v>2</v>
          </cell>
          <cell r="D180">
            <v>61113</v>
          </cell>
          <cell r="E180" t="str">
            <v>Графит</v>
          </cell>
        </row>
        <row r="181">
          <cell r="B181">
            <v>2061114</v>
          </cell>
          <cell r="C181">
            <v>2</v>
          </cell>
          <cell r="D181">
            <v>61114</v>
          </cell>
          <cell r="E181" t="str">
            <v>Титановая губка</v>
          </cell>
        </row>
        <row r="182">
          <cell r="B182">
            <v>2061115</v>
          </cell>
          <cell r="C182">
            <v>2</v>
          </cell>
          <cell r="D182">
            <v>61115</v>
          </cell>
          <cell r="E182" t="str">
            <v>Кокс сырой</v>
          </cell>
        </row>
        <row r="183">
          <cell r="B183">
            <v>2611151</v>
          </cell>
          <cell r="C183">
            <v>2</v>
          </cell>
          <cell r="D183">
            <v>611151</v>
          </cell>
          <cell r="E183" t="str">
            <v xml:space="preserve"> - кокс сырой покупной </v>
          </cell>
        </row>
        <row r="184">
          <cell r="B184">
            <v>2611152</v>
          </cell>
          <cell r="C184">
            <v>2</v>
          </cell>
          <cell r="D184">
            <v>611152</v>
          </cell>
          <cell r="E184" t="str">
            <v xml:space="preserve"> - кокс сырой по толлингу</v>
          </cell>
        </row>
        <row r="185">
          <cell r="B185">
            <v>2061116</v>
          </cell>
          <cell r="C185">
            <v>2</v>
          </cell>
          <cell r="D185">
            <v>61116</v>
          </cell>
          <cell r="E185" t="str">
            <v>Кокс прокаленный</v>
          </cell>
        </row>
        <row r="186">
          <cell r="B186">
            <v>2611161</v>
          </cell>
          <cell r="C186">
            <v>2</v>
          </cell>
          <cell r="D186">
            <v>611161</v>
          </cell>
          <cell r="E186" t="str">
            <v xml:space="preserve"> - кокс прокаленный покупной</v>
          </cell>
        </row>
        <row r="187">
          <cell r="B187">
            <v>2611162</v>
          </cell>
          <cell r="C187">
            <v>2</v>
          </cell>
          <cell r="D187">
            <v>611162</v>
          </cell>
          <cell r="E187" t="str">
            <v xml:space="preserve"> - кокс прокаленный по толлингу</v>
          </cell>
        </row>
        <row r="188">
          <cell r="B188">
            <v>2061117</v>
          </cell>
          <cell r="C188">
            <v>2</v>
          </cell>
          <cell r="D188">
            <v>61117</v>
          </cell>
          <cell r="E188" t="str">
            <v>Пек каменноугольный</v>
          </cell>
        </row>
        <row r="189">
          <cell r="B189">
            <v>2611171</v>
          </cell>
          <cell r="C189">
            <v>2</v>
          </cell>
          <cell r="D189">
            <v>611171</v>
          </cell>
          <cell r="E189" t="str">
            <v xml:space="preserve"> - пек покупной</v>
          </cell>
        </row>
        <row r="190">
          <cell r="B190">
            <v>2611172</v>
          </cell>
          <cell r="C190">
            <v>2</v>
          </cell>
          <cell r="D190">
            <v>611172</v>
          </cell>
          <cell r="E190" t="str">
            <v xml:space="preserve"> - пек по толлингу</v>
          </cell>
        </row>
        <row r="191">
          <cell r="B191">
            <v>2061118</v>
          </cell>
          <cell r="C191">
            <v>2</v>
          </cell>
          <cell r="D191">
            <v>61118</v>
          </cell>
          <cell r="E191" t="str">
            <v>Глиноземная шихта</v>
          </cell>
        </row>
        <row r="192">
          <cell r="B192">
            <v>2061119</v>
          </cell>
          <cell r="C192">
            <v>2</v>
          </cell>
          <cell r="D192">
            <v>61119</v>
          </cell>
          <cell r="E192" t="str">
            <v>Пена угольная</v>
          </cell>
        </row>
        <row r="193">
          <cell r="B193">
            <v>2061120</v>
          </cell>
          <cell r="C193">
            <v>2</v>
          </cell>
          <cell r="D193">
            <v>61120</v>
          </cell>
          <cell r="E193" t="str">
            <v>Огарки</v>
          </cell>
        </row>
        <row r="194">
          <cell r="B194">
            <v>2061122</v>
          </cell>
          <cell r="C194">
            <v>2</v>
          </cell>
          <cell r="D194">
            <v>61122</v>
          </cell>
          <cell r="E194" t="str">
            <v>Подовые коржи</v>
          </cell>
        </row>
        <row r="195">
          <cell r="B195">
            <v>2061123</v>
          </cell>
          <cell r="C195">
            <v>2</v>
          </cell>
          <cell r="D195">
            <v>61123</v>
          </cell>
          <cell r="E195" t="str">
            <v>Сколы анодов</v>
          </cell>
        </row>
        <row r="196">
          <cell r="B196">
            <v>2061121</v>
          </cell>
          <cell r="C196">
            <v>2</v>
          </cell>
          <cell r="D196">
            <v>61121</v>
          </cell>
          <cell r="E196" t="str">
            <v>Угольная футеровка</v>
          </cell>
        </row>
        <row r="197">
          <cell r="B197">
            <v>2061124</v>
          </cell>
          <cell r="C197">
            <v>2</v>
          </cell>
          <cell r="D197">
            <v>61124</v>
          </cell>
          <cell r="E197" t="str">
            <v>"Пушенка"</v>
          </cell>
        </row>
        <row r="198">
          <cell r="B198">
            <v>2061125</v>
          </cell>
          <cell r="C198">
            <v>2</v>
          </cell>
          <cell r="D198">
            <v>61125</v>
          </cell>
          <cell r="E198" t="str">
            <v xml:space="preserve">Электролитная корочка </v>
          </cell>
        </row>
        <row r="199">
          <cell r="B199">
            <v>2061130</v>
          </cell>
          <cell r="C199">
            <v>2</v>
          </cell>
          <cell r="D199">
            <v>61130</v>
          </cell>
          <cell r="E199" t="str">
            <v>Завод Фтористого Алюминия</v>
          </cell>
        </row>
        <row r="200">
          <cell r="B200">
            <v>2611301</v>
          </cell>
          <cell r="C200">
            <v>2</v>
          </cell>
          <cell r="D200">
            <v>611301</v>
          </cell>
          <cell r="E200" t="str">
            <v xml:space="preserve"> - гидроокись</v>
          </cell>
        </row>
        <row r="201">
          <cell r="B201">
            <v>2611302</v>
          </cell>
          <cell r="C201">
            <v>2</v>
          </cell>
          <cell r="D201">
            <v>611302</v>
          </cell>
          <cell r="E201" t="str">
            <v xml:space="preserve"> - кислота серная</v>
          </cell>
        </row>
        <row r="202">
          <cell r="B202">
            <v>2611303</v>
          </cell>
          <cell r="C202">
            <v>2</v>
          </cell>
          <cell r="D202">
            <v>611303</v>
          </cell>
          <cell r="E202" t="str">
            <v xml:space="preserve"> - олеум</v>
          </cell>
        </row>
        <row r="203">
          <cell r="B203">
            <v>2611304</v>
          </cell>
          <cell r="C203">
            <v>2</v>
          </cell>
          <cell r="D203">
            <v>611304</v>
          </cell>
          <cell r="E203" t="str">
            <v xml:space="preserve"> - фтористый кальций </v>
          </cell>
        </row>
        <row r="204">
          <cell r="B204">
            <v>2611305</v>
          </cell>
          <cell r="C204">
            <v>2</v>
          </cell>
          <cell r="D204">
            <v>611305</v>
          </cell>
          <cell r="E204" t="str">
            <v xml:space="preserve"> - пыль белитоизвестняковая</v>
          </cell>
        </row>
        <row r="205">
          <cell r="B205">
            <v>2611306</v>
          </cell>
          <cell r="C205">
            <v>2</v>
          </cell>
          <cell r="D205">
            <v>611306</v>
          </cell>
          <cell r="E205" t="str">
            <v xml:space="preserve"> - молоко известковое</v>
          </cell>
        </row>
        <row r="206">
          <cell r="B206">
            <v>2006112</v>
          </cell>
          <cell r="C206">
            <v>2</v>
          </cell>
          <cell r="D206">
            <v>6112</v>
          </cell>
          <cell r="E206" t="str">
            <v xml:space="preserve">Таможенные платежи </v>
          </cell>
        </row>
        <row r="207">
          <cell r="B207">
            <v>2611201</v>
          </cell>
          <cell r="C207">
            <v>2</v>
          </cell>
          <cell r="D207">
            <v>611201</v>
          </cell>
          <cell r="E207" t="str">
            <v xml:space="preserve"> - за сырье</v>
          </cell>
        </row>
        <row r="208">
          <cell r="B208">
            <v>2611202</v>
          </cell>
          <cell r="C208">
            <v>2</v>
          </cell>
          <cell r="D208">
            <v>611202</v>
          </cell>
          <cell r="E208" t="str">
            <v xml:space="preserve"> - за металл</v>
          </cell>
        </row>
        <row r="209">
          <cell r="B209">
            <v>2611203</v>
          </cell>
          <cell r="C209">
            <v>2</v>
          </cell>
          <cell r="D209">
            <v>611203</v>
          </cell>
          <cell r="E209" t="str">
            <v xml:space="preserve"> - прочие</v>
          </cell>
        </row>
        <row r="210">
          <cell r="B210">
            <v>2006113</v>
          </cell>
          <cell r="C210">
            <v>2</v>
          </cell>
          <cell r="D210">
            <v>6113</v>
          </cell>
          <cell r="E210" t="str">
            <v xml:space="preserve">Транспортные  расходы </v>
          </cell>
        </row>
        <row r="211">
          <cell r="B211" t="e">
            <v>#VALUE!</v>
          </cell>
          <cell r="C211">
            <v>2</v>
          </cell>
          <cell r="D211" t="str">
            <v>611(??)</v>
          </cell>
          <cell r="E211" t="str">
            <v>ИТОГО (??)</v>
          </cell>
        </row>
        <row r="212">
          <cell r="B212">
            <v>2000000</v>
          </cell>
          <cell r="C212">
            <v>2</v>
          </cell>
          <cell r="D212">
            <v>0</v>
          </cell>
          <cell r="E212">
            <v>0</v>
          </cell>
        </row>
        <row r="213">
          <cell r="B213" t="e">
            <v>#VALUE!</v>
          </cell>
          <cell r="C213">
            <v>2</v>
          </cell>
          <cell r="D213" t="str">
            <v>6112(??)</v>
          </cell>
          <cell r="E213" t="str">
            <v>Таможенные платежи по сырью</v>
          </cell>
        </row>
        <row r="214">
          <cell r="B214" t="e">
            <v>#VALUE!</v>
          </cell>
          <cell r="C214">
            <v>2</v>
          </cell>
          <cell r="D214" t="str">
            <v>6113(??)</v>
          </cell>
          <cell r="E214" t="str">
            <v>Ж/д тариф по перевозке сырья</v>
          </cell>
        </row>
        <row r="215">
          <cell r="B215">
            <v>2000000</v>
          </cell>
          <cell r="C215">
            <v>2</v>
          </cell>
          <cell r="D215">
            <v>0</v>
          </cell>
          <cell r="E215">
            <v>0</v>
          </cell>
        </row>
        <row r="216">
          <cell r="B216">
            <v>2006121</v>
          </cell>
          <cell r="C216">
            <v>2</v>
          </cell>
          <cell r="D216">
            <v>6121</v>
          </cell>
          <cell r="E216" t="str">
            <v xml:space="preserve">Топливо </v>
          </cell>
        </row>
        <row r="217">
          <cell r="B217">
            <v>2061211</v>
          </cell>
          <cell r="C217">
            <v>2</v>
          </cell>
          <cell r="D217">
            <v>61211</v>
          </cell>
          <cell r="E217" t="str">
            <v xml:space="preserve"> - мазут</v>
          </cell>
        </row>
        <row r="218">
          <cell r="B218">
            <v>2061212</v>
          </cell>
          <cell r="C218">
            <v>2</v>
          </cell>
          <cell r="D218">
            <v>61212</v>
          </cell>
          <cell r="E218" t="str">
            <v xml:space="preserve"> - газ</v>
          </cell>
        </row>
        <row r="219">
          <cell r="B219">
            <v>2061213</v>
          </cell>
          <cell r="C219">
            <v>2</v>
          </cell>
          <cell r="D219">
            <v>61213</v>
          </cell>
          <cell r="E219" t="str">
            <v xml:space="preserve"> - дизтопливо</v>
          </cell>
        </row>
        <row r="220">
          <cell r="B220">
            <v>2061214</v>
          </cell>
          <cell r="C220">
            <v>2</v>
          </cell>
          <cell r="D220">
            <v>61214</v>
          </cell>
          <cell r="E220" t="str">
            <v xml:space="preserve"> - бензин</v>
          </cell>
        </row>
        <row r="221">
          <cell r="B221">
            <v>2061215</v>
          </cell>
          <cell r="C221">
            <v>2</v>
          </cell>
          <cell r="D221">
            <v>61215</v>
          </cell>
          <cell r="E221" t="str">
            <v xml:space="preserve"> - ГСМ</v>
          </cell>
        </row>
        <row r="222">
          <cell r="B222">
            <v>2061219</v>
          </cell>
          <cell r="C222">
            <v>2</v>
          </cell>
          <cell r="D222">
            <v>61219</v>
          </cell>
          <cell r="E222" t="str">
            <v xml:space="preserve"> - топливо прочее</v>
          </cell>
        </row>
        <row r="223">
          <cell r="B223">
            <v>2000000</v>
          </cell>
          <cell r="C223">
            <v>2</v>
          </cell>
          <cell r="D223">
            <v>0</v>
          </cell>
          <cell r="E223">
            <v>0</v>
          </cell>
        </row>
        <row r="224">
          <cell r="B224">
            <v>2006122</v>
          </cell>
          <cell r="C224">
            <v>2</v>
          </cell>
          <cell r="D224">
            <v>6122</v>
          </cell>
          <cell r="E224" t="str">
            <v>Материалы на ремонт электролизеров</v>
          </cell>
        </row>
        <row r="225">
          <cell r="B225">
            <v>2061221</v>
          </cell>
          <cell r="C225">
            <v>2</v>
          </cell>
          <cell r="D225">
            <v>61221</v>
          </cell>
          <cell r="E225" t="str">
            <v xml:space="preserve"> - гасильный шест</v>
          </cell>
        </row>
        <row r="226">
          <cell r="B226">
            <v>2061222</v>
          </cell>
          <cell r="C226">
            <v>2</v>
          </cell>
          <cell r="D226">
            <v>61222</v>
          </cell>
          <cell r="E226" t="str">
            <v xml:space="preserve"> - блоки угольные</v>
          </cell>
        </row>
        <row r="227">
          <cell r="B227">
            <v>2061223</v>
          </cell>
          <cell r="C227">
            <v>2</v>
          </cell>
          <cell r="D227">
            <v>61223</v>
          </cell>
          <cell r="E227" t="str">
            <v xml:space="preserve"> - масса подовая</v>
          </cell>
        </row>
        <row r="228">
          <cell r="B228">
            <v>2061224</v>
          </cell>
          <cell r="C228">
            <v>2</v>
          </cell>
          <cell r="D228">
            <v>61224</v>
          </cell>
          <cell r="E228" t="str">
            <v xml:space="preserve"> - кирпич шамотный</v>
          </cell>
        </row>
        <row r="229">
          <cell r="B229">
            <v>2061225</v>
          </cell>
          <cell r="C229">
            <v>2</v>
          </cell>
          <cell r="D229">
            <v>61225</v>
          </cell>
          <cell r="E229" t="str">
            <v xml:space="preserve"> - блюмсы</v>
          </cell>
        </row>
        <row r="230">
          <cell r="B230">
            <v>2061226</v>
          </cell>
          <cell r="C230">
            <v>2</v>
          </cell>
          <cell r="D230">
            <v>61226</v>
          </cell>
          <cell r="E230" t="str">
            <v xml:space="preserve"> - гипс</v>
          </cell>
        </row>
        <row r="231">
          <cell r="B231">
            <v>2061227</v>
          </cell>
          <cell r="C231">
            <v>2</v>
          </cell>
          <cell r="D231">
            <v>61227</v>
          </cell>
          <cell r="E231" t="str">
            <v xml:space="preserve"> - сетка</v>
          </cell>
        </row>
        <row r="232">
          <cell r="B232">
            <v>2061229</v>
          </cell>
          <cell r="C232">
            <v>2</v>
          </cell>
          <cell r="D232">
            <v>61229</v>
          </cell>
          <cell r="E232" t="str">
            <v xml:space="preserve"> - прочие материалы (коммерция)</v>
          </cell>
        </row>
        <row r="233">
          <cell r="B233">
            <v>2006123</v>
          </cell>
          <cell r="C233">
            <v>2</v>
          </cell>
          <cell r="D233">
            <v>6123</v>
          </cell>
          <cell r="E233" t="str">
            <v xml:space="preserve"> - спецодежда</v>
          </cell>
        </row>
        <row r="234">
          <cell r="B234">
            <v>2000612</v>
          </cell>
          <cell r="C234">
            <v>2</v>
          </cell>
          <cell r="D234">
            <v>612</v>
          </cell>
          <cell r="E234" t="str">
            <v>Итого (стр6121 + стр6122 + стр6123)</v>
          </cell>
        </row>
        <row r="235">
          <cell r="B235">
            <v>2000613</v>
          </cell>
          <cell r="C235">
            <v>2</v>
          </cell>
          <cell r="D235">
            <v>613</v>
          </cell>
          <cell r="E235" t="str">
            <v xml:space="preserve"> - на металл</v>
          </cell>
        </row>
        <row r="236">
          <cell r="B236">
            <v>2000614</v>
          </cell>
          <cell r="C236">
            <v>2</v>
          </cell>
          <cell r="D236">
            <v>614</v>
          </cell>
          <cell r="E236" t="str">
            <v>Портовые расходы (экспорт алюминия)</v>
          </cell>
        </row>
        <row r="237">
          <cell r="B237">
            <v>2000615</v>
          </cell>
          <cell r="C237">
            <v>2</v>
          </cell>
          <cell r="D237">
            <v>615</v>
          </cell>
          <cell r="E237" t="str">
            <v xml:space="preserve"> - на сырье</v>
          </cell>
        </row>
        <row r="238">
          <cell r="B238">
            <v>2000616</v>
          </cell>
          <cell r="C238">
            <v>2</v>
          </cell>
          <cell r="D238">
            <v>616</v>
          </cell>
          <cell r="E238" t="str">
            <v xml:space="preserve"> - прочие</v>
          </cell>
        </row>
        <row r="239">
          <cell r="B239">
            <v>2000619</v>
          </cell>
          <cell r="C239">
            <v>2</v>
          </cell>
          <cell r="D239">
            <v>619</v>
          </cell>
          <cell r="E239" t="str">
            <v>Прочие денежные расходы</v>
          </cell>
        </row>
        <row r="240">
          <cell r="B240">
            <v>2006191</v>
          </cell>
          <cell r="C240">
            <v>2</v>
          </cell>
          <cell r="D240">
            <v>6191</v>
          </cell>
          <cell r="E240" t="str">
            <v>Услуги КрАМЗа по пер-ке Т-образки</v>
          </cell>
        </row>
        <row r="241">
          <cell r="B241">
            <v>2006192</v>
          </cell>
          <cell r="C241">
            <v>2</v>
          </cell>
          <cell r="D241">
            <v>6192</v>
          </cell>
          <cell r="E241" t="str">
            <v>Оплата Компановской глины</v>
          </cell>
        </row>
        <row r="242">
          <cell r="B242" t="e">
            <v>#VALUE!</v>
          </cell>
          <cell r="C242">
            <v>2</v>
          </cell>
          <cell r="D242" t="str">
            <v>61 (??)</v>
          </cell>
          <cell r="E242" t="str">
            <v>ВСЕГО расходов за счет себестоимости</v>
          </cell>
        </row>
        <row r="243">
          <cell r="B243">
            <v>2000062</v>
          </cell>
          <cell r="C243">
            <v>2</v>
          </cell>
          <cell r="D243">
            <v>62</v>
          </cell>
          <cell r="E243" t="str">
            <v>РАСХОДЫ ЗА СЧЕТ ПРИБЫЛИ</v>
          </cell>
        </row>
        <row r="244">
          <cell r="B244">
            <v>2000621</v>
          </cell>
          <cell r="C244">
            <v>2</v>
          </cell>
          <cell r="D244">
            <v>621</v>
          </cell>
          <cell r="E244" t="str">
            <v>Производственное развитие, реконструкция, техперевооружение и приобретение оборудования</v>
          </cell>
        </row>
        <row r="245">
          <cell r="B245" t="e">
            <v>#VALUE!</v>
          </cell>
          <cell r="C245">
            <v>2</v>
          </cell>
          <cell r="D245" t="str">
            <v>6(??)</v>
          </cell>
          <cell r="E245" t="str">
            <v>ВСЕГО расходов</v>
          </cell>
        </row>
        <row r="246">
          <cell r="B246">
            <v>2000007</v>
          </cell>
          <cell r="C246">
            <v>2</v>
          </cell>
          <cell r="D246">
            <v>7</v>
          </cell>
          <cell r="E246" t="str">
            <v>НЕЗАЩИЩЕННЫЕ СТАТЬИ</v>
          </cell>
        </row>
        <row r="247">
          <cell r="B247">
            <v>2000071</v>
          </cell>
          <cell r="C247">
            <v>2</v>
          </cell>
          <cell r="D247">
            <v>71</v>
          </cell>
          <cell r="E247" t="str">
            <v>РАСХОДЫ ЗА СЧЕТ СЕБЕСТОИМОСТИ</v>
          </cell>
        </row>
        <row r="248">
          <cell r="B248">
            <v>2000711</v>
          </cell>
          <cell r="C248">
            <v>2</v>
          </cell>
          <cell r="D248">
            <v>711</v>
          </cell>
          <cell r="E248" t="str">
            <v>Электроэнергия</v>
          </cell>
        </row>
        <row r="249">
          <cell r="B249">
            <v>2000712</v>
          </cell>
          <cell r="C249">
            <v>2</v>
          </cell>
          <cell r="D249">
            <v>712</v>
          </cell>
          <cell r="E249" t="str">
            <v>Сжатый воздух</v>
          </cell>
        </row>
        <row r="250">
          <cell r="B250">
            <v>2000713</v>
          </cell>
          <cell r="C250">
            <v>2</v>
          </cell>
          <cell r="D250">
            <v>713</v>
          </cell>
          <cell r="E250" t="str">
            <v>Вода</v>
          </cell>
        </row>
        <row r="251">
          <cell r="B251">
            <v>2000714</v>
          </cell>
          <cell r="C251">
            <v>2</v>
          </cell>
          <cell r="D251">
            <v>714</v>
          </cell>
          <cell r="E251" t="str">
            <v>Тепло</v>
          </cell>
        </row>
        <row r="252">
          <cell r="B252">
            <v>2000715</v>
          </cell>
          <cell r="C252">
            <v>2</v>
          </cell>
          <cell r="D252">
            <v>715</v>
          </cell>
          <cell r="E252" t="str">
            <v>Вспомогательные материалы</v>
          </cell>
        </row>
        <row r="253">
          <cell r="B253">
            <v>2000000</v>
          </cell>
          <cell r="C253">
            <v>2</v>
          </cell>
          <cell r="D253">
            <v>0</v>
          </cell>
          <cell r="E253">
            <v>0</v>
          </cell>
        </row>
        <row r="254">
          <cell r="B254">
            <v>2007151</v>
          </cell>
          <cell r="C254">
            <v>2</v>
          </cell>
          <cell r="D254">
            <v>7151</v>
          </cell>
          <cell r="E254" t="str">
            <v xml:space="preserve"> - кожух анодный</v>
          </cell>
        </row>
        <row r="255">
          <cell r="B255">
            <v>2007152</v>
          </cell>
          <cell r="C255">
            <v>2</v>
          </cell>
          <cell r="D255">
            <v>7152</v>
          </cell>
          <cell r="E255" t="str">
            <v xml:space="preserve"> - кожух катодный</v>
          </cell>
        </row>
        <row r="256">
          <cell r="B256">
            <v>2007153</v>
          </cell>
          <cell r="C256">
            <v>2</v>
          </cell>
          <cell r="D256">
            <v>7153</v>
          </cell>
          <cell r="E256" t="str">
            <v xml:space="preserve"> - штыри (шт.)</v>
          </cell>
        </row>
        <row r="257">
          <cell r="B257">
            <v>2007154</v>
          </cell>
          <cell r="C257">
            <v>2</v>
          </cell>
          <cell r="D257">
            <v>7154</v>
          </cell>
          <cell r="E257" t="str">
            <v xml:space="preserve"> - секции прямые</v>
          </cell>
        </row>
        <row r="258">
          <cell r="B258">
            <v>2007155</v>
          </cell>
          <cell r="C258">
            <v>2</v>
          </cell>
          <cell r="D258">
            <v>7155</v>
          </cell>
          <cell r="E258" t="str">
            <v xml:space="preserve"> - секции угловые</v>
          </cell>
        </row>
        <row r="259">
          <cell r="B259">
            <v>2007156</v>
          </cell>
          <cell r="C259">
            <v>2</v>
          </cell>
          <cell r="D259">
            <v>7156</v>
          </cell>
          <cell r="E259" t="str">
            <v xml:space="preserve"> - труба прямая</v>
          </cell>
        </row>
        <row r="260">
          <cell r="B260">
            <v>2007157</v>
          </cell>
          <cell r="C260">
            <v>2</v>
          </cell>
          <cell r="D260">
            <v>7157</v>
          </cell>
          <cell r="E260" t="str">
            <v xml:space="preserve"> - труба шаровая</v>
          </cell>
        </row>
        <row r="261">
          <cell r="B261">
            <v>2007159</v>
          </cell>
          <cell r="C261">
            <v>2</v>
          </cell>
          <cell r="D261">
            <v>7159</v>
          </cell>
          <cell r="E261" t="str">
            <v xml:space="preserve"> - прочие материалы (произ-во)</v>
          </cell>
        </row>
        <row r="262">
          <cell r="B262">
            <v>2000716</v>
          </cell>
          <cell r="C262">
            <v>2</v>
          </cell>
          <cell r="D262">
            <v>716</v>
          </cell>
          <cell r="E262" t="str">
            <v>Расходы на ремонты подрядным организациям</v>
          </cell>
        </row>
        <row r="263">
          <cell r="B263">
            <v>2007161</v>
          </cell>
          <cell r="C263">
            <v>2</v>
          </cell>
          <cell r="D263">
            <v>7161</v>
          </cell>
          <cell r="E263" t="str">
            <v xml:space="preserve"> - для основных цехов </v>
          </cell>
        </row>
        <row r="264">
          <cell r="B264">
            <v>2007162</v>
          </cell>
          <cell r="C264">
            <v>2</v>
          </cell>
          <cell r="D264">
            <v>7162</v>
          </cell>
          <cell r="E264" t="str">
            <v xml:space="preserve"> - для других нужд </v>
          </cell>
        </row>
        <row r="265">
          <cell r="B265">
            <v>2000717</v>
          </cell>
          <cell r="C265">
            <v>2</v>
          </cell>
          <cell r="D265">
            <v>717</v>
          </cell>
          <cell r="E265" t="str">
            <v>Плата за нормативные выбросы</v>
          </cell>
        </row>
        <row r="266">
          <cell r="B266">
            <v>2000719</v>
          </cell>
          <cell r="C266">
            <v>2</v>
          </cell>
          <cell r="D266">
            <v>719</v>
          </cell>
          <cell r="E266" t="str">
            <v>Прочие материалы</v>
          </cell>
        </row>
        <row r="267">
          <cell r="B267">
            <v>2007191</v>
          </cell>
          <cell r="C267">
            <v>2</v>
          </cell>
          <cell r="D267">
            <v>7191</v>
          </cell>
          <cell r="E267" t="str">
            <v>Расходы по охране труда</v>
          </cell>
        </row>
        <row r="268">
          <cell r="B268">
            <v>2007192</v>
          </cell>
          <cell r="C268">
            <v>2</v>
          </cell>
          <cell r="D268">
            <v>7192</v>
          </cell>
          <cell r="E268" t="str">
            <v>Проверка приборов</v>
          </cell>
        </row>
        <row r="269">
          <cell r="B269">
            <v>2007193</v>
          </cell>
          <cell r="C269">
            <v>2</v>
          </cell>
          <cell r="D269">
            <v>7193</v>
          </cell>
          <cell r="E269" t="str">
            <v>Информационные услуги</v>
          </cell>
        </row>
        <row r="270">
          <cell r="B270">
            <v>2007194</v>
          </cell>
          <cell r="C270">
            <v>2</v>
          </cell>
          <cell r="D270">
            <v>7194</v>
          </cell>
          <cell r="E270" t="str">
            <v>Очистка сточных вод</v>
          </cell>
        </row>
        <row r="271">
          <cell r="B271">
            <v>2007196</v>
          </cell>
          <cell r="C271">
            <v>2</v>
          </cell>
          <cell r="D271">
            <v>7196</v>
          </cell>
          <cell r="E271" t="str">
            <v>Услуги дератизации и прочие</v>
          </cell>
        </row>
        <row r="272">
          <cell r="B272" t="e">
            <v>#VALUE!</v>
          </cell>
          <cell r="C272">
            <v>2</v>
          </cell>
          <cell r="D272" t="str">
            <v>71(??)</v>
          </cell>
          <cell r="E272" t="str">
            <v>Всего расходов за счет себестоимости</v>
          </cell>
        </row>
        <row r="273">
          <cell r="B273">
            <v>2000072</v>
          </cell>
          <cell r="C273">
            <v>2</v>
          </cell>
          <cell r="D273">
            <v>72</v>
          </cell>
          <cell r="E273" t="str">
            <v>РАСХОДЫ ЗА СЧЕТ ПРИБЫЛИ</v>
          </cell>
        </row>
        <row r="274">
          <cell r="B274">
            <v>2000721</v>
          </cell>
          <cell r="C274">
            <v>2</v>
          </cell>
          <cell r="D274">
            <v>721</v>
          </cell>
          <cell r="E274" t="str">
            <v>Капитальные вложения, в т.ч. :</v>
          </cell>
        </row>
        <row r="275">
          <cell r="B275">
            <v>2007211</v>
          </cell>
          <cell r="C275">
            <v>2</v>
          </cell>
          <cell r="D275">
            <v>7211</v>
          </cell>
          <cell r="E275" t="str">
            <v xml:space="preserve"> - СМР</v>
          </cell>
        </row>
        <row r="276">
          <cell r="B276">
            <v>2007212</v>
          </cell>
          <cell r="C276">
            <v>2</v>
          </cell>
          <cell r="D276">
            <v>7212</v>
          </cell>
          <cell r="E276" t="str">
            <v xml:space="preserve"> - оборудование</v>
          </cell>
        </row>
        <row r="277">
          <cell r="B277">
            <v>2007213</v>
          </cell>
          <cell r="C277">
            <v>2</v>
          </cell>
          <cell r="D277">
            <v>7213</v>
          </cell>
          <cell r="E277" t="str">
            <v>Отчисления на НИОКР</v>
          </cell>
        </row>
        <row r="278">
          <cell r="B278">
            <v>2000722</v>
          </cell>
          <cell r="C278">
            <v>2</v>
          </cell>
          <cell r="D278">
            <v>722</v>
          </cell>
          <cell r="E278" t="str">
            <v>Плата за сверхнормативные выбросы</v>
          </cell>
        </row>
        <row r="279">
          <cell r="B279" t="e">
            <v>#VALUE!</v>
          </cell>
          <cell r="C279">
            <v>2</v>
          </cell>
          <cell r="D279" t="str">
            <v>72(??)</v>
          </cell>
          <cell r="E279" t="str">
            <v>Всего расходов за счет прибыли</v>
          </cell>
        </row>
        <row r="280">
          <cell r="B280" t="e">
            <v>#VALUE!</v>
          </cell>
          <cell r="C280">
            <v>2</v>
          </cell>
          <cell r="D280" t="str">
            <v>7(??)</v>
          </cell>
          <cell r="E280" t="str">
            <v>ВСЕГО расходов</v>
          </cell>
        </row>
        <row r="281">
          <cell r="B281">
            <v>2000000</v>
          </cell>
          <cell r="C281">
            <v>2</v>
          </cell>
          <cell r="D281">
            <v>0</v>
          </cell>
          <cell r="E281">
            <v>0</v>
          </cell>
        </row>
        <row r="282">
          <cell r="B282">
            <v>2000008</v>
          </cell>
          <cell r="C282">
            <v>2</v>
          </cell>
          <cell r="D282">
            <v>8</v>
          </cell>
          <cell r="E282" t="str">
            <v>ДИРЕКТОР ПО ФИНАНСАМ</v>
          </cell>
        </row>
        <row r="283">
          <cell r="B283">
            <v>2000081</v>
          </cell>
          <cell r="C283">
            <v>2</v>
          </cell>
          <cell r="D283">
            <v>81</v>
          </cell>
          <cell r="E283" t="str">
            <v>РАСХОДЫ ЗА СЧЕТ СЕБЕСТОИМОСТИ</v>
          </cell>
        </row>
        <row r="284">
          <cell r="B284">
            <v>2000811</v>
          </cell>
          <cell r="C284">
            <v>2</v>
          </cell>
          <cell r="D284">
            <v>811</v>
          </cell>
          <cell r="E284" t="str">
            <v>Заработная плата</v>
          </cell>
        </row>
        <row r="285">
          <cell r="B285">
            <v>2000812</v>
          </cell>
          <cell r="C285">
            <v>2</v>
          </cell>
          <cell r="D285">
            <v>812</v>
          </cell>
          <cell r="E285" t="str">
            <v xml:space="preserve">Отчисления в социальные фонды </v>
          </cell>
        </row>
        <row r="286">
          <cell r="B286">
            <v>2008121</v>
          </cell>
          <cell r="C286">
            <v>2</v>
          </cell>
          <cell r="D286">
            <v>8121</v>
          </cell>
          <cell r="E286" t="str">
            <v xml:space="preserve"> - Пенсионный фонд</v>
          </cell>
        </row>
        <row r="287">
          <cell r="B287">
            <v>2008122</v>
          </cell>
          <cell r="C287">
            <v>2</v>
          </cell>
          <cell r="D287">
            <v>8122</v>
          </cell>
          <cell r="E287" t="str">
            <v xml:space="preserve"> - ФОМС</v>
          </cell>
        </row>
        <row r="288">
          <cell r="B288">
            <v>2008123</v>
          </cell>
          <cell r="C288">
            <v>2</v>
          </cell>
          <cell r="D288">
            <v>8123</v>
          </cell>
          <cell r="E288" t="str">
            <v xml:space="preserve"> - ФСС</v>
          </cell>
        </row>
        <row r="289">
          <cell r="B289">
            <v>2008124</v>
          </cell>
          <cell r="C289">
            <v>2</v>
          </cell>
          <cell r="D289">
            <v>8124</v>
          </cell>
          <cell r="E289" t="str">
            <v xml:space="preserve"> - Фонд занятости</v>
          </cell>
        </row>
        <row r="290">
          <cell r="B290">
            <v>2008125</v>
          </cell>
          <cell r="C290">
            <v>2</v>
          </cell>
          <cell r="D290">
            <v>8125</v>
          </cell>
          <cell r="E290" t="str">
            <v xml:space="preserve"> - Профком</v>
          </cell>
        </row>
        <row r="291">
          <cell r="B291">
            <v>2000000</v>
          </cell>
          <cell r="C291">
            <v>2</v>
          </cell>
          <cell r="D291">
            <v>0</v>
          </cell>
          <cell r="E291">
            <v>0</v>
          </cell>
        </row>
        <row r="292">
          <cell r="B292">
            <v>2000000</v>
          </cell>
          <cell r="C292">
            <v>2</v>
          </cell>
          <cell r="D292">
            <v>0</v>
          </cell>
          <cell r="E292">
            <v>0</v>
          </cell>
        </row>
        <row r="293">
          <cell r="B293">
            <v>2000813</v>
          </cell>
          <cell r="C293">
            <v>2</v>
          </cell>
          <cell r="D293">
            <v>813</v>
          </cell>
          <cell r="E293" t="str">
            <v>Налоги</v>
          </cell>
        </row>
        <row r="294">
          <cell r="B294">
            <v>2000000</v>
          </cell>
          <cell r="C294">
            <v>2</v>
          </cell>
          <cell r="D294">
            <v>0</v>
          </cell>
          <cell r="E294">
            <v>0</v>
          </cell>
        </row>
        <row r="295">
          <cell r="B295">
            <v>2081301</v>
          </cell>
          <cell r="C295">
            <v>2</v>
          </cell>
          <cell r="D295">
            <v>81301</v>
          </cell>
          <cell r="E295" t="str">
            <v xml:space="preserve"> - на пользователей автомобильных дорог</v>
          </cell>
        </row>
        <row r="296">
          <cell r="B296">
            <v>2081302</v>
          </cell>
          <cell r="C296">
            <v>2</v>
          </cell>
          <cell r="D296">
            <v>81302</v>
          </cell>
          <cell r="E296" t="str">
            <v xml:space="preserve"> - транспортный</v>
          </cell>
        </row>
        <row r="297">
          <cell r="B297">
            <v>2081303</v>
          </cell>
          <cell r="C297">
            <v>2</v>
          </cell>
          <cell r="D297">
            <v>81303</v>
          </cell>
          <cell r="E297" t="str">
            <v xml:space="preserve"> - за пользование недрами</v>
          </cell>
        </row>
        <row r="298">
          <cell r="B298">
            <v>2081304</v>
          </cell>
          <cell r="C298">
            <v>2</v>
          </cell>
          <cell r="D298">
            <v>81304</v>
          </cell>
          <cell r="E298" t="str">
            <v xml:space="preserve"> - на воспроизводство минерально-сырьевой базы</v>
          </cell>
        </row>
        <row r="299">
          <cell r="B299">
            <v>2081305</v>
          </cell>
          <cell r="C299">
            <v>2</v>
          </cell>
          <cell r="D299">
            <v>81305</v>
          </cell>
          <cell r="E299" t="str">
            <v xml:space="preserve"> - на землю</v>
          </cell>
        </row>
        <row r="300">
          <cell r="B300">
            <v>2081306</v>
          </cell>
          <cell r="C300">
            <v>2</v>
          </cell>
          <cell r="D300">
            <v>81306</v>
          </cell>
          <cell r="E300" t="str">
            <v>Плата за аренду земли</v>
          </cell>
        </row>
        <row r="301">
          <cell r="B301">
            <v>2081307</v>
          </cell>
          <cell r="C301">
            <v>2</v>
          </cell>
          <cell r="D301">
            <v>81307</v>
          </cell>
          <cell r="E301" t="str">
            <v xml:space="preserve"> - за воду</v>
          </cell>
        </row>
        <row r="302">
          <cell r="B302">
            <v>2081308</v>
          </cell>
          <cell r="C302">
            <v>2</v>
          </cell>
          <cell r="D302">
            <v>81308</v>
          </cell>
          <cell r="E302" t="str">
            <v xml:space="preserve"> - с владельцев транспортных средств</v>
          </cell>
        </row>
        <row r="303">
          <cell r="B303">
            <v>2081309</v>
          </cell>
          <cell r="C303">
            <v>2</v>
          </cell>
          <cell r="D303">
            <v>81309</v>
          </cell>
          <cell r="E303" t="str">
            <v xml:space="preserve"> - налог на приобретение а/тр, средств</v>
          </cell>
        </row>
        <row r="304">
          <cell r="B304">
            <v>2081310</v>
          </cell>
          <cell r="C304">
            <v>2</v>
          </cell>
          <cell r="D304">
            <v>81310</v>
          </cell>
          <cell r="E304" t="str">
            <v xml:space="preserve"> - налог на реализацию ГСМ</v>
          </cell>
        </row>
        <row r="305">
          <cell r="B305">
            <v>2081311</v>
          </cell>
          <cell r="C305">
            <v>2</v>
          </cell>
          <cell r="D305">
            <v>81311</v>
          </cell>
          <cell r="E305" t="str">
            <v xml:space="preserve"> - налог на добавленную стоимость</v>
          </cell>
        </row>
        <row r="306">
          <cell r="B306">
            <v>2081312</v>
          </cell>
          <cell r="C306">
            <v>2</v>
          </cell>
          <cell r="D306">
            <v>81312</v>
          </cell>
          <cell r="E306" t="str">
            <v xml:space="preserve"> - налог на доходы по дивидендам</v>
          </cell>
        </row>
        <row r="307">
          <cell r="B307">
            <v>2081313</v>
          </cell>
          <cell r="C307">
            <v>2</v>
          </cell>
          <cell r="D307">
            <v>81313</v>
          </cell>
          <cell r="E307" t="str">
            <v xml:space="preserve"> - налог на перепродажу</v>
          </cell>
        </row>
        <row r="308">
          <cell r="B308">
            <v>2000000</v>
          </cell>
          <cell r="C308">
            <v>2</v>
          </cell>
          <cell r="D308">
            <v>0</v>
          </cell>
          <cell r="E308" t="str">
            <v xml:space="preserve">   ИТОГО  (???)</v>
          </cell>
        </row>
        <row r="309">
          <cell r="B309">
            <v>2000814</v>
          </cell>
          <cell r="C309">
            <v>2</v>
          </cell>
          <cell r="D309">
            <v>814</v>
          </cell>
          <cell r="E309" t="str">
            <v>Банковские проценты</v>
          </cell>
        </row>
        <row r="310">
          <cell r="B310">
            <v>2000817</v>
          </cell>
          <cell r="C310">
            <v>2</v>
          </cell>
          <cell r="D310">
            <v>817</v>
          </cell>
          <cell r="E310">
            <v>0</v>
          </cell>
        </row>
        <row r="311">
          <cell r="B311">
            <v>2000818</v>
          </cell>
          <cell r="C311">
            <v>2</v>
          </cell>
          <cell r="D311">
            <v>818</v>
          </cell>
          <cell r="E311" t="str">
            <v>Представительские расходы</v>
          </cell>
        </row>
        <row r="312">
          <cell r="B312">
            <v>2000819</v>
          </cell>
          <cell r="C312">
            <v>2</v>
          </cell>
          <cell r="D312">
            <v>819</v>
          </cell>
          <cell r="E312" t="str">
            <v>Прочие расходы с\с (финансы)</v>
          </cell>
        </row>
        <row r="313">
          <cell r="B313">
            <v>2008191</v>
          </cell>
          <cell r="C313">
            <v>2</v>
          </cell>
          <cell r="D313">
            <v>8191</v>
          </cell>
          <cell r="E313" t="str">
            <v>Конторские, почтово-телеграфные расходы</v>
          </cell>
        </row>
        <row r="314">
          <cell r="B314">
            <v>2008192</v>
          </cell>
          <cell r="C314">
            <v>2</v>
          </cell>
          <cell r="D314">
            <v>8192</v>
          </cell>
          <cell r="E314" t="str">
            <v>Расходы по командировкам</v>
          </cell>
        </row>
        <row r="315">
          <cell r="B315">
            <v>2008194</v>
          </cell>
          <cell r="C315">
            <v>2</v>
          </cell>
          <cell r="D315">
            <v>8194</v>
          </cell>
          <cell r="E315" t="str">
            <v>Затраты по изобретательству и рационализации</v>
          </cell>
        </row>
        <row r="316">
          <cell r="B316">
            <v>2008193</v>
          </cell>
          <cell r="C316">
            <v>2</v>
          </cell>
          <cell r="D316">
            <v>8193</v>
          </cell>
          <cell r="E316" t="str">
            <v>Оплата услуг банка</v>
          </cell>
        </row>
        <row r="317">
          <cell r="B317">
            <v>2008195</v>
          </cell>
          <cell r="C317">
            <v>2</v>
          </cell>
          <cell r="D317">
            <v>8195</v>
          </cell>
          <cell r="E317" t="str">
            <v>Ведение реестра, аудиторские услуги</v>
          </cell>
        </row>
        <row r="318">
          <cell r="B318">
            <v>2008196</v>
          </cell>
          <cell r="C318">
            <v>2</v>
          </cell>
          <cell r="D318">
            <v>8196</v>
          </cell>
          <cell r="E318" t="str">
            <v>Выписка газет и журналов</v>
          </cell>
        </row>
        <row r="319">
          <cell r="B319">
            <v>2081304</v>
          </cell>
          <cell r="C319">
            <v>2</v>
          </cell>
          <cell r="D319">
            <v>81304</v>
          </cell>
          <cell r="E319" t="str">
            <v xml:space="preserve"> - на воспроизводство минерально-сырьевой базы</v>
          </cell>
        </row>
        <row r="320">
          <cell r="B320">
            <v>2081305</v>
          </cell>
          <cell r="C320">
            <v>2</v>
          </cell>
          <cell r="D320">
            <v>81305</v>
          </cell>
          <cell r="E320" t="str">
            <v xml:space="preserve"> - на землю</v>
          </cell>
        </row>
        <row r="321">
          <cell r="B321">
            <v>2081306</v>
          </cell>
          <cell r="C321">
            <v>2</v>
          </cell>
          <cell r="D321">
            <v>81306</v>
          </cell>
          <cell r="E321" t="str">
            <v>Плата за аренду земли</v>
          </cell>
        </row>
        <row r="322">
          <cell r="B322">
            <v>2081307</v>
          </cell>
          <cell r="C322">
            <v>2</v>
          </cell>
          <cell r="D322">
            <v>81307</v>
          </cell>
          <cell r="E322" t="str">
            <v xml:space="preserve"> - за воду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"/>
      <sheetName val="6.2."/>
      <sheetName val="6.2. (2)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7"/>
  <sheetViews>
    <sheetView tabSelected="1" zoomScale="80" zoomScaleNormal="80" zoomScaleSheetLayoutView="80" workbookViewId="0">
      <selection activeCell="D36" sqref="D36"/>
    </sheetView>
  </sheetViews>
  <sheetFormatPr defaultColWidth="10.28515625" defaultRowHeight="15.75" outlineLevelRow="1" outlineLevelCol="1" x14ac:dyDescent="0.25"/>
  <cols>
    <col min="1" max="1" width="8" style="1" customWidth="1"/>
    <col min="2" max="2" width="61.7109375" style="1" customWidth="1"/>
    <col min="3" max="3" width="16" style="1" customWidth="1"/>
    <col min="4" max="4" width="16.140625" style="1" customWidth="1"/>
    <col min="5" max="5" width="13.85546875" style="3" customWidth="1" outlineLevel="1"/>
    <col min="6" max="6" width="15.5703125" style="3" customWidth="1" outlineLevel="1"/>
    <col min="7" max="7" width="12.85546875" style="3" customWidth="1"/>
    <col min="8" max="8" width="15.7109375" style="3" customWidth="1"/>
    <col min="9" max="10" width="12.85546875" style="3" customWidth="1"/>
    <col min="11" max="11" width="15.140625" style="3" customWidth="1"/>
    <col min="12" max="12" width="18.7109375" style="3" customWidth="1"/>
    <col min="13" max="16384" width="10.28515625" style="3"/>
  </cols>
  <sheetData>
    <row r="1" spans="1:4" x14ac:dyDescent="0.25">
      <c r="D1" s="2"/>
    </row>
    <row r="2" spans="1:4" x14ac:dyDescent="0.25">
      <c r="D2" s="4" t="s">
        <v>0</v>
      </c>
    </row>
    <row r="3" spans="1:4" x14ac:dyDescent="0.25">
      <c r="D3" s="4" t="s">
        <v>1</v>
      </c>
    </row>
    <row r="4" spans="1:4" x14ac:dyDescent="0.25">
      <c r="D4" s="5" t="s">
        <v>2</v>
      </c>
    </row>
    <row r="5" spans="1:4" x14ac:dyDescent="0.25">
      <c r="D5" s="2"/>
    </row>
    <row r="6" spans="1:4" ht="33" customHeight="1" x14ac:dyDescent="0.3">
      <c r="A6" s="6"/>
      <c r="B6" s="6"/>
      <c r="C6" s="6"/>
      <c r="D6" s="7" t="s">
        <v>3</v>
      </c>
    </row>
    <row r="7" spans="1:4" ht="18.75" x14ac:dyDescent="0.3">
      <c r="D7" s="8" t="s">
        <v>4</v>
      </c>
    </row>
    <row r="8" spans="1:4" ht="18.75" x14ac:dyDescent="0.3">
      <c r="D8" s="8" t="s">
        <v>5</v>
      </c>
    </row>
    <row r="9" spans="1:4" ht="18.75" x14ac:dyDescent="0.3">
      <c r="D9" s="8"/>
    </row>
    <row r="10" spans="1:4" ht="18.75" x14ac:dyDescent="0.3">
      <c r="D10" s="8" t="s">
        <v>6</v>
      </c>
    </row>
    <row r="11" spans="1:4" ht="18.75" x14ac:dyDescent="0.25">
      <c r="D11" s="9" t="s">
        <v>7</v>
      </c>
    </row>
    <row r="12" spans="1:4" ht="18.75" x14ac:dyDescent="0.25">
      <c r="D12" s="9" t="s">
        <v>8</v>
      </c>
    </row>
    <row r="13" spans="1:4" ht="18.75" customHeight="1" x14ac:dyDescent="0.3">
      <c r="A13" s="10" t="s">
        <v>9</v>
      </c>
      <c r="B13" s="10"/>
      <c r="C13" s="10"/>
      <c r="D13" s="10"/>
    </row>
    <row r="14" spans="1:4" ht="18.75" x14ac:dyDescent="0.3">
      <c r="D14" s="11"/>
    </row>
    <row r="15" spans="1:4" x14ac:dyDescent="0.25">
      <c r="D15" s="2" t="s">
        <v>10</v>
      </c>
    </row>
    <row r="16" spans="1:4" ht="16.5" thickBot="1" x14ac:dyDescent="0.3">
      <c r="D16" s="2" t="s">
        <v>11</v>
      </c>
    </row>
    <row r="17" spans="1:4" ht="15.75" customHeight="1" x14ac:dyDescent="0.25">
      <c r="A17" s="12" t="s">
        <v>12</v>
      </c>
      <c r="B17" s="13" t="s">
        <v>13</v>
      </c>
      <c r="C17" s="13">
        <v>2017</v>
      </c>
      <c r="D17" s="14"/>
    </row>
    <row r="18" spans="1:4" x14ac:dyDescent="0.25">
      <c r="A18" s="15"/>
      <c r="B18" s="16"/>
      <c r="C18" s="17" t="s">
        <v>14</v>
      </c>
      <c r="D18" s="18" t="s">
        <v>15</v>
      </c>
    </row>
    <row r="19" spans="1:4" x14ac:dyDescent="0.25">
      <c r="A19" s="15"/>
      <c r="B19" s="16"/>
      <c r="C19" s="17"/>
      <c r="D19" s="18"/>
    </row>
    <row r="20" spans="1:4" s="23" customFormat="1" ht="16.5" thickBot="1" x14ac:dyDescent="0.3">
      <c r="A20" s="19">
        <v>1</v>
      </c>
      <c r="B20" s="20">
        <v>2</v>
      </c>
      <c r="C20" s="21">
        <v>4</v>
      </c>
      <c r="D20" s="22">
        <v>5</v>
      </c>
    </row>
    <row r="21" spans="1:4" s="28" customFormat="1" x14ac:dyDescent="0.25">
      <c r="A21" s="24" t="s">
        <v>16</v>
      </c>
      <c r="B21" s="25" t="s">
        <v>17</v>
      </c>
      <c r="C21" s="26">
        <f>C23</f>
        <v>1568.4402942155932</v>
      </c>
      <c r="D21" s="27">
        <f>D23</f>
        <v>1587.4553755200002</v>
      </c>
    </row>
    <row r="22" spans="1:4" s="23" customFormat="1" x14ac:dyDescent="0.25">
      <c r="A22" s="29"/>
      <c r="B22" s="30" t="s">
        <v>18</v>
      </c>
      <c r="C22" s="31"/>
      <c r="D22" s="32"/>
    </row>
    <row r="23" spans="1:4" s="23" customFormat="1" ht="31.5" x14ac:dyDescent="0.25">
      <c r="A23" s="29" t="s">
        <v>19</v>
      </c>
      <c r="B23" s="30" t="s">
        <v>20</v>
      </c>
      <c r="C23" s="31">
        <f>SUM(C24:C26)</f>
        <v>1568.4402942155932</v>
      </c>
      <c r="D23" s="32">
        <f>SUM(D24:D26)</f>
        <v>1587.4553755200002</v>
      </c>
    </row>
    <row r="24" spans="1:4" s="23" customFormat="1" x14ac:dyDescent="0.25">
      <c r="A24" s="33"/>
      <c r="B24" s="34" t="s">
        <v>21</v>
      </c>
      <c r="C24" s="35">
        <v>1171.89393</v>
      </c>
      <c r="D24" s="36">
        <v>1171.8824365500002</v>
      </c>
    </row>
    <row r="25" spans="1:4" s="23" customFormat="1" ht="21.75" customHeight="1" x14ac:dyDescent="0.25">
      <c r="A25" s="33"/>
      <c r="B25" s="34" t="s">
        <v>22</v>
      </c>
      <c r="C25" s="35">
        <v>138.45141165254236</v>
      </c>
      <c r="D25" s="36">
        <v>155.73986456999998</v>
      </c>
    </row>
    <row r="26" spans="1:4" s="23" customFormat="1" ht="16.5" thickBot="1" x14ac:dyDescent="0.3">
      <c r="A26" s="37"/>
      <c r="B26" s="38" t="s">
        <v>23</v>
      </c>
      <c r="C26" s="35">
        <v>258.09495256305081</v>
      </c>
      <c r="D26" s="36">
        <v>259.83307439999999</v>
      </c>
    </row>
    <row r="27" spans="1:4" s="23" customFormat="1" ht="16.5" hidden="1" outlineLevel="1" thickBot="1" x14ac:dyDescent="0.3">
      <c r="A27" s="33"/>
      <c r="B27" s="34" t="s">
        <v>24</v>
      </c>
      <c r="C27" s="35">
        <f>'[1]4.1. (2)'!$E$27</f>
        <v>42.854080000000003</v>
      </c>
      <c r="D27" s="36">
        <f>'[2]выручка без НДС'!D17/1000000</f>
        <v>42.85406776</v>
      </c>
    </row>
    <row r="28" spans="1:4" s="23" customFormat="1" ht="16.5" hidden="1" outlineLevel="1" thickBot="1" x14ac:dyDescent="0.3">
      <c r="A28" s="37"/>
      <c r="B28" s="39" t="s">
        <v>25</v>
      </c>
      <c r="C28" s="35">
        <f>'[1]4.1. (2)'!$E$28</f>
        <v>113.22247458000001</v>
      </c>
      <c r="D28" s="36">
        <f>'[2]выручка без НДС'!F17/1000000</f>
        <v>113.50984433000001</v>
      </c>
    </row>
    <row r="29" spans="1:4" s="23" customFormat="1" ht="16.5" hidden="1" outlineLevel="1" thickBot="1" x14ac:dyDescent="0.3">
      <c r="A29" s="33"/>
      <c r="B29" s="34" t="s">
        <v>26</v>
      </c>
      <c r="C29" s="35">
        <f>'[1]4.1. (2)'!$E$29</f>
        <v>102.01839798305082</v>
      </c>
      <c r="D29" s="36">
        <f>'[2]выручка без НДС'!C17/1000000</f>
        <v>94.099162309999997</v>
      </c>
    </row>
    <row r="30" spans="1:4" s="23" customFormat="1" ht="16.5" hidden="1" outlineLevel="1" thickBot="1" x14ac:dyDescent="0.3">
      <c r="A30" s="33" t="s">
        <v>27</v>
      </c>
      <c r="B30" s="40" t="s">
        <v>28</v>
      </c>
      <c r="C30" s="35">
        <f>'[1]4.1. (2)'!$E$30</f>
        <v>0</v>
      </c>
      <c r="D30" s="36">
        <f>'[2]БДР общ'!S172/1000</f>
        <v>9.3699999999999992</v>
      </c>
    </row>
    <row r="31" spans="1:4" s="23" customFormat="1" collapsed="1" x14ac:dyDescent="0.25">
      <c r="A31" s="24" t="s">
        <v>29</v>
      </c>
      <c r="B31" s="25" t="s">
        <v>30</v>
      </c>
      <c r="C31" s="26">
        <f>C32+C37+C40+C43+C48</f>
        <v>1402.5493242871162</v>
      </c>
      <c r="D31" s="27">
        <f>D32+D37+D40+D43+D48</f>
        <v>1386.8640783469998</v>
      </c>
    </row>
    <row r="32" spans="1:4" s="23" customFormat="1" x14ac:dyDescent="0.25">
      <c r="A32" s="41" t="s">
        <v>31</v>
      </c>
      <c r="B32" s="42" t="s">
        <v>32</v>
      </c>
      <c r="C32" s="31">
        <f>C34+C35+C36</f>
        <v>318.24633765460851</v>
      </c>
      <c r="D32" s="32">
        <f>D34+D35+D36</f>
        <v>323.64336466999998</v>
      </c>
    </row>
    <row r="33" spans="1:4" s="23" customFormat="1" x14ac:dyDescent="0.25">
      <c r="A33" s="29"/>
      <c r="B33" s="30" t="s">
        <v>18</v>
      </c>
      <c r="C33" s="43"/>
      <c r="D33" s="44"/>
    </row>
    <row r="34" spans="1:4" s="23" customFormat="1" x14ac:dyDescent="0.25">
      <c r="A34" s="29" t="s">
        <v>19</v>
      </c>
      <c r="B34" s="30" t="s">
        <v>33</v>
      </c>
      <c r="C34" s="43"/>
      <c r="D34" s="44"/>
    </row>
    <row r="35" spans="1:4" s="23" customFormat="1" x14ac:dyDescent="0.25">
      <c r="A35" s="29" t="s">
        <v>27</v>
      </c>
      <c r="B35" s="30" t="s">
        <v>34</v>
      </c>
      <c r="C35" s="45">
        <v>42.250209269999999</v>
      </c>
      <c r="D35" s="46">
        <v>47.482409680000004</v>
      </c>
    </row>
    <row r="36" spans="1:4" s="23" customFormat="1" x14ac:dyDescent="0.25">
      <c r="A36" s="29" t="s">
        <v>35</v>
      </c>
      <c r="B36" s="30" t="s">
        <v>36</v>
      </c>
      <c r="C36" s="45">
        <v>275.99612838460848</v>
      </c>
      <c r="D36" s="46">
        <v>276.16095498999999</v>
      </c>
    </row>
    <row r="37" spans="1:4" s="28" customFormat="1" ht="19.5" customHeight="1" x14ac:dyDescent="0.25">
      <c r="A37" s="41" t="s">
        <v>37</v>
      </c>
      <c r="B37" s="42" t="s">
        <v>38</v>
      </c>
      <c r="C37" s="47">
        <f>SUM(C38:C39)</f>
        <v>611.03078616166317</v>
      </c>
      <c r="D37" s="48">
        <f>SUM(D38:D39)</f>
        <v>630.90355147000002</v>
      </c>
    </row>
    <row r="38" spans="1:4" s="51" customFormat="1" hidden="1" outlineLevel="1" x14ac:dyDescent="0.25">
      <c r="A38" s="29"/>
      <c r="B38" s="49" t="s">
        <v>39</v>
      </c>
      <c r="C38" s="45">
        <f>'[1]4.1. (2)'!$E$38</f>
        <v>474.1818921012441</v>
      </c>
      <c r="D38" s="50">
        <f>'[2]ГОД без прибыли'!G16/1000</f>
        <v>491.84604829751157</v>
      </c>
    </row>
    <row r="39" spans="1:4" s="51" customFormat="1" hidden="1" outlineLevel="1" x14ac:dyDescent="0.25">
      <c r="A39" s="29"/>
      <c r="B39" s="49" t="s">
        <v>40</v>
      </c>
      <c r="C39" s="45">
        <f>'[1]4.1. (2)'!$E$39</f>
        <v>136.84889406041904</v>
      </c>
      <c r="D39" s="50">
        <f>'[2]ГОД без прибыли'!G47/1000</f>
        <v>139.05750317248845</v>
      </c>
    </row>
    <row r="40" spans="1:4" s="28" customFormat="1" collapsed="1" x14ac:dyDescent="0.25">
      <c r="A40" s="41" t="s">
        <v>41</v>
      </c>
      <c r="B40" s="42" t="s">
        <v>42</v>
      </c>
      <c r="C40" s="31">
        <f>C41+C42</f>
        <v>149.27845954784456</v>
      </c>
      <c r="D40" s="48">
        <f>D41+D42</f>
        <v>153.37082637</v>
      </c>
    </row>
    <row r="41" spans="1:4" s="23" customFormat="1" hidden="1" outlineLevel="1" x14ac:dyDescent="0.25">
      <c r="A41" s="41"/>
      <c r="B41" s="49" t="s">
        <v>21</v>
      </c>
      <c r="C41" s="43">
        <f>'[1]4.1. (2)'!$E$41</f>
        <v>130.67699999999999</v>
      </c>
      <c r="D41" s="50">
        <f>'[2]ГОД без прибыли'!H51/1000</f>
        <v>146.20220932507146</v>
      </c>
    </row>
    <row r="42" spans="1:4" s="23" customFormat="1" hidden="1" outlineLevel="1" x14ac:dyDescent="0.25">
      <c r="A42" s="41"/>
      <c r="B42" s="49" t="s">
        <v>43</v>
      </c>
      <c r="C42" s="43">
        <f>'[1]4.1. (2)'!$E$42</f>
        <v>18.60145954784457</v>
      </c>
      <c r="D42" s="50">
        <f>'[2]ГОД без прибыли'!G51/1000-D41</f>
        <v>7.1686170449285385</v>
      </c>
    </row>
    <row r="43" spans="1:4" s="28" customFormat="1" collapsed="1" x14ac:dyDescent="0.25">
      <c r="A43" s="41" t="s">
        <v>44</v>
      </c>
      <c r="B43" s="42" t="s">
        <v>45</v>
      </c>
      <c r="C43" s="31">
        <f>SUM(C44:C47)</f>
        <v>12.22118549</v>
      </c>
      <c r="D43" s="48">
        <f>SUM(D44:D47)</f>
        <v>14.014168220000002</v>
      </c>
    </row>
    <row r="44" spans="1:4" s="51" customFormat="1" hidden="1" outlineLevel="1" x14ac:dyDescent="0.25">
      <c r="A44" s="29"/>
      <c r="B44" s="49" t="s">
        <v>46</v>
      </c>
      <c r="C44" s="43">
        <f>'[1]4.1. (2)'!$E$44</f>
        <v>11.445595490000001</v>
      </c>
      <c r="D44" s="50">
        <f>'[2]ГОД без прибыли'!G45/1000</f>
        <v>12.951791910000001</v>
      </c>
    </row>
    <row r="45" spans="1:4" s="56" customFormat="1" hidden="1" outlineLevel="1" x14ac:dyDescent="0.25">
      <c r="A45" s="52"/>
      <c r="B45" s="53" t="s">
        <v>47</v>
      </c>
      <c r="C45" s="54"/>
      <c r="D45" s="55"/>
    </row>
    <row r="46" spans="1:4" s="51" customFormat="1" ht="17.25" hidden="1" customHeight="1" outlineLevel="1" x14ac:dyDescent="0.25">
      <c r="A46" s="29"/>
      <c r="B46" s="49" t="s">
        <v>48</v>
      </c>
      <c r="C46" s="43">
        <f>'[1]4.1. (2)'!$E$46</f>
        <v>0.77559</v>
      </c>
      <c r="D46" s="50">
        <f>'[2]ГОД без прибыли'!G44/1000</f>
        <v>0.6407520000000001</v>
      </c>
    </row>
    <row r="47" spans="1:4" s="51" customFormat="1" ht="18" hidden="1" customHeight="1" outlineLevel="1" x14ac:dyDescent="0.25">
      <c r="A47" s="29"/>
      <c r="B47" s="49" t="s">
        <v>49</v>
      </c>
      <c r="C47" s="43"/>
      <c r="D47" s="50">
        <f>'[2]ГОД без прибыли'!G46/1000</f>
        <v>0.42162431000000006</v>
      </c>
    </row>
    <row r="48" spans="1:4" s="28" customFormat="1" collapsed="1" x14ac:dyDescent="0.25">
      <c r="A48" s="41" t="s">
        <v>50</v>
      </c>
      <c r="B48" s="42" t="s">
        <v>51</v>
      </c>
      <c r="C48" s="31">
        <f>SUM(C49:C52)</f>
        <v>311.77255543299998</v>
      </c>
      <c r="D48" s="48">
        <f>SUM(D49:D52)</f>
        <v>264.93216761699978</v>
      </c>
    </row>
    <row r="49" spans="1:4" s="23" customFormat="1" x14ac:dyDescent="0.25">
      <c r="A49" s="29"/>
      <c r="B49" s="30" t="s">
        <v>18</v>
      </c>
      <c r="C49" s="43"/>
      <c r="D49" s="50"/>
    </row>
    <row r="50" spans="1:4" s="23" customFormat="1" x14ac:dyDescent="0.25">
      <c r="A50" s="29" t="s">
        <v>52</v>
      </c>
      <c r="B50" s="30" t="s">
        <v>53</v>
      </c>
      <c r="C50" s="43">
        <f>'[1]4.1. (2)'!$E$50</f>
        <v>135.65374968000003</v>
      </c>
      <c r="D50" s="50">
        <f>'[2]ГОД без прибыли'!G19/1000</f>
        <v>138.30330108999999</v>
      </c>
    </row>
    <row r="51" spans="1:4" s="23" customFormat="1" x14ac:dyDescent="0.25">
      <c r="A51" s="29" t="s">
        <v>54</v>
      </c>
      <c r="B51" s="30" t="s">
        <v>55</v>
      </c>
      <c r="C51" s="43">
        <f>'[1]4.1. (2)'!$E$51</f>
        <v>35.911582639999992</v>
      </c>
      <c r="D51" s="50">
        <f>'[2]ГОД без прибыли'!G42/1000</f>
        <v>29.907470490000001</v>
      </c>
    </row>
    <row r="52" spans="1:4" s="23" customFormat="1" ht="16.5" thickBot="1" x14ac:dyDescent="0.3">
      <c r="A52" s="57" t="s">
        <v>56</v>
      </c>
      <c r="B52" s="58" t="s">
        <v>57</v>
      </c>
      <c r="C52" s="59">
        <f>'[1]4.1. (2)'!$E$52</f>
        <v>140.20722311299994</v>
      </c>
      <c r="D52" s="60">
        <f>'[2]ГОД без прибыли'!G56/1000-D32-D37-D40-D43-D50-D51</f>
        <v>96.721396036999778</v>
      </c>
    </row>
    <row r="53" spans="1:4" s="23" customFormat="1" ht="16.5" thickBot="1" x14ac:dyDescent="0.3">
      <c r="A53" s="61" t="s">
        <v>58</v>
      </c>
      <c r="B53" s="62" t="s">
        <v>59</v>
      </c>
      <c r="C53" s="63">
        <f>C21-C31</f>
        <v>165.89096992847703</v>
      </c>
      <c r="D53" s="64">
        <f>D21-D31</f>
        <v>200.59129717300038</v>
      </c>
    </row>
    <row r="54" spans="1:4" s="23" customFormat="1" x14ac:dyDescent="0.25">
      <c r="A54" s="24" t="s">
        <v>60</v>
      </c>
      <c r="B54" s="25" t="s">
        <v>61</v>
      </c>
      <c r="C54" s="26">
        <f>C55-C60</f>
        <v>-39.992999999999995</v>
      </c>
      <c r="D54" s="27">
        <f>D55-D60</f>
        <v>-40.671722719999991</v>
      </c>
    </row>
    <row r="55" spans="1:4" s="23" customFormat="1" x14ac:dyDescent="0.25">
      <c r="A55" s="29" t="s">
        <v>31</v>
      </c>
      <c r="B55" s="30" t="s">
        <v>62</v>
      </c>
      <c r="C55" s="43">
        <f>SUM(C57:C59)</f>
        <v>59.03</v>
      </c>
      <c r="D55" s="44">
        <f>'[2]Форма 2(год)'!D21/1000+'[2]Форма 2(год)'!D17/1000</f>
        <v>31.573623850000001</v>
      </c>
    </row>
    <row r="56" spans="1:4" s="23" customFormat="1" x14ac:dyDescent="0.25">
      <c r="A56" s="29"/>
      <c r="B56" s="30" t="s">
        <v>63</v>
      </c>
      <c r="C56" s="43"/>
      <c r="D56" s="44"/>
    </row>
    <row r="57" spans="1:4" s="23" customFormat="1" ht="31.5" x14ac:dyDescent="0.25">
      <c r="A57" s="29" t="s">
        <v>19</v>
      </c>
      <c r="B57" s="30" t="s">
        <v>64</v>
      </c>
      <c r="C57" s="43"/>
      <c r="D57" s="44"/>
    </row>
    <row r="58" spans="1:4" s="23" customFormat="1" x14ac:dyDescent="0.25">
      <c r="A58" s="29" t="s">
        <v>27</v>
      </c>
      <c r="B58" s="65" t="s">
        <v>65</v>
      </c>
      <c r="C58" s="43">
        <f>'[1]4.1. (2)'!$E$58</f>
        <v>0.52600000000000002</v>
      </c>
      <c r="D58" s="44">
        <f>'[2]Форма 2(год)'!D15/1000</f>
        <v>0.50079755000000004</v>
      </c>
    </row>
    <row r="59" spans="1:4" s="23" customFormat="1" x14ac:dyDescent="0.25">
      <c r="A59" s="29" t="s">
        <v>35</v>
      </c>
      <c r="B59" s="65" t="s">
        <v>66</v>
      </c>
      <c r="C59" s="43">
        <f>'[1]4.1. (2)'!$E$59</f>
        <v>58.503999999999998</v>
      </c>
      <c r="D59" s="44">
        <f>'[2]Форма 2(год)'!D23/1000+'[2]Форма 2(год)'!D22/1000</f>
        <v>11.639966770000001</v>
      </c>
    </row>
    <row r="60" spans="1:4" s="23" customFormat="1" x14ac:dyDescent="0.25">
      <c r="A60" s="29" t="s">
        <v>37</v>
      </c>
      <c r="B60" s="30" t="s">
        <v>67</v>
      </c>
      <c r="C60" s="43">
        <f>'[1]4.1. (2)'!$E$60</f>
        <v>99.022999999999996</v>
      </c>
      <c r="D60" s="44">
        <f>'[2]Форма 2(год)'!D29/1000+'[2]Форма 2(год)'!D20/1000</f>
        <v>72.245346569999995</v>
      </c>
    </row>
    <row r="61" spans="1:4" s="23" customFormat="1" x14ac:dyDescent="0.25">
      <c r="A61" s="29"/>
      <c r="B61" s="30" t="s">
        <v>63</v>
      </c>
      <c r="C61" s="43"/>
      <c r="D61" s="44"/>
    </row>
    <row r="62" spans="1:4" s="23" customFormat="1" ht="16.5" thickBot="1" x14ac:dyDescent="0.3">
      <c r="A62" s="57" t="s">
        <v>68</v>
      </c>
      <c r="B62" s="58" t="s">
        <v>69</v>
      </c>
      <c r="C62" s="59">
        <f>'[1]4.1. (2)'!$E$62</f>
        <v>33.121000000000002</v>
      </c>
      <c r="D62" s="66">
        <f>'[2]Форма 2(год)'!D18/1000</f>
        <v>35.145893259999994</v>
      </c>
    </row>
    <row r="63" spans="1:4" s="23" customFormat="1" ht="16.5" thickBot="1" x14ac:dyDescent="0.3">
      <c r="A63" s="67" t="s">
        <v>70</v>
      </c>
      <c r="B63" s="68" t="s">
        <v>71</v>
      </c>
      <c r="C63" s="69">
        <f>C53+C54</f>
        <v>125.89796992847704</v>
      </c>
      <c r="D63" s="70">
        <f>D53+D54</f>
        <v>159.91957445300039</v>
      </c>
    </row>
    <row r="64" spans="1:4" s="23" customFormat="1" ht="16.5" thickBot="1" x14ac:dyDescent="0.3">
      <c r="A64" s="61" t="s">
        <v>72</v>
      </c>
      <c r="B64" s="62" t="s">
        <v>73</v>
      </c>
      <c r="C64" s="63">
        <f>'[1]4.1. (2)'!$E$64</f>
        <v>25.179593985695409</v>
      </c>
      <c r="D64" s="64">
        <f>37.901</f>
        <v>37.901000000000003</v>
      </c>
    </row>
    <row r="65" spans="1:4" s="23" customFormat="1" ht="16.5" thickBot="1" x14ac:dyDescent="0.3">
      <c r="A65" s="71"/>
      <c r="B65" s="72" t="s">
        <v>74</v>
      </c>
      <c r="C65" s="73"/>
      <c r="D65" s="74">
        <f>1.065</f>
        <v>1.0649999999999999</v>
      </c>
    </row>
    <row r="66" spans="1:4" s="23" customFormat="1" ht="16.5" thickBot="1" x14ac:dyDescent="0.3">
      <c r="A66" s="71"/>
      <c r="B66" s="72" t="s">
        <v>75</v>
      </c>
      <c r="C66" s="73"/>
      <c r="D66" s="74">
        <v>0</v>
      </c>
    </row>
    <row r="67" spans="1:4" s="23" customFormat="1" ht="16.5" thickBot="1" x14ac:dyDescent="0.3">
      <c r="A67" s="71"/>
      <c r="B67" s="72" t="s">
        <v>76</v>
      </c>
      <c r="C67" s="73"/>
      <c r="D67" s="74">
        <v>0.35399999999999998</v>
      </c>
    </row>
    <row r="68" spans="1:4" s="23" customFormat="1" x14ac:dyDescent="0.25">
      <c r="A68" s="71" t="s">
        <v>77</v>
      </c>
      <c r="B68" s="72" t="s">
        <v>78</v>
      </c>
      <c r="C68" s="73">
        <f>C63-C64</f>
        <v>100.71837594278163</v>
      </c>
      <c r="D68" s="74">
        <f>D63-D64-D65-D66-D67</f>
        <v>120.59957445300039</v>
      </c>
    </row>
    <row r="69" spans="1:4" s="23" customFormat="1" hidden="1" outlineLevel="1" x14ac:dyDescent="0.25">
      <c r="A69" s="29"/>
      <c r="B69" s="30" t="s">
        <v>79</v>
      </c>
      <c r="C69" s="43"/>
      <c r="D69" s="44"/>
    </row>
    <row r="70" spans="1:4" s="23" customFormat="1" hidden="1" outlineLevel="1" x14ac:dyDescent="0.25">
      <c r="A70" s="29"/>
      <c r="B70" s="30" t="s">
        <v>80</v>
      </c>
      <c r="C70" s="75"/>
      <c r="D70" s="76"/>
    </row>
    <row r="71" spans="1:4" s="23" customFormat="1" collapsed="1" x14ac:dyDescent="0.25">
      <c r="A71" s="41" t="s">
        <v>81</v>
      </c>
      <c r="B71" s="42" t="s">
        <v>82</v>
      </c>
      <c r="C71" s="31">
        <f>SUM(C73:C76)</f>
        <v>100.71837594278163</v>
      </c>
      <c r="D71" s="32">
        <f>SUM(D73:D76)</f>
        <v>120.59957445300039</v>
      </c>
    </row>
    <row r="72" spans="1:4" s="23" customFormat="1" x14ac:dyDescent="0.25">
      <c r="A72" s="29"/>
      <c r="B72" s="30" t="s">
        <v>18</v>
      </c>
      <c r="C72" s="43"/>
      <c r="D72" s="44"/>
    </row>
    <row r="73" spans="1:4" s="23" customFormat="1" x14ac:dyDescent="0.25">
      <c r="A73" s="29" t="s">
        <v>31</v>
      </c>
      <c r="B73" s="30" t="s">
        <v>83</v>
      </c>
      <c r="C73" s="43">
        <f>C68-C75</f>
        <v>85.718375942781634</v>
      </c>
      <c r="D73" s="44">
        <f>D68-D75</f>
        <v>81.974574453000386</v>
      </c>
    </row>
    <row r="74" spans="1:4" s="23" customFormat="1" x14ac:dyDescent="0.25">
      <c r="A74" s="77" t="s">
        <v>37</v>
      </c>
      <c r="B74" s="30" t="s">
        <v>84</v>
      </c>
      <c r="C74" s="43"/>
      <c r="D74" s="44"/>
    </row>
    <row r="75" spans="1:4" s="23" customFormat="1" x14ac:dyDescent="0.25">
      <c r="A75" s="29" t="s">
        <v>41</v>
      </c>
      <c r="B75" s="30" t="s">
        <v>85</v>
      </c>
      <c r="C75" s="43">
        <v>15</v>
      </c>
      <c r="D75" s="44">
        <v>38.625</v>
      </c>
    </row>
    <row r="76" spans="1:4" s="23" customFormat="1" ht="16.5" thickBot="1" x14ac:dyDescent="0.3">
      <c r="A76" s="57" t="s">
        <v>44</v>
      </c>
      <c r="B76" s="58" t="s">
        <v>86</v>
      </c>
      <c r="C76" s="78"/>
      <c r="D76" s="79"/>
    </row>
    <row r="77" spans="1:4" s="23" customFormat="1" x14ac:dyDescent="0.25">
      <c r="A77" s="24" t="s">
        <v>87</v>
      </c>
      <c r="B77" s="25" t="s">
        <v>88</v>
      </c>
      <c r="C77" s="26">
        <f>C78-C79</f>
        <v>-30</v>
      </c>
      <c r="D77" s="27">
        <f>D78-D79</f>
        <v>-42.262999999999977</v>
      </c>
    </row>
    <row r="78" spans="1:4" s="51" customFormat="1" x14ac:dyDescent="0.25">
      <c r="A78" s="29" t="s">
        <v>31</v>
      </c>
      <c r="B78" s="80" t="s">
        <v>89</v>
      </c>
      <c r="C78" s="43"/>
      <c r="D78" s="44"/>
    </row>
    <row r="79" spans="1:4" s="51" customFormat="1" x14ac:dyDescent="0.25">
      <c r="A79" s="29" t="s">
        <v>37</v>
      </c>
      <c r="B79" s="30" t="s">
        <v>90</v>
      </c>
      <c r="C79" s="43">
        <v>30</v>
      </c>
      <c r="D79" s="44">
        <f>286.438-244.175</f>
        <v>42.262999999999977</v>
      </c>
    </row>
    <row r="80" spans="1:4" s="51" customFormat="1" ht="16.5" thickBot="1" x14ac:dyDescent="0.3">
      <c r="A80" s="57"/>
      <c r="B80" s="58" t="s">
        <v>91</v>
      </c>
      <c r="C80" s="59">
        <f>C78-C79</f>
        <v>-30</v>
      </c>
      <c r="D80" s="66">
        <f>D78-D79</f>
        <v>-42.262999999999977</v>
      </c>
    </row>
    <row r="81" spans="1:4" s="23" customFormat="1" x14ac:dyDescent="0.25">
      <c r="A81" s="24" t="s">
        <v>92</v>
      </c>
      <c r="B81" s="25" t="s">
        <v>93</v>
      </c>
      <c r="C81" s="26">
        <f>C82-C83</f>
        <v>-30</v>
      </c>
      <c r="D81" s="27">
        <f>D82-D83</f>
        <v>-59.402000000000044</v>
      </c>
    </row>
    <row r="82" spans="1:4" s="51" customFormat="1" x14ac:dyDescent="0.25">
      <c r="A82" s="29" t="s">
        <v>31</v>
      </c>
      <c r="B82" s="80" t="s">
        <v>94</v>
      </c>
      <c r="C82" s="43"/>
      <c r="D82" s="44"/>
    </row>
    <row r="83" spans="1:4" s="51" customFormat="1" x14ac:dyDescent="0.25">
      <c r="A83" s="29" t="s">
        <v>37</v>
      </c>
      <c r="B83" s="30" t="s">
        <v>95</v>
      </c>
      <c r="C83" s="43">
        <v>30</v>
      </c>
      <c r="D83" s="44">
        <f>832.62-773.218</f>
        <v>59.402000000000044</v>
      </c>
    </row>
    <row r="84" spans="1:4" s="51" customFormat="1" ht="16.5" thickBot="1" x14ac:dyDescent="0.3">
      <c r="A84" s="57"/>
      <c r="B84" s="58" t="s">
        <v>91</v>
      </c>
      <c r="C84" s="59">
        <f>C82-C83</f>
        <v>-30</v>
      </c>
      <c r="D84" s="66">
        <f>D82-D83</f>
        <v>-59.402000000000044</v>
      </c>
    </row>
    <row r="85" spans="1:4" s="23" customFormat="1" x14ac:dyDescent="0.25">
      <c r="A85" s="24" t="s">
        <v>96</v>
      </c>
      <c r="B85" s="25" t="s">
        <v>97</v>
      </c>
      <c r="C85" s="26">
        <f>C87+C89</f>
        <v>350</v>
      </c>
      <c r="D85" s="27">
        <f>D87+D89</f>
        <v>309.90809999999993</v>
      </c>
    </row>
    <row r="86" spans="1:4" s="23" customFormat="1" x14ac:dyDescent="0.25">
      <c r="A86" s="41"/>
      <c r="B86" s="30" t="s">
        <v>98</v>
      </c>
      <c r="C86" s="43"/>
      <c r="D86" s="44"/>
    </row>
    <row r="87" spans="1:4" s="23" customFormat="1" outlineLevel="1" x14ac:dyDescent="0.25">
      <c r="A87" s="29" t="s">
        <v>31</v>
      </c>
      <c r="B87" s="30" t="s">
        <v>99</v>
      </c>
      <c r="C87" s="43">
        <f>0</f>
        <v>0</v>
      </c>
      <c r="D87" s="44">
        <v>0</v>
      </c>
    </row>
    <row r="88" spans="1:4" s="23" customFormat="1" x14ac:dyDescent="0.25">
      <c r="A88" s="29" t="s">
        <v>19</v>
      </c>
      <c r="B88" s="30" t="s">
        <v>100</v>
      </c>
      <c r="C88" s="31"/>
      <c r="D88" s="32"/>
    </row>
    <row r="89" spans="1:4" s="23" customFormat="1" ht="16.5" thickBot="1" x14ac:dyDescent="0.3">
      <c r="A89" s="57" t="s">
        <v>37</v>
      </c>
      <c r="B89" s="58" t="s">
        <v>101</v>
      </c>
      <c r="C89" s="59">
        <v>350</v>
      </c>
      <c r="D89" s="66">
        <v>309.90809999999993</v>
      </c>
    </row>
    <row r="90" spans="1:4" s="23" customFormat="1" x14ac:dyDescent="0.25">
      <c r="A90" s="24" t="s">
        <v>102</v>
      </c>
      <c r="B90" s="25" t="s">
        <v>103</v>
      </c>
      <c r="C90" s="26">
        <f>C92+C94</f>
        <v>300</v>
      </c>
      <c r="D90" s="27">
        <f>D92+D94</f>
        <v>269.88892000000004</v>
      </c>
    </row>
    <row r="91" spans="1:4" s="23" customFormat="1" x14ac:dyDescent="0.25">
      <c r="A91" s="41"/>
      <c r="B91" s="30" t="s">
        <v>104</v>
      </c>
      <c r="C91" s="43"/>
      <c r="D91" s="44"/>
    </row>
    <row r="92" spans="1:4" s="23" customFormat="1" x14ac:dyDescent="0.25">
      <c r="A92" s="29" t="s">
        <v>31</v>
      </c>
      <c r="B92" s="30" t="s">
        <v>105</v>
      </c>
      <c r="C92" s="31">
        <f>'[2]5'!$D$92</f>
        <v>0</v>
      </c>
      <c r="D92" s="32">
        <v>0</v>
      </c>
    </row>
    <row r="93" spans="1:4" s="23" customFormat="1" x14ac:dyDescent="0.25">
      <c r="A93" s="29" t="s">
        <v>19</v>
      </c>
      <c r="B93" s="30" t="s">
        <v>100</v>
      </c>
      <c r="C93" s="31"/>
      <c r="D93" s="32"/>
    </row>
    <row r="94" spans="1:4" s="23" customFormat="1" ht="16.5" thickBot="1" x14ac:dyDescent="0.3">
      <c r="A94" s="57" t="s">
        <v>37</v>
      </c>
      <c r="B94" s="58" t="s">
        <v>101</v>
      </c>
      <c r="C94" s="59">
        <v>300</v>
      </c>
      <c r="D94" s="66">
        <v>269.88892000000004</v>
      </c>
    </row>
    <row r="95" spans="1:4" s="23" customFormat="1" ht="16.5" thickBot="1" x14ac:dyDescent="0.3">
      <c r="A95" s="81" t="s">
        <v>106</v>
      </c>
      <c r="B95" s="82" t="s">
        <v>107</v>
      </c>
      <c r="C95" s="83"/>
      <c r="D95" s="84"/>
    </row>
    <row r="96" spans="1:4" s="23" customFormat="1" x14ac:dyDescent="0.25">
      <c r="A96" s="24" t="s">
        <v>108</v>
      </c>
      <c r="B96" s="25" t="s">
        <v>109</v>
      </c>
      <c r="C96" s="26"/>
      <c r="D96" s="27"/>
    </row>
    <row r="97" spans="1:4" s="23" customFormat="1" x14ac:dyDescent="0.25">
      <c r="A97" s="29" t="s">
        <v>31</v>
      </c>
      <c r="B97" s="30" t="s">
        <v>110</v>
      </c>
      <c r="C97" s="43"/>
      <c r="D97" s="44"/>
    </row>
    <row r="98" spans="1:4" s="23" customFormat="1" ht="16.5" thickBot="1" x14ac:dyDescent="0.3">
      <c r="A98" s="57" t="s">
        <v>37</v>
      </c>
      <c r="B98" s="58" t="s">
        <v>111</v>
      </c>
      <c r="C98" s="59"/>
      <c r="D98" s="66"/>
    </row>
    <row r="99" spans="1:4" s="23" customFormat="1" ht="16.5" thickBot="1" x14ac:dyDescent="0.3">
      <c r="A99" s="71" t="s">
        <v>112</v>
      </c>
      <c r="B99" s="72" t="s">
        <v>113</v>
      </c>
      <c r="C99" s="85"/>
      <c r="D99" s="86"/>
    </row>
    <row r="100" spans="1:4" s="23" customFormat="1" x14ac:dyDescent="0.25">
      <c r="A100" s="24" t="s">
        <v>114</v>
      </c>
      <c r="B100" s="25" t="s">
        <v>115</v>
      </c>
      <c r="C100" s="26">
        <f>C101+C102</f>
        <v>254.80489182165931</v>
      </c>
      <c r="D100" s="27">
        <f>D101+D102</f>
        <v>259.20346954000001</v>
      </c>
    </row>
    <row r="101" spans="1:4" s="23" customFormat="1" x14ac:dyDescent="0.25">
      <c r="A101" s="41"/>
      <c r="B101" s="30" t="s">
        <v>116</v>
      </c>
      <c r="C101" s="43">
        <v>131.54047797165933</v>
      </c>
      <c r="D101" s="44">
        <v>132.72860980000002</v>
      </c>
    </row>
    <row r="102" spans="1:4" s="23" customFormat="1" x14ac:dyDescent="0.25">
      <c r="A102" s="87"/>
      <c r="B102" s="30" t="s">
        <v>117</v>
      </c>
      <c r="C102" s="43">
        <v>123.26441384999998</v>
      </c>
      <c r="D102" s="44">
        <v>126.47485974</v>
      </c>
    </row>
    <row r="103" spans="1:4" s="23" customFormat="1" ht="48" thickBot="1" x14ac:dyDescent="0.3">
      <c r="A103" s="67" t="s">
        <v>114</v>
      </c>
      <c r="B103" s="68" t="s">
        <v>118</v>
      </c>
      <c r="C103" s="88">
        <f>C21+C55+C79+C82+C85+C95+C98+C99</f>
        <v>2007.4702942155932</v>
      </c>
      <c r="D103" s="89">
        <f>D21+D55+D79+D82+D85+D95+D98+D99</f>
        <v>1971.2000993700001</v>
      </c>
    </row>
    <row r="104" spans="1:4" s="23" customFormat="1" ht="47.25" x14ac:dyDescent="0.25">
      <c r="A104" s="24" t="s">
        <v>119</v>
      </c>
      <c r="B104" s="25" t="s">
        <v>120</v>
      </c>
      <c r="C104" s="90">
        <f>C31-C40+C60+C78+C83+C64+C71+C90+C97+C100</f>
        <v>2062.996726489408</v>
      </c>
      <c r="D104" s="91">
        <f>D31-D40+D60+D78+D83+D64+D71+D90+D97+D100</f>
        <v>2052.7335625400001</v>
      </c>
    </row>
    <row r="105" spans="1:4" s="23" customFormat="1" ht="32.25" thickBot="1" x14ac:dyDescent="0.3">
      <c r="A105" s="92"/>
      <c r="B105" s="93" t="s">
        <v>121</v>
      </c>
      <c r="C105" s="78">
        <f>C103-C104</f>
        <v>-55.526432273814862</v>
      </c>
      <c r="D105" s="94">
        <f>D103-D104</f>
        <v>-81.533463170000005</v>
      </c>
    </row>
    <row r="106" spans="1:4" s="23" customFormat="1" ht="16.5" thickBot="1" x14ac:dyDescent="0.3">
      <c r="A106" s="95"/>
      <c r="B106" s="96"/>
      <c r="C106" s="97"/>
      <c r="D106" s="97"/>
    </row>
    <row r="107" spans="1:4" s="23" customFormat="1" x14ac:dyDescent="0.25">
      <c r="A107" s="98"/>
      <c r="B107" s="99" t="s">
        <v>122</v>
      </c>
      <c r="C107" s="90"/>
      <c r="D107" s="100"/>
    </row>
    <row r="108" spans="1:4" s="23" customFormat="1" x14ac:dyDescent="0.25">
      <c r="A108" s="29" t="s">
        <v>31</v>
      </c>
      <c r="B108" s="101" t="s">
        <v>123</v>
      </c>
      <c r="C108" s="102">
        <v>308.29742947632161</v>
      </c>
      <c r="D108" s="103">
        <v>347.92703254300022</v>
      </c>
    </row>
    <row r="109" spans="1:4" s="23" customFormat="1" x14ac:dyDescent="0.25">
      <c r="A109" s="29" t="s">
        <v>37</v>
      </c>
      <c r="B109" s="101" t="s">
        <v>124</v>
      </c>
      <c r="C109" s="102">
        <v>488.09190000000001</v>
      </c>
      <c r="D109" s="103">
        <v>367.11099999999999</v>
      </c>
    </row>
    <row r="110" spans="1:4" s="23" customFormat="1" ht="16.5" thickBot="1" x14ac:dyDescent="0.3">
      <c r="A110" s="57" t="s">
        <v>41</v>
      </c>
      <c r="B110" s="104" t="s">
        <v>125</v>
      </c>
      <c r="C110" s="105"/>
      <c r="D110" s="106"/>
    </row>
    <row r="112" spans="1:4" x14ac:dyDescent="0.25">
      <c r="A112" s="1" t="s">
        <v>126</v>
      </c>
    </row>
    <row r="115" spans="1:6" x14ac:dyDescent="0.25">
      <c r="A115" s="107" t="s">
        <v>127</v>
      </c>
      <c r="B115" s="107"/>
      <c r="C115" s="107"/>
      <c r="D115" s="107"/>
    </row>
    <row r="117" spans="1:6" x14ac:dyDescent="0.25">
      <c r="E117" s="108"/>
      <c r="F117" s="108"/>
    </row>
  </sheetData>
  <mergeCells count="7">
    <mergeCell ref="A115:D115"/>
    <mergeCell ref="A13:D13"/>
    <mergeCell ref="A17:A19"/>
    <mergeCell ref="B17:B19"/>
    <mergeCell ref="C17:D17"/>
    <mergeCell ref="C18:C19"/>
    <mergeCell ref="D18:D19"/>
  </mergeCells>
  <pageMargins left="0.7" right="0.7" top="0.75" bottom="0.75" header="0.3" footer="0.3"/>
  <pageSetup paperSize="9" scale="80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5"/>
  <sheetViews>
    <sheetView view="pageBreakPreview" topLeftCell="A16" zoomScale="80" zoomScaleNormal="100" zoomScaleSheetLayoutView="80" workbookViewId="0">
      <selection activeCell="B41" sqref="B41"/>
    </sheetView>
  </sheetViews>
  <sheetFormatPr defaultColWidth="10.28515625" defaultRowHeight="15" x14ac:dyDescent="0.25"/>
  <cols>
    <col min="1" max="1" width="10.28515625" customWidth="1"/>
    <col min="2" max="2" width="50.140625" customWidth="1"/>
    <col min="3" max="3" width="14" customWidth="1"/>
    <col min="4" max="4" width="13.7109375" customWidth="1"/>
    <col min="5" max="5" width="15" customWidth="1"/>
  </cols>
  <sheetData>
    <row r="1" spans="1:5" ht="15.75" hidden="1" x14ac:dyDescent="0.25">
      <c r="A1" s="109"/>
      <c r="B1" s="109"/>
      <c r="C1" s="109"/>
      <c r="D1" s="109"/>
      <c r="E1" s="109"/>
    </row>
    <row r="2" spans="1:5" ht="15.75" x14ac:dyDescent="0.25">
      <c r="A2" s="109"/>
      <c r="B2" s="109"/>
      <c r="C2" s="109"/>
      <c r="D2" s="109"/>
      <c r="E2" s="5" t="s">
        <v>128</v>
      </c>
    </row>
    <row r="3" spans="1:5" ht="15.75" x14ac:dyDescent="0.25">
      <c r="A3" s="109"/>
      <c r="B3" s="109"/>
      <c r="C3" s="109"/>
      <c r="D3" s="109"/>
      <c r="E3" s="5" t="s">
        <v>1</v>
      </c>
    </row>
    <row r="4" spans="1:5" ht="15.75" x14ac:dyDescent="0.25">
      <c r="A4" s="109"/>
      <c r="B4" s="109"/>
      <c r="C4" s="109"/>
      <c r="D4" s="109"/>
      <c r="E4" s="5" t="s">
        <v>2</v>
      </c>
    </row>
    <row r="5" spans="1:5" ht="15.75" x14ac:dyDescent="0.25">
      <c r="A5" s="109"/>
      <c r="B5" s="109"/>
      <c r="C5" s="109"/>
      <c r="D5" s="109"/>
      <c r="E5" s="110"/>
    </row>
    <row r="6" spans="1:5" ht="15.75" x14ac:dyDescent="0.25">
      <c r="A6" s="109"/>
      <c r="B6" s="109"/>
      <c r="C6" s="109"/>
      <c r="D6" s="109"/>
      <c r="E6" s="110"/>
    </row>
    <row r="7" spans="1:5" ht="18.75" x14ac:dyDescent="0.3">
      <c r="A7" s="109"/>
      <c r="B7" s="109"/>
      <c r="C7" s="109"/>
      <c r="D7" s="109"/>
      <c r="E7" s="7" t="s">
        <v>3</v>
      </c>
    </row>
    <row r="8" spans="1:5" ht="18.75" x14ac:dyDescent="0.3">
      <c r="A8" s="109"/>
      <c r="B8" s="109"/>
      <c r="C8" s="109"/>
      <c r="D8" s="109"/>
      <c r="E8" s="8" t="s">
        <v>4</v>
      </c>
    </row>
    <row r="9" spans="1:5" ht="18.75" x14ac:dyDescent="0.3">
      <c r="A9" s="109"/>
      <c r="B9" s="109"/>
      <c r="C9" s="109"/>
      <c r="D9" s="109"/>
      <c r="E9" s="8" t="s">
        <v>5</v>
      </c>
    </row>
    <row r="10" spans="1:5" ht="18.75" x14ac:dyDescent="0.3">
      <c r="A10" s="109"/>
      <c r="B10" s="109"/>
      <c r="C10" s="109"/>
      <c r="D10" s="109"/>
      <c r="E10" s="8"/>
    </row>
    <row r="11" spans="1:5" ht="18.75" x14ac:dyDescent="0.3">
      <c r="A11" s="109"/>
      <c r="B11" s="109"/>
      <c r="C11" s="109"/>
      <c r="D11" s="109"/>
      <c r="E11" s="8" t="s">
        <v>6</v>
      </c>
    </row>
    <row r="12" spans="1:5" ht="18.75" x14ac:dyDescent="0.25">
      <c r="A12" s="109"/>
      <c r="B12" s="109"/>
      <c r="C12" s="109"/>
      <c r="D12" s="109"/>
      <c r="E12" s="9" t="s">
        <v>7</v>
      </c>
    </row>
    <row r="13" spans="1:5" ht="18.75" x14ac:dyDescent="0.25">
      <c r="A13" s="109"/>
      <c r="B13" s="109"/>
      <c r="C13" s="109"/>
      <c r="D13" s="109"/>
      <c r="E13" s="9" t="s">
        <v>8</v>
      </c>
    </row>
    <row r="14" spans="1:5" ht="15.75" hidden="1" x14ac:dyDescent="0.25">
      <c r="A14" s="109"/>
      <c r="B14" s="109"/>
      <c r="C14" s="109"/>
      <c r="D14" s="109"/>
      <c r="E14" s="109"/>
    </row>
    <row r="15" spans="1:5" ht="15.75" hidden="1" x14ac:dyDescent="0.25">
      <c r="A15" s="109"/>
      <c r="B15" s="109"/>
      <c r="C15" s="109"/>
      <c r="D15" s="109"/>
      <c r="E15" s="109"/>
    </row>
    <row r="16" spans="1:5" s="112" customFormat="1" ht="25.5" customHeight="1" x14ac:dyDescent="0.3">
      <c r="A16" s="111" t="s">
        <v>129</v>
      </c>
      <c r="B16" s="111"/>
      <c r="C16" s="111"/>
      <c r="D16" s="111"/>
      <c r="E16" s="111"/>
    </row>
    <row r="17" spans="1:5" s="112" customFormat="1" ht="30" customHeight="1" x14ac:dyDescent="0.25">
      <c r="A17" s="113"/>
      <c r="B17" s="113"/>
      <c r="C17" s="113"/>
      <c r="D17" s="113"/>
      <c r="E17" s="113"/>
    </row>
    <row r="18" spans="1:5" ht="16.5" thickBot="1" x14ac:dyDescent="0.3">
      <c r="A18" s="114"/>
      <c r="B18" s="109"/>
      <c r="C18" s="115" t="s">
        <v>11</v>
      </c>
      <c r="D18" s="115"/>
      <c r="E18" s="109"/>
    </row>
    <row r="19" spans="1:5" ht="48" customHeight="1" thickBot="1" x14ac:dyDescent="0.3">
      <c r="A19" s="116" t="s">
        <v>130</v>
      </c>
      <c r="B19" s="116" t="s">
        <v>131</v>
      </c>
      <c r="C19" s="117" t="s">
        <v>132</v>
      </c>
      <c r="D19" s="118"/>
      <c r="E19" s="116" t="s">
        <v>133</v>
      </c>
    </row>
    <row r="20" spans="1:5" ht="48" customHeight="1" thickBot="1" x14ac:dyDescent="0.3">
      <c r="A20" s="119"/>
      <c r="B20" s="120"/>
      <c r="C20" s="121" t="s">
        <v>134</v>
      </c>
      <c r="D20" s="122" t="s">
        <v>135</v>
      </c>
      <c r="E20" s="120"/>
    </row>
    <row r="21" spans="1:5" ht="21.75" customHeight="1" x14ac:dyDescent="0.25">
      <c r="A21" s="123" t="s">
        <v>136</v>
      </c>
      <c r="B21" s="124" t="s">
        <v>137</v>
      </c>
      <c r="C21" s="125">
        <f>C22+C31+C37</f>
        <v>131.54048</v>
      </c>
      <c r="D21" s="126">
        <f>D22+D31+D37</f>
        <v>132.72860980000002</v>
      </c>
      <c r="E21" s="127"/>
    </row>
    <row r="22" spans="1:5" ht="31.5" x14ac:dyDescent="0.25">
      <c r="A22" s="128" t="s">
        <v>19</v>
      </c>
      <c r="B22" s="129" t="s">
        <v>138</v>
      </c>
      <c r="C22" s="130">
        <f>C24</f>
        <v>0.86348000000000003</v>
      </c>
      <c r="D22" s="131">
        <f>D24</f>
        <v>0</v>
      </c>
      <c r="E22" s="132"/>
    </row>
    <row r="23" spans="1:5" ht="47.25" x14ac:dyDescent="0.25">
      <c r="A23" s="128" t="s">
        <v>139</v>
      </c>
      <c r="B23" s="133" t="s">
        <v>140</v>
      </c>
      <c r="C23" s="130"/>
      <c r="D23" s="134"/>
      <c r="E23" s="132"/>
    </row>
    <row r="24" spans="1:5" ht="15.75" x14ac:dyDescent="0.25">
      <c r="A24" s="128" t="s">
        <v>141</v>
      </c>
      <c r="B24" s="133" t="s">
        <v>142</v>
      </c>
      <c r="C24" s="130">
        <v>0.86348000000000003</v>
      </c>
      <c r="D24" s="135">
        <v>0</v>
      </c>
      <c r="E24" s="132"/>
    </row>
    <row r="25" spans="1:5" ht="15.75" x14ac:dyDescent="0.25">
      <c r="A25" s="128" t="s">
        <v>143</v>
      </c>
      <c r="B25" s="133" t="s">
        <v>144</v>
      </c>
      <c r="C25" s="130"/>
      <c r="D25" s="135"/>
      <c r="E25" s="132"/>
    </row>
    <row r="26" spans="1:5" ht="47.25" x14ac:dyDescent="0.25">
      <c r="A26" s="128" t="s">
        <v>145</v>
      </c>
      <c r="B26" s="133" t="s">
        <v>146</v>
      </c>
      <c r="C26" s="130"/>
      <c r="D26" s="131"/>
      <c r="E26" s="132"/>
    </row>
    <row r="27" spans="1:5" ht="15.75" hidden="1" x14ac:dyDescent="0.25">
      <c r="A27" s="128" t="s">
        <v>147</v>
      </c>
      <c r="B27" s="129"/>
      <c r="C27" s="130"/>
      <c r="D27" s="135"/>
      <c r="E27" s="132"/>
    </row>
    <row r="28" spans="1:5" ht="15.75" hidden="1" x14ac:dyDescent="0.25">
      <c r="A28" s="128" t="s">
        <v>148</v>
      </c>
      <c r="B28" s="129"/>
      <c r="C28" s="130"/>
      <c r="D28" s="135"/>
      <c r="E28" s="132"/>
    </row>
    <row r="29" spans="1:5" ht="15.75" hidden="1" x14ac:dyDescent="0.25">
      <c r="A29" s="128" t="s">
        <v>149</v>
      </c>
      <c r="B29" s="129"/>
      <c r="C29" s="130"/>
      <c r="D29" s="135"/>
      <c r="E29" s="132"/>
    </row>
    <row r="30" spans="1:5" ht="15.75" x14ac:dyDescent="0.25">
      <c r="A30" s="128" t="s">
        <v>147</v>
      </c>
      <c r="B30" s="133" t="s">
        <v>150</v>
      </c>
      <c r="C30" s="130"/>
      <c r="D30" s="135"/>
      <c r="E30" s="132"/>
    </row>
    <row r="31" spans="1:5" ht="31.5" x14ac:dyDescent="0.25">
      <c r="A31" s="128" t="s">
        <v>27</v>
      </c>
      <c r="B31" s="129" t="s">
        <v>151</v>
      </c>
      <c r="C31" s="130">
        <f>C32</f>
        <v>130.67699999999999</v>
      </c>
      <c r="D31" s="135">
        <f>D32+D35</f>
        <v>132.72860980000002</v>
      </c>
      <c r="E31" s="132"/>
    </row>
    <row r="32" spans="1:5" ht="31.5" x14ac:dyDescent="0.25">
      <c r="A32" s="128" t="s">
        <v>152</v>
      </c>
      <c r="B32" s="133" t="s">
        <v>153</v>
      </c>
      <c r="C32" s="130">
        <v>130.67699999999999</v>
      </c>
      <c r="D32" s="135">
        <f>'[2]5'!E101</f>
        <v>132.72860980000002</v>
      </c>
      <c r="E32" s="132"/>
    </row>
    <row r="33" spans="1:5" ht="15.75" x14ac:dyDescent="0.25">
      <c r="A33" s="128" t="s">
        <v>154</v>
      </c>
      <c r="B33" s="133" t="s">
        <v>142</v>
      </c>
      <c r="C33" s="130"/>
      <c r="D33" s="135"/>
      <c r="E33" s="132"/>
    </row>
    <row r="34" spans="1:5" ht="15.75" x14ac:dyDescent="0.25">
      <c r="A34" s="128" t="s">
        <v>155</v>
      </c>
      <c r="B34" s="133" t="s">
        <v>144</v>
      </c>
      <c r="C34" s="130"/>
      <c r="D34" s="135"/>
      <c r="E34" s="132"/>
    </row>
    <row r="35" spans="1:5" ht="15.75" x14ac:dyDescent="0.25">
      <c r="A35" s="128" t="s">
        <v>156</v>
      </c>
      <c r="B35" s="133" t="s">
        <v>157</v>
      </c>
      <c r="C35" s="130"/>
      <c r="D35" s="135"/>
      <c r="E35" s="132"/>
    </row>
    <row r="36" spans="1:5" ht="15.75" x14ac:dyDescent="0.25">
      <c r="A36" s="128" t="s">
        <v>158</v>
      </c>
      <c r="B36" s="133" t="s">
        <v>159</v>
      </c>
      <c r="C36" s="130"/>
      <c r="D36" s="135"/>
      <c r="E36" s="132"/>
    </row>
    <row r="37" spans="1:5" ht="15.75" x14ac:dyDescent="0.25">
      <c r="A37" s="128" t="s">
        <v>35</v>
      </c>
      <c r="B37" s="129" t="s">
        <v>160</v>
      </c>
      <c r="C37" s="130"/>
      <c r="D37" s="135"/>
      <c r="E37" s="132"/>
    </row>
    <row r="38" spans="1:5" ht="15.75" x14ac:dyDescent="0.25">
      <c r="A38" s="128" t="s">
        <v>161</v>
      </c>
      <c r="B38" s="129" t="s">
        <v>162</v>
      </c>
      <c r="C38" s="130">
        <f>C39</f>
        <v>0</v>
      </c>
      <c r="D38" s="135">
        <v>0</v>
      </c>
      <c r="E38" s="132"/>
    </row>
    <row r="39" spans="1:5" ht="15.75" x14ac:dyDescent="0.25">
      <c r="A39" s="128" t="s">
        <v>163</v>
      </c>
      <c r="B39" s="133" t="s">
        <v>164</v>
      </c>
      <c r="C39" s="136"/>
      <c r="D39" s="132"/>
      <c r="E39" s="132"/>
    </row>
    <row r="40" spans="1:5" ht="15.75" x14ac:dyDescent="0.25">
      <c r="A40" s="128" t="s">
        <v>165</v>
      </c>
      <c r="B40" s="133" t="s">
        <v>166</v>
      </c>
      <c r="C40" s="136"/>
      <c r="D40" s="132"/>
      <c r="E40" s="132"/>
    </row>
    <row r="41" spans="1:5" ht="15.75" x14ac:dyDescent="0.25">
      <c r="A41" s="128" t="s">
        <v>136</v>
      </c>
      <c r="B41" s="129" t="s">
        <v>167</v>
      </c>
      <c r="C41" s="136">
        <f>C42+C43+C45+C46+C47+C48+C49</f>
        <v>0</v>
      </c>
      <c r="D41" s="137">
        <f>SUM(D42:D49)</f>
        <v>0</v>
      </c>
      <c r="E41" s="132"/>
    </row>
    <row r="42" spans="1:5" ht="15.75" x14ac:dyDescent="0.25">
      <c r="A42" s="128" t="s">
        <v>68</v>
      </c>
      <c r="B42" s="133" t="s">
        <v>168</v>
      </c>
      <c r="C42" s="136">
        <f>'[3]4.1. (2)'!D85</f>
        <v>0</v>
      </c>
      <c r="D42" s="132">
        <v>0</v>
      </c>
      <c r="E42" s="132"/>
    </row>
    <row r="43" spans="1:5" ht="15.75" x14ac:dyDescent="0.25">
      <c r="A43" s="128" t="s">
        <v>169</v>
      </c>
      <c r="B43" s="133" t="s">
        <v>170</v>
      </c>
      <c r="C43" s="136"/>
      <c r="D43" s="137"/>
      <c r="E43" s="132"/>
    </row>
    <row r="44" spans="1:5" ht="15.75" x14ac:dyDescent="0.25">
      <c r="A44" s="138" t="s">
        <v>171</v>
      </c>
      <c r="B44" s="133" t="s">
        <v>172</v>
      </c>
      <c r="C44" s="136"/>
      <c r="D44" s="137"/>
      <c r="E44" s="132"/>
    </row>
    <row r="45" spans="1:5" ht="15.75" x14ac:dyDescent="0.25">
      <c r="A45" s="138" t="s">
        <v>173</v>
      </c>
      <c r="B45" s="133" t="s">
        <v>174</v>
      </c>
      <c r="C45" s="136"/>
      <c r="D45" s="137"/>
      <c r="E45" s="132"/>
    </row>
    <row r="46" spans="1:5" ht="15.75" x14ac:dyDescent="0.25">
      <c r="A46" s="128" t="s">
        <v>175</v>
      </c>
      <c r="B46" s="133" t="s">
        <v>176</v>
      </c>
      <c r="C46" s="136"/>
      <c r="D46" s="137"/>
      <c r="E46" s="132"/>
    </row>
    <row r="47" spans="1:5" ht="15.75" x14ac:dyDescent="0.25">
      <c r="A47" s="128" t="s">
        <v>175</v>
      </c>
      <c r="B47" s="129" t="s">
        <v>177</v>
      </c>
      <c r="C47" s="136"/>
      <c r="D47" s="137"/>
      <c r="E47" s="132"/>
    </row>
    <row r="48" spans="1:5" ht="15.75" x14ac:dyDescent="0.25">
      <c r="A48" s="139" t="s">
        <v>178</v>
      </c>
      <c r="B48" s="140" t="s">
        <v>179</v>
      </c>
      <c r="C48" s="141"/>
      <c r="D48" s="142"/>
      <c r="E48" s="143"/>
    </row>
    <row r="49" spans="1:13" ht="16.5" thickBot="1" x14ac:dyDescent="0.3">
      <c r="A49" s="139" t="s">
        <v>180</v>
      </c>
      <c r="B49" s="140" t="s">
        <v>181</v>
      </c>
      <c r="C49" s="144"/>
      <c r="D49" s="145"/>
      <c r="E49" s="143"/>
      <c r="F49" s="109"/>
      <c r="G49" s="109"/>
      <c r="H49" s="109"/>
      <c r="I49" s="109"/>
      <c r="J49" s="109"/>
      <c r="K49" s="109"/>
      <c r="L49" s="109"/>
      <c r="M49" s="109"/>
    </row>
    <row r="50" spans="1:13" ht="16.5" customHeight="1" x14ac:dyDescent="0.25">
      <c r="A50" s="146"/>
      <c r="B50" s="147" t="s">
        <v>182</v>
      </c>
      <c r="C50" s="148">
        <f>C21+C41</f>
        <v>131.54048</v>
      </c>
      <c r="D50" s="149">
        <f>D21+D41</f>
        <v>132.72860980000002</v>
      </c>
      <c r="E50" s="150"/>
      <c r="F50" s="109"/>
      <c r="G50" s="109"/>
      <c r="H50" s="109"/>
      <c r="I50" s="109"/>
      <c r="J50" s="109"/>
      <c r="K50" s="109"/>
      <c r="L50" s="109"/>
      <c r="M50" s="109"/>
    </row>
    <row r="51" spans="1:13" ht="16.5" customHeight="1" x14ac:dyDescent="0.25">
      <c r="A51" s="151"/>
      <c r="B51" s="129" t="s">
        <v>183</v>
      </c>
      <c r="C51" s="152"/>
      <c r="D51" s="153"/>
      <c r="E51" s="154"/>
      <c r="F51" s="109"/>
      <c r="G51" s="109"/>
      <c r="H51" s="109"/>
      <c r="I51" s="109"/>
      <c r="J51" s="109"/>
      <c r="K51" s="109"/>
      <c r="L51" s="109"/>
      <c r="M51" s="109"/>
    </row>
    <row r="52" spans="1:13" ht="16.5" customHeight="1" x14ac:dyDescent="0.25">
      <c r="A52" s="151"/>
      <c r="B52" s="155" t="s">
        <v>184</v>
      </c>
      <c r="C52" s="152"/>
      <c r="D52" s="153"/>
      <c r="E52" s="154"/>
      <c r="F52" s="109"/>
      <c r="G52" s="109"/>
      <c r="H52" s="109"/>
      <c r="I52" s="109"/>
      <c r="J52" s="109"/>
      <c r="K52" s="109"/>
      <c r="L52" s="109"/>
      <c r="M52" s="109"/>
    </row>
    <row r="53" spans="1:13" ht="16.5" customHeight="1" thickBot="1" x14ac:dyDescent="0.3">
      <c r="A53" s="156"/>
      <c r="B53" s="157" t="s">
        <v>185</v>
      </c>
      <c r="C53" s="158"/>
      <c r="D53" s="159"/>
      <c r="E53" s="160"/>
      <c r="F53" s="109"/>
      <c r="G53" s="109"/>
      <c r="H53" s="109"/>
      <c r="I53" s="109"/>
      <c r="J53" s="109"/>
      <c r="K53" s="109"/>
      <c r="L53" s="109"/>
      <c r="M53" s="109"/>
    </row>
    <row r="54" spans="1:13" ht="16.5" customHeight="1" x14ac:dyDescent="0.25">
      <c r="A54" s="161"/>
      <c r="B54" s="162"/>
      <c r="C54" s="163"/>
      <c r="D54" s="163"/>
      <c r="E54" s="163"/>
      <c r="F54" s="109"/>
      <c r="G54" s="109"/>
      <c r="H54" s="109"/>
      <c r="I54" s="109"/>
      <c r="J54" s="109"/>
      <c r="K54" s="109"/>
      <c r="L54" s="109"/>
      <c r="M54" s="109"/>
    </row>
    <row r="55" spans="1:13" ht="15.75" x14ac:dyDescent="0.25">
      <c r="A55" s="164" t="s">
        <v>186</v>
      </c>
      <c r="B55" s="164"/>
      <c r="C55" s="164"/>
      <c r="D55" s="164"/>
      <c r="E55" s="164"/>
      <c r="F55" s="109"/>
      <c r="G55" s="165"/>
      <c r="H55" s="165"/>
      <c r="I55" s="165"/>
      <c r="J55" s="165"/>
      <c r="K55" s="165"/>
      <c r="L55" s="109"/>
      <c r="M55" s="165"/>
    </row>
    <row r="56" spans="1:13" ht="15.75" x14ac:dyDescent="0.25">
      <c r="A56" s="161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</row>
    <row r="57" spans="1:13" ht="15.75" x14ac:dyDescent="0.25">
      <c r="A57" s="164"/>
      <c r="B57" s="166"/>
      <c r="C57" s="166"/>
      <c r="D57" s="166"/>
      <c r="E57" s="166"/>
      <c r="F57" s="109"/>
      <c r="G57" s="109"/>
      <c r="H57" s="109"/>
      <c r="I57" s="109"/>
      <c r="J57" s="109"/>
      <c r="K57" s="109"/>
      <c r="L57" s="109"/>
      <c r="M57" s="109"/>
    </row>
    <row r="58" spans="1:13" ht="15.75" x14ac:dyDescent="0.25">
      <c r="A58" s="167"/>
      <c r="B58" s="167"/>
      <c r="C58" s="167"/>
      <c r="D58" s="167"/>
      <c r="E58" s="167"/>
      <c r="F58" s="109"/>
      <c r="G58" s="109"/>
      <c r="H58" s="109"/>
      <c r="I58" s="109"/>
      <c r="J58" s="109"/>
      <c r="K58" s="109"/>
      <c r="L58" s="109"/>
      <c r="M58" s="109"/>
    </row>
    <row r="59" spans="1:13" ht="15.75" x14ac:dyDescent="0.25">
      <c r="A59" s="161"/>
      <c r="B59" s="109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</row>
    <row r="60" spans="1:13" ht="15.75" hidden="1" x14ac:dyDescent="0.25">
      <c r="A60" s="168"/>
      <c r="B60" s="109" t="s">
        <v>187</v>
      </c>
      <c r="C60" s="169" t="s">
        <v>188</v>
      </c>
      <c r="D60" s="169" t="s">
        <v>189</v>
      </c>
      <c r="E60" s="169" t="s">
        <v>190</v>
      </c>
      <c r="F60" s="109"/>
      <c r="G60" s="109"/>
      <c r="H60" s="109"/>
      <c r="I60" s="109"/>
      <c r="J60" s="109"/>
      <c r="K60" s="109"/>
      <c r="L60" s="109"/>
      <c r="M60" s="109"/>
    </row>
    <row r="61" spans="1:13" ht="15.75" hidden="1" x14ac:dyDescent="0.25">
      <c r="A61" s="109"/>
      <c r="B61" s="170" t="s">
        <v>191</v>
      </c>
      <c r="C61" s="171">
        <f>SUM(C62:C69)</f>
        <v>118.61200234209052</v>
      </c>
      <c r="D61" s="171">
        <f>SUM(D62:D69)</f>
        <v>122.09699999999999</v>
      </c>
      <c r="E61" s="171">
        <f>E62+E65+E68+E69+E71+E72</f>
        <v>127.23144211</v>
      </c>
      <c r="F61" s="109"/>
      <c r="G61" s="109"/>
      <c r="H61" s="109"/>
      <c r="I61" s="109"/>
      <c r="J61" s="109"/>
      <c r="K61" s="109"/>
      <c r="L61" s="109"/>
      <c r="M61" s="109"/>
    </row>
    <row r="62" spans="1:13" ht="15.75" hidden="1" x14ac:dyDescent="0.25">
      <c r="A62" s="1"/>
      <c r="B62" s="172" t="s">
        <v>192</v>
      </c>
      <c r="C62" s="173">
        <f>'[4]приложение 1.1'!R18</f>
        <v>44.424059999999997</v>
      </c>
      <c r="D62" s="174">
        <v>20.137689999999999</v>
      </c>
      <c r="E62" s="173">
        <f>'[5]приложение 7.1 4 кв.2014 г.'!$P$19</f>
        <v>20.602929999999997</v>
      </c>
      <c r="F62" s="109"/>
      <c r="G62" s="109"/>
      <c r="H62" s="109"/>
      <c r="I62" s="109"/>
      <c r="J62" s="109"/>
      <c r="K62" s="109"/>
      <c r="L62" s="109"/>
      <c r="M62" s="109"/>
    </row>
    <row r="63" spans="1:13" ht="15.75" hidden="1" x14ac:dyDescent="0.25">
      <c r="A63" s="1"/>
      <c r="B63" s="175" t="s">
        <v>193</v>
      </c>
      <c r="C63" s="173"/>
      <c r="D63" s="174"/>
      <c r="E63" s="173">
        <f>'[5]приложение 7.2 2014 год'!$K$20</f>
        <v>15.168420000000001</v>
      </c>
      <c r="F63" s="109"/>
      <c r="G63" s="109"/>
      <c r="H63" s="109"/>
      <c r="I63" s="109"/>
      <c r="J63" s="109"/>
      <c r="K63" s="109"/>
      <c r="L63" s="109"/>
      <c r="M63" s="109"/>
    </row>
    <row r="64" spans="1:13" ht="15.75" hidden="1" x14ac:dyDescent="0.25">
      <c r="A64" s="1"/>
      <c r="B64" s="175" t="s">
        <v>194</v>
      </c>
      <c r="C64" s="173"/>
      <c r="D64" s="174"/>
      <c r="E64" s="173">
        <f>E62-E63</f>
        <v>5.434509999999996</v>
      </c>
      <c r="F64" s="109"/>
      <c r="G64" s="109"/>
      <c r="H64" s="109"/>
      <c r="I64" s="109"/>
      <c r="J64" s="109"/>
      <c r="K64" s="109"/>
      <c r="L64" s="109"/>
      <c r="M64" s="109"/>
    </row>
    <row r="65" spans="2:5" ht="15.75" hidden="1" x14ac:dyDescent="0.25">
      <c r="B65" s="172" t="s">
        <v>195</v>
      </c>
      <c r="C65" s="173">
        <f>'[4]приложение 1.1'!R23</f>
        <v>54.908281325141374</v>
      </c>
      <c r="D65" s="174">
        <v>95.088120000000004</v>
      </c>
      <c r="E65" s="173">
        <f>'[5]приложение 7.2 2014 год'!$H$25</f>
        <v>97.750149410000006</v>
      </c>
    </row>
    <row r="66" spans="2:5" ht="15.75" hidden="1" x14ac:dyDescent="0.25">
      <c r="B66" s="175" t="s">
        <v>193</v>
      </c>
      <c r="C66" s="173"/>
      <c r="D66" s="174"/>
      <c r="E66" s="173">
        <f>0.597*E65</f>
        <v>58.35683919777</v>
      </c>
    </row>
    <row r="67" spans="2:5" ht="15.75" hidden="1" x14ac:dyDescent="0.25">
      <c r="B67" s="175" t="s">
        <v>194</v>
      </c>
      <c r="C67" s="173"/>
      <c r="D67" s="174"/>
      <c r="E67" s="173">
        <f>E65-E66</f>
        <v>39.393310212230006</v>
      </c>
    </row>
    <row r="68" spans="2:5" ht="15.75" hidden="1" x14ac:dyDescent="0.25">
      <c r="B68" s="172" t="s">
        <v>196</v>
      </c>
      <c r="C68" s="176">
        <f>'[4]приложение 1.1'!R66</f>
        <v>0</v>
      </c>
      <c r="D68" s="174">
        <v>2.8</v>
      </c>
      <c r="E68" s="176">
        <f>[6]Кап.влож!$C$11/1000</f>
        <v>2.8</v>
      </c>
    </row>
    <row r="69" spans="2:5" ht="15.75" hidden="1" x14ac:dyDescent="0.25">
      <c r="B69" s="172" t="s">
        <v>197</v>
      </c>
      <c r="C69" s="176">
        <f>'[4]приложение 1.1'!R69</f>
        <v>19.279661016949152</v>
      </c>
      <c r="D69" s="174">
        <v>4.0711899999999996</v>
      </c>
      <c r="E69" s="176">
        <f>[6]Кап.влож!$C$10/1000</f>
        <v>6.0783627000000005</v>
      </c>
    </row>
    <row r="70" spans="2:5" ht="15.75" hidden="1" x14ac:dyDescent="0.25">
      <c r="B70" s="175" t="s">
        <v>193</v>
      </c>
      <c r="C70" s="176"/>
      <c r="D70" s="174"/>
      <c r="E70" s="176">
        <f>E69</f>
        <v>6.0783627000000005</v>
      </c>
    </row>
    <row r="71" spans="2:5" ht="15.75" hidden="1" x14ac:dyDescent="0.25">
      <c r="B71" s="172" t="s">
        <v>198</v>
      </c>
      <c r="C71" s="176"/>
      <c r="D71" s="174"/>
      <c r="E71" s="176"/>
    </row>
    <row r="72" spans="2:5" ht="15.75" hidden="1" x14ac:dyDescent="0.25">
      <c r="B72" s="172" t="s">
        <v>199</v>
      </c>
      <c r="C72" s="176"/>
      <c r="D72" s="174"/>
      <c r="E72" s="176"/>
    </row>
    <row r="73" spans="2:5" ht="15.75" hidden="1" x14ac:dyDescent="0.25">
      <c r="B73" s="177" t="s">
        <v>200</v>
      </c>
      <c r="C73" s="171">
        <f>SUM(C74:C81)</f>
        <v>131.9658319636668</v>
      </c>
      <c r="D73" s="171">
        <f>SUM(D74:D81)</f>
        <v>140.44967579999999</v>
      </c>
      <c r="E73" s="171">
        <f>E74+E77+E80+E81+E83+E84</f>
        <v>142.0640940515986</v>
      </c>
    </row>
    <row r="74" spans="2:5" ht="15.75" hidden="1" x14ac:dyDescent="0.25">
      <c r="B74" s="172" t="s">
        <v>192</v>
      </c>
      <c r="C74" s="173">
        <f>C62</f>
        <v>44.424059999999997</v>
      </c>
      <c r="D74" s="174">
        <f>D62</f>
        <v>20.137689999999999</v>
      </c>
      <c r="E74" s="173">
        <f>E75+E76</f>
        <v>23.333245599999998</v>
      </c>
    </row>
    <row r="75" spans="2:5" ht="15.75" hidden="1" x14ac:dyDescent="0.25">
      <c r="B75" s="175" t="s">
        <v>193</v>
      </c>
      <c r="C75" s="173"/>
      <c r="D75" s="174"/>
      <c r="E75" s="173">
        <f>E63*1.18</f>
        <v>17.898735600000002</v>
      </c>
    </row>
    <row r="76" spans="2:5" ht="15.75" hidden="1" x14ac:dyDescent="0.25">
      <c r="B76" s="175" t="s">
        <v>194</v>
      </c>
      <c r="C76" s="173"/>
      <c r="D76" s="174"/>
      <c r="E76" s="173">
        <f>E64</f>
        <v>5.434509999999996</v>
      </c>
    </row>
    <row r="77" spans="2:5" ht="15.75" hidden="1" x14ac:dyDescent="0.25">
      <c r="B77" s="172" t="s">
        <v>195</v>
      </c>
      <c r="C77" s="173">
        <f>C65*1.18</f>
        <v>64.791771963666818</v>
      </c>
      <c r="D77" s="173">
        <f>D65*1.18</f>
        <v>112.20398159999999</v>
      </c>
      <c r="E77" s="173">
        <f>E78+E79</f>
        <v>108.2543804655986</v>
      </c>
    </row>
    <row r="78" spans="2:5" ht="15.75" hidden="1" x14ac:dyDescent="0.25">
      <c r="B78" s="175" t="s">
        <v>193</v>
      </c>
      <c r="C78" s="173"/>
      <c r="D78" s="174"/>
      <c r="E78" s="173">
        <f>E66*1.18</f>
        <v>68.861070253368595</v>
      </c>
    </row>
    <row r="79" spans="2:5" ht="15.75" hidden="1" x14ac:dyDescent="0.25">
      <c r="B79" s="175" t="s">
        <v>194</v>
      </c>
      <c r="C79" s="173"/>
      <c r="D79" s="174"/>
      <c r="E79" s="173">
        <f>E67</f>
        <v>39.393310212230006</v>
      </c>
    </row>
    <row r="80" spans="2:5" ht="15.75" hidden="1" x14ac:dyDescent="0.25">
      <c r="B80" s="172" t="s">
        <v>196</v>
      </c>
      <c r="C80" s="173">
        <f t="shared" ref="C80:E81" si="0">C68*1.18</f>
        <v>0</v>
      </c>
      <c r="D80" s="173">
        <f t="shared" si="0"/>
        <v>3.3039999999999998</v>
      </c>
      <c r="E80" s="173">
        <f t="shared" si="0"/>
        <v>3.3039999999999998</v>
      </c>
    </row>
    <row r="81" spans="2:5" ht="15.75" hidden="1" x14ac:dyDescent="0.25">
      <c r="B81" s="172" t="s">
        <v>197</v>
      </c>
      <c r="C81" s="173">
        <f t="shared" si="0"/>
        <v>22.75</v>
      </c>
      <c r="D81" s="173">
        <f t="shared" si="0"/>
        <v>4.8040041999999996</v>
      </c>
      <c r="E81" s="173">
        <f t="shared" si="0"/>
        <v>7.172467986</v>
      </c>
    </row>
    <row r="82" spans="2:5" ht="15.75" hidden="1" x14ac:dyDescent="0.25">
      <c r="B82" s="175" t="s">
        <v>193</v>
      </c>
      <c r="C82" s="173"/>
      <c r="D82" s="174"/>
      <c r="E82" s="173">
        <f>E81</f>
        <v>7.172467986</v>
      </c>
    </row>
    <row r="83" spans="2:5" ht="15.75" hidden="1" x14ac:dyDescent="0.25">
      <c r="B83" s="172" t="s">
        <v>198</v>
      </c>
      <c r="C83" s="173"/>
      <c r="D83" s="174"/>
      <c r="E83" s="173">
        <f>E71</f>
        <v>0</v>
      </c>
    </row>
    <row r="84" spans="2:5" ht="15.75" hidden="1" x14ac:dyDescent="0.25">
      <c r="B84" s="172" t="s">
        <v>199</v>
      </c>
      <c r="C84" s="173"/>
      <c r="D84" s="174"/>
      <c r="E84" s="173">
        <f>E72</f>
        <v>0</v>
      </c>
    </row>
    <row r="85" spans="2:5" ht="15.75" hidden="1" x14ac:dyDescent="0.25">
      <c r="B85" s="177" t="s">
        <v>201</v>
      </c>
      <c r="C85" s="171">
        <f>SUM(C86:C89)</f>
        <v>13.353829621576292</v>
      </c>
      <c r="D85" s="171">
        <f>SUM(D86:D89)</f>
        <v>18.352675799999989</v>
      </c>
      <c r="E85" s="171">
        <f>SUM(E86:E89)</f>
        <v>14.832651941598595</v>
      </c>
    </row>
    <row r="86" spans="2:5" ht="15.75" hidden="1" x14ac:dyDescent="0.25">
      <c r="B86" s="172" t="s">
        <v>192</v>
      </c>
      <c r="C86" s="173">
        <f>C74-C62</f>
        <v>0</v>
      </c>
      <c r="D86" s="173">
        <f>D74-D62</f>
        <v>0</v>
      </c>
      <c r="E86" s="173">
        <f>E74-E62</f>
        <v>2.7303156000000008</v>
      </c>
    </row>
    <row r="87" spans="2:5" ht="15.75" hidden="1" x14ac:dyDescent="0.25">
      <c r="B87" s="172" t="s">
        <v>195</v>
      </c>
      <c r="C87" s="173">
        <f>C77-C65</f>
        <v>9.8834906385254442</v>
      </c>
      <c r="D87" s="173">
        <f>D77-D65</f>
        <v>17.115861599999988</v>
      </c>
      <c r="E87" s="173">
        <f>E77-E65</f>
        <v>10.504231055598595</v>
      </c>
    </row>
    <row r="88" spans="2:5" ht="15.75" hidden="1" x14ac:dyDescent="0.25">
      <c r="B88" s="172" t="s">
        <v>196</v>
      </c>
      <c r="C88" s="173">
        <f t="shared" ref="C88:D89" si="1">C80-C68</f>
        <v>0</v>
      </c>
      <c r="D88" s="173">
        <f t="shared" si="1"/>
        <v>0.504</v>
      </c>
      <c r="E88" s="173">
        <f>E80-E68</f>
        <v>0.504</v>
      </c>
    </row>
    <row r="89" spans="2:5" ht="15.75" hidden="1" x14ac:dyDescent="0.25">
      <c r="B89" s="172" t="s">
        <v>197</v>
      </c>
      <c r="C89" s="173">
        <f t="shared" si="1"/>
        <v>3.4703389830508478</v>
      </c>
      <c r="D89" s="173">
        <f t="shared" si="1"/>
        <v>0.73281419999999997</v>
      </c>
      <c r="E89" s="173">
        <f>E81-E69</f>
        <v>1.0941052859999996</v>
      </c>
    </row>
    <row r="90" spans="2:5" ht="15.75" hidden="1" x14ac:dyDescent="0.25">
      <c r="B90" s="177"/>
      <c r="C90" s="174"/>
      <c r="D90" s="174"/>
      <c r="E90" s="174"/>
    </row>
    <row r="91" spans="2:5" ht="15.75" hidden="1" x14ac:dyDescent="0.25">
      <c r="B91" s="177" t="s">
        <v>202</v>
      </c>
      <c r="C91" s="173">
        <v>46.28</v>
      </c>
      <c r="D91" s="173">
        <f>C29</f>
        <v>0</v>
      </c>
      <c r="E91" s="173">
        <f>'[6]13.02.2014'!$J$3695/1000/1000</f>
        <v>133.85821043000007</v>
      </c>
    </row>
    <row r="92" spans="2:5" ht="15.75" hidden="1" x14ac:dyDescent="0.25">
      <c r="B92" s="175" t="s">
        <v>193</v>
      </c>
      <c r="C92" s="173"/>
      <c r="D92" s="174"/>
      <c r="E92" s="173">
        <f>0.597*E91</f>
        <v>79.913351626710039</v>
      </c>
    </row>
    <row r="93" spans="2:5" ht="15.75" hidden="1" x14ac:dyDescent="0.25">
      <c r="B93" s="175" t="s">
        <v>194</v>
      </c>
      <c r="C93" s="173"/>
      <c r="D93" s="174"/>
      <c r="E93" s="173">
        <f>E91-E92</f>
        <v>53.944858803290032</v>
      </c>
    </row>
    <row r="94" spans="2:5" ht="15.75" hidden="1" x14ac:dyDescent="0.25">
      <c r="B94" s="177" t="s">
        <v>201</v>
      </c>
      <c r="C94" s="178">
        <f>0.18*C91</f>
        <v>8.3303999999999991</v>
      </c>
      <c r="D94" s="178">
        <f>0.18*D91</f>
        <v>0</v>
      </c>
      <c r="E94" s="178">
        <f>0.18*E92</f>
        <v>14.384403292807807</v>
      </c>
    </row>
    <row r="95" spans="2:5" ht="15.75" x14ac:dyDescent="0.25">
      <c r="B95" s="109"/>
      <c r="C95" s="109"/>
      <c r="D95" s="109"/>
      <c r="E95" s="109"/>
    </row>
  </sheetData>
  <mergeCells count="6">
    <mergeCell ref="A16:E16"/>
    <mergeCell ref="C18:D18"/>
    <mergeCell ref="A19:A20"/>
    <mergeCell ref="B19:B20"/>
    <mergeCell ref="C19:D19"/>
    <mergeCell ref="E19:E20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74" orientation="portrait" r:id="rId1"/>
  <headerFooter alignWithMargins="0"/>
  <rowBreaks count="1" manualBreakCount="1">
    <brk id="5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5</vt:lpstr>
      <vt:lpstr>6.2. </vt:lpstr>
      <vt:lpstr>'5'!Заголовки_для_печати</vt:lpstr>
      <vt:lpstr>'5'!Область_печати</vt:lpstr>
      <vt:lpstr>'6.2.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Карпова Ольга Александровна</dc:creator>
  <cp:lastModifiedBy>Карпова Ольга Александровна</cp:lastModifiedBy>
  <dcterms:created xsi:type="dcterms:W3CDTF">2018-03-30T09:46:03Z</dcterms:created>
  <dcterms:modified xsi:type="dcterms:W3CDTF">2018-03-30T09:49:18Z</dcterms:modified>
</cp:coreProperties>
</file>