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1_69_1" sheetId="1" r:id="rId1"/>
  </sheets>
  <externalReferences>
    <externalReference r:id="rId2"/>
    <externalReference r:id="rId3"/>
  </externalReferences>
  <definedNames>
    <definedName name="_xlnm._FilterDatabase" localSheetId="0" hidden="1">С0815_1037000158513_11_69_1!$A$20:$X$90</definedName>
    <definedName name="Z_5D1DDB92_E2F2_4E40_9215_C70ED035E1A7_.wvu.Cols" localSheetId="0" hidden="1">С0815_1037000158513_11_69_1!#REF!</definedName>
    <definedName name="Z_5D1DDB92_E2F2_4E40_9215_C70ED035E1A7_.wvu.FilterData" localSheetId="0" hidden="1">С0815_1037000158513_11_69_1!$A$20:$X$90</definedName>
    <definedName name="Z_5D1DDB92_E2F2_4E40_9215_C70ED035E1A7_.wvu.PrintArea" localSheetId="0" hidden="1">С0815_1037000158513_11_69_1!$A$1:$X$92</definedName>
    <definedName name="Z_5D1DDB92_E2F2_4E40_9215_C70ED035E1A7_.wvu.PrintTitles" localSheetId="0" hidden="1">С0815_1037000158513_11_69_1!$16:$20</definedName>
    <definedName name="Z_7827CC47_A8A6_411C_BB9A_80AEDD4B0446_.wvu.Cols" localSheetId="0" hidden="1">С0815_1037000158513_11_69_1!#REF!</definedName>
    <definedName name="Z_7827CC47_A8A6_411C_BB9A_80AEDD4B0446_.wvu.FilterData" localSheetId="0" hidden="1">С0815_1037000158513_11_69_1!$A$20:$X$90</definedName>
    <definedName name="Z_7827CC47_A8A6_411C_BB9A_80AEDD4B0446_.wvu.PrintArea" localSheetId="0" hidden="1">С0815_1037000158513_11_69_1!$A$1:$X$92</definedName>
    <definedName name="Z_7827CC47_A8A6_411C_BB9A_80AEDD4B0446_.wvu.PrintTitles" localSheetId="0" hidden="1">С0815_1037000158513_11_69_1!$16:$20</definedName>
    <definedName name="Z_DD10C600_0C8C_44A4_85F2_1DA3BF2EEB1B_.wvu.FilterData" localSheetId="0" hidden="1">С0815_1037000158513_11_69_1!$A$20:$X$90</definedName>
    <definedName name="_xlnm.Print_Titles" localSheetId="0">С0815_1037000158513_11_69_1!$16:$20</definedName>
    <definedName name="_xlnm.Print_Area" localSheetId="0">С0815_1037000158513_11_69_1!$A$1:$X$92</definedName>
  </definedNames>
  <calcPr calcId="145621"/>
</workbook>
</file>

<file path=xl/calcChain.xml><?xml version="1.0" encoding="utf-8"?>
<calcChain xmlns="http://schemas.openxmlformats.org/spreadsheetml/2006/main">
  <c r="W90" i="1" l="1"/>
  <c r="V90" i="1"/>
  <c r="S90" i="1"/>
  <c r="R90" i="1"/>
  <c r="Q90" i="1"/>
  <c r="P90" i="1"/>
  <c r="L90" i="1"/>
  <c r="T90" i="1" s="1"/>
  <c r="U90" i="1" s="1"/>
  <c r="D90" i="1"/>
  <c r="V89" i="1"/>
  <c r="W89" i="1" s="1"/>
  <c r="T89" i="1"/>
  <c r="U89" i="1" s="1"/>
  <c r="R89" i="1"/>
  <c r="S89" i="1" s="1"/>
  <c r="P89" i="1"/>
  <c r="Q89" i="1" s="1"/>
  <c r="L89" i="1"/>
  <c r="I89" i="1"/>
  <c r="N89" i="1" s="1"/>
  <c r="O89" i="1" s="1"/>
  <c r="D89" i="1"/>
  <c r="W88" i="1"/>
  <c r="V88" i="1"/>
  <c r="S88" i="1"/>
  <c r="R88" i="1"/>
  <c r="Q88" i="1"/>
  <c r="P88" i="1"/>
  <c r="L88" i="1"/>
  <c r="G88" i="1"/>
  <c r="D88" i="1" s="1"/>
  <c r="W87" i="1"/>
  <c r="V87" i="1"/>
  <c r="S87" i="1"/>
  <c r="R87" i="1"/>
  <c r="Q87" i="1"/>
  <c r="P87" i="1"/>
  <c r="L87" i="1"/>
  <c r="G87" i="1"/>
  <c r="D87" i="1" s="1"/>
  <c r="W86" i="1"/>
  <c r="V86" i="1"/>
  <c r="S86" i="1"/>
  <c r="R86" i="1"/>
  <c r="Q86" i="1"/>
  <c r="P86" i="1"/>
  <c r="L86" i="1"/>
  <c r="G86" i="1"/>
  <c r="D86" i="1" s="1"/>
  <c r="W85" i="1"/>
  <c r="V85" i="1"/>
  <c r="S85" i="1"/>
  <c r="R85" i="1"/>
  <c r="Q85" i="1"/>
  <c r="P85" i="1"/>
  <c r="L85" i="1"/>
  <c r="G85" i="1"/>
  <c r="W84" i="1"/>
  <c r="W83" i="1" s="1"/>
  <c r="V84" i="1"/>
  <c r="S84" i="1"/>
  <c r="R84" i="1"/>
  <c r="Q84" i="1"/>
  <c r="Q83" i="1" s="1"/>
  <c r="P84" i="1"/>
  <c r="L84" i="1"/>
  <c r="D84" i="1"/>
  <c r="V83" i="1"/>
  <c r="R83" i="1"/>
  <c r="P83" i="1"/>
  <c r="M83" i="1"/>
  <c r="L83" i="1"/>
  <c r="K83" i="1"/>
  <c r="J83" i="1"/>
  <c r="H83" i="1"/>
  <c r="F83" i="1"/>
  <c r="E83" i="1"/>
  <c r="U82" i="1"/>
  <c r="O82" i="1"/>
  <c r="V81" i="1"/>
  <c r="W81" i="1" s="1"/>
  <c r="T81" i="1"/>
  <c r="U81" i="1" s="1"/>
  <c r="R81" i="1"/>
  <c r="S81" i="1" s="1"/>
  <c r="P81" i="1"/>
  <c r="Q81" i="1" s="1"/>
  <c r="L81" i="1"/>
  <c r="I81" i="1"/>
  <c r="N81" i="1" s="1"/>
  <c r="O81" i="1" s="1"/>
  <c r="G81" i="1"/>
  <c r="D81" i="1"/>
  <c r="V80" i="1"/>
  <c r="W80" i="1" s="1"/>
  <c r="T80" i="1"/>
  <c r="U80" i="1" s="1"/>
  <c r="R80" i="1"/>
  <c r="S80" i="1" s="1"/>
  <c r="P80" i="1"/>
  <c r="Q80" i="1" s="1"/>
  <c r="L80" i="1"/>
  <c r="I80" i="1"/>
  <c r="N80" i="1" s="1"/>
  <c r="O80" i="1" s="1"/>
  <c r="G80" i="1"/>
  <c r="D80" i="1"/>
  <c r="D78" i="1" s="1"/>
  <c r="D25" i="1" s="1"/>
  <c r="V79" i="1"/>
  <c r="W79" i="1" s="1"/>
  <c r="T79" i="1"/>
  <c r="U79" i="1" s="1"/>
  <c r="R79" i="1"/>
  <c r="S79" i="1" s="1"/>
  <c r="P79" i="1"/>
  <c r="Q79" i="1" s="1"/>
  <c r="Q78" i="1" s="1"/>
  <c r="L79" i="1"/>
  <c r="I79" i="1"/>
  <c r="G79" i="1"/>
  <c r="D79" i="1"/>
  <c r="V78" i="1"/>
  <c r="R78" i="1"/>
  <c r="M78" i="1"/>
  <c r="L78" i="1"/>
  <c r="K78" i="1"/>
  <c r="J78" i="1"/>
  <c r="H78" i="1"/>
  <c r="G78" i="1"/>
  <c r="F78" i="1"/>
  <c r="E78" i="1"/>
  <c r="V77" i="1"/>
  <c r="W77" i="1" s="1"/>
  <c r="T77" i="1"/>
  <c r="U77" i="1" s="1"/>
  <c r="R77" i="1"/>
  <c r="S77" i="1" s="1"/>
  <c r="P77" i="1"/>
  <c r="Q77" i="1" s="1"/>
  <c r="L77" i="1"/>
  <c r="I77" i="1"/>
  <c r="N77" i="1" s="1"/>
  <c r="O77" i="1" s="1"/>
  <c r="G77" i="1"/>
  <c r="D77" i="1"/>
  <c r="V76" i="1"/>
  <c r="W76" i="1" s="1"/>
  <c r="T76" i="1"/>
  <c r="U76" i="1" s="1"/>
  <c r="R76" i="1"/>
  <c r="S76" i="1" s="1"/>
  <c r="P76" i="1"/>
  <c r="Q76" i="1" s="1"/>
  <c r="L76" i="1"/>
  <c r="I76" i="1"/>
  <c r="N76" i="1" s="1"/>
  <c r="O76" i="1" s="1"/>
  <c r="G76" i="1"/>
  <c r="D76" i="1"/>
  <c r="V75" i="1"/>
  <c r="W75" i="1" s="1"/>
  <c r="W74" i="1" s="1"/>
  <c r="W72" i="1" s="1"/>
  <c r="T75" i="1"/>
  <c r="U75" i="1" s="1"/>
  <c r="R75" i="1"/>
  <c r="S75" i="1" s="1"/>
  <c r="S74" i="1" s="1"/>
  <c r="S72" i="1" s="1"/>
  <c r="P75" i="1"/>
  <c r="Q75" i="1" s="1"/>
  <c r="L75" i="1"/>
  <c r="I75" i="1"/>
  <c r="I74" i="1" s="1"/>
  <c r="I72" i="1" s="1"/>
  <c r="G75" i="1"/>
  <c r="D75" i="1"/>
  <c r="T74" i="1"/>
  <c r="U74" i="1" s="1"/>
  <c r="P74" i="1"/>
  <c r="M74" i="1"/>
  <c r="L74" i="1"/>
  <c r="K74" i="1"/>
  <c r="J74" i="1"/>
  <c r="H74" i="1"/>
  <c r="G74" i="1"/>
  <c r="F74" i="1"/>
  <c r="E74" i="1"/>
  <c r="D74" i="1"/>
  <c r="U73" i="1"/>
  <c r="O73" i="1"/>
  <c r="T72" i="1"/>
  <c r="U72" i="1" s="1"/>
  <c r="P72" i="1"/>
  <c r="M72" i="1"/>
  <c r="L72" i="1"/>
  <c r="K72" i="1"/>
  <c r="J72" i="1"/>
  <c r="H72" i="1"/>
  <c r="G72" i="1"/>
  <c r="F72" i="1"/>
  <c r="E72" i="1"/>
  <c r="D72" i="1"/>
  <c r="V71" i="1"/>
  <c r="W71" i="1" s="1"/>
  <c r="R71" i="1"/>
  <c r="S71" i="1" s="1"/>
  <c r="Q71" i="1"/>
  <c r="Q70" i="1" s="1"/>
  <c r="Q68" i="1" s="1"/>
  <c r="P71" i="1"/>
  <c r="L71" i="1"/>
  <c r="T71" i="1" s="1"/>
  <c r="D71" i="1"/>
  <c r="W70" i="1"/>
  <c r="V70" i="1"/>
  <c r="S70" i="1"/>
  <c r="R70" i="1"/>
  <c r="P70" i="1"/>
  <c r="M70" i="1"/>
  <c r="L70" i="1"/>
  <c r="K70" i="1"/>
  <c r="J70" i="1"/>
  <c r="H70" i="1"/>
  <c r="G70" i="1"/>
  <c r="F70" i="1"/>
  <c r="E70" i="1"/>
  <c r="D70" i="1"/>
  <c r="U69" i="1"/>
  <c r="O69" i="1"/>
  <c r="W68" i="1"/>
  <c r="V68" i="1"/>
  <c r="S68" i="1"/>
  <c r="R68" i="1"/>
  <c r="P68" i="1"/>
  <c r="M68" i="1"/>
  <c r="L68" i="1"/>
  <c r="K68" i="1"/>
  <c r="J68" i="1"/>
  <c r="H68" i="1"/>
  <c r="G68" i="1"/>
  <c r="F68" i="1"/>
  <c r="E68" i="1"/>
  <c r="D68" i="1"/>
  <c r="U67" i="1"/>
  <c r="O67" i="1"/>
  <c r="U66" i="1"/>
  <c r="O66" i="1"/>
  <c r="U65" i="1"/>
  <c r="O65" i="1"/>
  <c r="V64" i="1"/>
  <c r="W64" i="1" s="1"/>
  <c r="T64" i="1"/>
  <c r="U64" i="1" s="1"/>
  <c r="R64" i="1"/>
  <c r="S64" i="1" s="1"/>
  <c r="P64" i="1"/>
  <c r="Q64" i="1" s="1"/>
  <c r="L64" i="1"/>
  <c r="I64" i="1"/>
  <c r="N64" i="1" s="1"/>
  <c r="O64" i="1" s="1"/>
  <c r="G64" i="1"/>
  <c r="D64" i="1"/>
  <c r="V63" i="1"/>
  <c r="W63" i="1" s="1"/>
  <c r="W62" i="1" s="1"/>
  <c r="T63" i="1"/>
  <c r="U63" i="1" s="1"/>
  <c r="R63" i="1"/>
  <c r="S63" i="1" s="1"/>
  <c r="S62" i="1" s="1"/>
  <c r="P63" i="1"/>
  <c r="Q63" i="1" s="1"/>
  <c r="Q62" i="1" s="1"/>
  <c r="L63" i="1"/>
  <c r="I63" i="1"/>
  <c r="N63" i="1" s="1"/>
  <c r="G63" i="1"/>
  <c r="D63" i="1"/>
  <c r="V62" i="1"/>
  <c r="T62" i="1"/>
  <c r="U62" i="1" s="1"/>
  <c r="R62" i="1"/>
  <c r="P62" i="1"/>
  <c r="M62" i="1"/>
  <c r="L62" i="1"/>
  <c r="K62" i="1"/>
  <c r="J62" i="1"/>
  <c r="H62" i="1"/>
  <c r="G62" i="1"/>
  <c r="F62" i="1"/>
  <c r="E62" i="1"/>
  <c r="D62" i="1"/>
  <c r="U61" i="1"/>
  <c r="O61" i="1"/>
  <c r="U60" i="1"/>
  <c r="O60" i="1"/>
  <c r="U59" i="1"/>
  <c r="O59" i="1"/>
  <c r="V58" i="1"/>
  <c r="W58" i="1" s="1"/>
  <c r="T58" i="1"/>
  <c r="U58" i="1" s="1"/>
  <c r="R58" i="1"/>
  <c r="S58" i="1" s="1"/>
  <c r="P58" i="1"/>
  <c r="Q58" i="1" s="1"/>
  <c r="L58" i="1"/>
  <c r="I58" i="1"/>
  <c r="N58" i="1" s="1"/>
  <c r="O58" i="1" s="1"/>
  <c r="G58" i="1"/>
  <c r="D58" i="1"/>
  <c r="V57" i="1"/>
  <c r="W57" i="1" s="1"/>
  <c r="W56" i="1" s="1"/>
  <c r="W55" i="1" s="1"/>
  <c r="T57" i="1"/>
  <c r="U57" i="1" s="1"/>
  <c r="R57" i="1"/>
  <c r="S57" i="1" s="1"/>
  <c r="S56" i="1" s="1"/>
  <c r="S55" i="1" s="1"/>
  <c r="P57" i="1"/>
  <c r="Q57" i="1" s="1"/>
  <c r="Q56" i="1" s="1"/>
  <c r="L57" i="1"/>
  <c r="I57" i="1"/>
  <c r="N57" i="1" s="1"/>
  <c r="G57" i="1"/>
  <c r="D57" i="1"/>
  <c r="V56" i="1"/>
  <c r="T56" i="1"/>
  <c r="U56" i="1" s="1"/>
  <c r="R56" i="1"/>
  <c r="P56" i="1"/>
  <c r="M56" i="1"/>
  <c r="L56" i="1"/>
  <c r="K56" i="1"/>
  <c r="J56" i="1"/>
  <c r="H56" i="1"/>
  <c r="G56" i="1"/>
  <c r="F56" i="1"/>
  <c r="E56" i="1"/>
  <c r="D56" i="1"/>
  <c r="V55" i="1"/>
  <c r="T55" i="1"/>
  <c r="U55" i="1" s="1"/>
  <c r="R55" i="1"/>
  <c r="P55" i="1"/>
  <c r="M55" i="1"/>
  <c r="L55" i="1"/>
  <c r="K55" i="1"/>
  <c r="J55" i="1"/>
  <c r="H55" i="1"/>
  <c r="G55" i="1"/>
  <c r="F55" i="1"/>
  <c r="E55" i="1"/>
  <c r="D55" i="1"/>
  <c r="U54" i="1"/>
  <c r="O54" i="1"/>
  <c r="U53" i="1"/>
  <c r="O53" i="1"/>
  <c r="W52" i="1"/>
  <c r="V52" i="1"/>
  <c r="T52" i="1"/>
  <c r="U52" i="1" s="1"/>
  <c r="S52" i="1"/>
  <c r="R52" i="1"/>
  <c r="Q52" i="1"/>
  <c r="P52" i="1"/>
  <c r="N52" i="1"/>
  <c r="O52" i="1" s="1"/>
  <c r="M52" i="1"/>
  <c r="L52" i="1"/>
  <c r="K52" i="1"/>
  <c r="J52" i="1"/>
  <c r="I52" i="1"/>
  <c r="H52" i="1"/>
  <c r="G52" i="1"/>
  <c r="F52" i="1"/>
  <c r="E52" i="1"/>
  <c r="D52" i="1"/>
  <c r="V51" i="1"/>
  <c r="W51" i="1" s="1"/>
  <c r="T51" i="1"/>
  <c r="U51" i="1" s="1"/>
  <c r="R51" i="1"/>
  <c r="S51" i="1" s="1"/>
  <c r="P51" i="1"/>
  <c r="Q51" i="1" s="1"/>
  <c r="L51" i="1"/>
  <c r="I51" i="1"/>
  <c r="N51" i="1" s="1"/>
  <c r="O51" i="1" s="1"/>
  <c r="G51" i="1"/>
  <c r="D51" i="1"/>
  <c r="V50" i="1"/>
  <c r="W50" i="1" s="1"/>
  <c r="W49" i="1" s="1"/>
  <c r="W47" i="1" s="1"/>
  <c r="W46" i="1" s="1"/>
  <c r="W23" i="1" s="1"/>
  <c r="T50" i="1"/>
  <c r="U50" i="1" s="1"/>
  <c r="R50" i="1"/>
  <c r="S50" i="1" s="1"/>
  <c r="S49" i="1" s="1"/>
  <c r="S47" i="1" s="1"/>
  <c r="S46" i="1" s="1"/>
  <c r="S23" i="1" s="1"/>
  <c r="P50" i="1"/>
  <c r="Q50" i="1" s="1"/>
  <c r="Q49" i="1" s="1"/>
  <c r="Q47" i="1" s="1"/>
  <c r="L50" i="1"/>
  <c r="I50" i="1"/>
  <c r="N50" i="1" s="1"/>
  <c r="G50" i="1"/>
  <c r="D50" i="1"/>
  <c r="V49" i="1"/>
  <c r="T49" i="1"/>
  <c r="U49" i="1" s="1"/>
  <c r="R49" i="1"/>
  <c r="P49" i="1"/>
  <c r="M49" i="1"/>
  <c r="L49" i="1"/>
  <c r="K49" i="1"/>
  <c r="J49" i="1"/>
  <c r="H49" i="1"/>
  <c r="G49" i="1"/>
  <c r="F49" i="1"/>
  <c r="E49" i="1"/>
  <c r="D49" i="1"/>
  <c r="U48" i="1"/>
  <c r="O48" i="1"/>
  <c r="V47" i="1"/>
  <c r="T47" i="1"/>
  <c r="U47" i="1" s="1"/>
  <c r="R47" i="1"/>
  <c r="P47" i="1"/>
  <c r="M47" i="1"/>
  <c r="L47" i="1"/>
  <c r="K47" i="1"/>
  <c r="J47" i="1"/>
  <c r="H47" i="1"/>
  <c r="G47" i="1"/>
  <c r="F47" i="1"/>
  <c r="E47" i="1"/>
  <c r="D47" i="1"/>
  <c r="V46" i="1"/>
  <c r="R46" i="1"/>
  <c r="P46" i="1"/>
  <c r="M46" i="1"/>
  <c r="L46" i="1"/>
  <c r="K46" i="1"/>
  <c r="J46" i="1"/>
  <c r="H46" i="1"/>
  <c r="G46" i="1"/>
  <c r="F46" i="1"/>
  <c r="E46" i="1"/>
  <c r="D46" i="1"/>
  <c r="U45" i="1"/>
  <c r="O45" i="1"/>
  <c r="U44" i="1"/>
  <c r="O44" i="1"/>
  <c r="W43" i="1"/>
  <c r="V43" i="1"/>
  <c r="T43" i="1"/>
  <c r="U43" i="1" s="1"/>
  <c r="S43" i="1"/>
  <c r="R43" i="1"/>
  <c r="Q43" i="1"/>
  <c r="P43" i="1"/>
  <c r="N43" i="1"/>
  <c r="O43" i="1" s="1"/>
  <c r="M43" i="1"/>
  <c r="L43" i="1"/>
  <c r="K43" i="1"/>
  <c r="J43" i="1"/>
  <c r="I43" i="1"/>
  <c r="H43" i="1"/>
  <c r="G43" i="1"/>
  <c r="F43" i="1"/>
  <c r="E43" i="1"/>
  <c r="D43" i="1"/>
  <c r="U42" i="1"/>
  <c r="O42" i="1"/>
  <c r="U41" i="1"/>
  <c r="O41" i="1"/>
  <c r="U40" i="1"/>
  <c r="O40" i="1"/>
  <c r="U39" i="1"/>
  <c r="O39" i="1"/>
  <c r="U38" i="1"/>
  <c r="O38" i="1"/>
  <c r="U37" i="1"/>
  <c r="O37" i="1"/>
  <c r="W36" i="1"/>
  <c r="V36" i="1"/>
  <c r="T36" i="1"/>
  <c r="U36" i="1" s="1"/>
  <c r="S36" i="1"/>
  <c r="R36" i="1"/>
  <c r="Q36" i="1"/>
  <c r="P36" i="1"/>
  <c r="N36" i="1"/>
  <c r="O36" i="1" s="1"/>
  <c r="M36" i="1"/>
  <c r="L36" i="1"/>
  <c r="K36" i="1"/>
  <c r="J36" i="1"/>
  <c r="I36" i="1"/>
  <c r="H36" i="1"/>
  <c r="G36" i="1"/>
  <c r="F36" i="1"/>
  <c r="E36" i="1"/>
  <c r="D36" i="1"/>
  <c r="U35" i="1"/>
  <c r="O35" i="1"/>
  <c r="U34" i="1"/>
  <c r="O34" i="1"/>
  <c r="W33" i="1"/>
  <c r="V33" i="1"/>
  <c r="T33" i="1"/>
  <c r="U33" i="1" s="1"/>
  <c r="S33" i="1"/>
  <c r="R33" i="1"/>
  <c r="Q33" i="1"/>
  <c r="P33" i="1"/>
  <c r="N33" i="1"/>
  <c r="O33" i="1" s="1"/>
  <c r="M33" i="1"/>
  <c r="L33" i="1"/>
  <c r="K33" i="1"/>
  <c r="J33" i="1"/>
  <c r="I33" i="1"/>
  <c r="H33" i="1"/>
  <c r="G33" i="1"/>
  <c r="F33" i="1"/>
  <c r="E33" i="1"/>
  <c r="D33" i="1"/>
  <c r="U32" i="1"/>
  <c r="O32" i="1"/>
  <c r="U31" i="1"/>
  <c r="O31" i="1"/>
  <c r="U30" i="1"/>
  <c r="O30" i="1"/>
  <c r="W29" i="1"/>
  <c r="V29" i="1"/>
  <c r="T29" i="1"/>
  <c r="U29" i="1" s="1"/>
  <c r="S29" i="1"/>
  <c r="R29" i="1"/>
  <c r="Q29" i="1"/>
  <c r="P29" i="1"/>
  <c r="N29" i="1"/>
  <c r="O29" i="1" s="1"/>
  <c r="M29" i="1"/>
  <c r="L29" i="1"/>
  <c r="K29" i="1"/>
  <c r="J29" i="1"/>
  <c r="I29" i="1"/>
  <c r="H29" i="1"/>
  <c r="G29" i="1"/>
  <c r="F29" i="1"/>
  <c r="E29" i="1"/>
  <c r="D29" i="1"/>
  <c r="W28" i="1"/>
  <c r="V28" i="1"/>
  <c r="T28" i="1"/>
  <c r="U28" i="1" s="1"/>
  <c r="S28" i="1"/>
  <c r="R28" i="1"/>
  <c r="Q28" i="1"/>
  <c r="P28" i="1"/>
  <c r="N28" i="1"/>
  <c r="O28" i="1" s="1"/>
  <c r="M28" i="1"/>
  <c r="L28" i="1"/>
  <c r="K28" i="1"/>
  <c r="J28" i="1"/>
  <c r="I28" i="1"/>
  <c r="H28" i="1"/>
  <c r="G28" i="1"/>
  <c r="F28" i="1"/>
  <c r="E28" i="1"/>
  <c r="D28" i="1"/>
  <c r="W27" i="1"/>
  <c r="V27" i="1"/>
  <c r="R27" i="1"/>
  <c r="Q27" i="1"/>
  <c r="P27" i="1"/>
  <c r="M27" i="1"/>
  <c r="L27" i="1"/>
  <c r="K27" i="1"/>
  <c r="J27" i="1"/>
  <c r="H27" i="1"/>
  <c r="F27" i="1"/>
  <c r="E27" i="1"/>
  <c r="W26" i="1"/>
  <c r="V26" i="1"/>
  <c r="T26" i="1"/>
  <c r="U26" i="1" s="1"/>
  <c r="S26" i="1"/>
  <c r="R26" i="1"/>
  <c r="Q26" i="1"/>
  <c r="P26" i="1"/>
  <c r="N26" i="1"/>
  <c r="O26" i="1" s="1"/>
  <c r="M26" i="1"/>
  <c r="L26" i="1"/>
  <c r="K26" i="1"/>
  <c r="J26" i="1"/>
  <c r="I26" i="1"/>
  <c r="H26" i="1"/>
  <c r="G26" i="1"/>
  <c r="F26" i="1"/>
  <c r="E26" i="1"/>
  <c r="D26" i="1"/>
  <c r="V25" i="1"/>
  <c r="R25" i="1"/>
  <c r="Q25" i="1"/>
  <c r="M25" i="1"/>
  <c r="L25" i="1"/>
  <c r="K25" i="1"/>
  <c r="J25" i="1"/>
  <c r="H25" i="1"/>
  <c r="G25" i="1"/>
  <c r="F25" i="1"/>
  <c r="E25" i="1"/>
  <c r="W24" i="1"/>
  <c r="T24" i="1"/>
  <c r="U24" i="1" s="1"/>
  <c r="S24" i="1"/>
  <c r="P24" i="1"/>
  <c r="M24" i="1"/>
  <c r="L24" i="1"/>
  <c r="K24" i="1"/>
  <c r="J24" i="1"/>
  <c r="I24" i="1"/>
  <c r="H24" i="1"/>
  <c r="G24" i="1"/>
  <c r="F24" i="1"/>
  <c r="E24" i="1"/>
  <c r="D24" i="1"/>
  <c r="V23" i="1"/>
  <c r="R23" i="1"/>
  <c r="P23" i="1"/>
  <c r="M23" i="1"/>
  <c r="L23" i="1"/>
  <c r="K23" i="1"/>
  <c r="J23" i="1"/>
  <c r="H23" i="1"/>
  <c r="G23" i="1"/>
  <c r="F23" i="1"/>
  <c r="E23" i="1"/>
  <c r="D23" i="1"/>
  <c r="W22" i="1"/>
  <c r="V22" i="1"/>
  <c r="T22" i="1"/>
  <c r="U22" i="1" s="1"/>
  <c r="S22" i="1"/>
  <c r="R22" i="1"/>
  <c r="Q22" i="1"/>
  <c r="P22" i="1"/>
  <c r="N22" i="1"/>
  <c r="O22" i="1" s="1"/>
  <c r="M22" i="1"/>
  <c r="L22" i="1"/>
  <c r="K22" i="1"/>
  <c r="J22" i="1"/>
  <c r="I22" i="1"/>
  <c r="H22" i="1"/>
  <c r="G22" i="1"/>
  <c r="F22" i="1"/>
  <c r="E22" i="1"/>
  <c r="D22" i="1"/>
  <c r="M21" i="1"/>
  <c r="L21" i="1"/>
  <c r="K21" i="1"/>
  <c r="J21" i="1"/>
  <c r="H21" i="1"/>
  <c r="F21" i="1"/>
  <c r="E21" i="1"/>
  <c r="N62" i="1" l="1"/>
  <c r="O62" i="1" s="1"/>
  <c r="O63" i="1"/>
  <c r="D21" i="1"/>
  <c r="O50" i="1"/>
  <c r="N49" i="1"/>
  <c r="N56" i="1"/>
  <c r="O57" i="1"/>
  <c r="Q55" i="1"/>
  <c r="Q46" i="1" s="1"/>
  <c r="Q23" i="1" s="1"/>
  <c r="Q21" i="1" s="1"/>
  <c r="U71" i="1"/>
  <c r="T70" i="1"/>
  <c r="I49" i="1"/>
  <c r="I47" i="1" s="1"/>
  <c r="I56" i="1"/>
  <c r="I55" i="1" s="1"/>
  <c r="I62" i="1"/>
  <c r="I71" i="1"/>
  <c r="R74" i="1"/>
  <c r="R72" i="1" s="1"/>
  <c r="R24" i="1" s="1"/>
  <c r="R21" i="1" s="1"/>
  <c r="V74" i="1"/>
  <c r="V72" i="1" s="1"/>
  <c r="V24" i="1" s="1"/>
  <c r="V21" i="1" s="1"/>
  <c r="Q74" i="1"/>
  <c r="Q72" i="1" s="1"/>
  <c r="Q24" i="1" s="1"/>
  <c r="P78" i="1"/>
  <c r="P25" i="1" s="1"/>
  <c r="P21" i="1" s="1"/>
  <c r="T78" i="1"/>
  <c r="I78" i="1"/>
  <c r="I25" i="1" s="1"/>
  <c r="N79" i="1"/>
  <c r="S78" i="1"/>
  <c r="S25" i="1" s="1"/>
  <c r="S21" i="1" s="1"/>
  <c r="W78" i="1"/>
  <c r="W25" i="1" s="1"/>
  <c r="W21" i="1" s="1"/>
  <c r="S83" i="1"/>
  <c r="S27" i="1" s="1"/>
  <c r="D85" i="1"/>
  <c r="D83" i="1" s="1"/>
  <c r="D27" i="1" s="1"/>
  <c r="G83" i="1"/>
  <c r="G27" i="1" s="1"/>
  <c r="G21" i="1" s="1"/>
  <c r="N75" i="1"/>
  <c r="T84" i="1"/>
  <c r="I84" i="1"/>
  <c r="T85" i="1"/>
  <c r="U85" i="1" s="1"/>
  <c r="I85" i="1"/>
  <c r="N85" i="1" s="1"/>
  <c r="O85" i="1" s="1"/>
  <c r="T86" i="1"/>
  <c r="U86" i="1" s="1"/>
  <c r="I86" i="1"/>
  <c r="N86" i="1" s="1"/>
  <c r="O86" i="1" s="1"/>
  <c r="T87" i="1"/>
  <c r="U87" i="1" s="1"/>
  <c r="I87" i="1"/>
  <c r="N87" i="1" s="1"/>
  <c r="O87" i="1" s="1"/>
  <c r="T88" i="1"/>
  <c r="U88" i="1" s="1"/>
  <c r="I88" i="1"/>
  <c r="N88" i="1" s="1"/>
  <c r="O88" i="1" s="1"/>
  <c r="I90" i="1"/>
  <c r="N90" i="1" s="1"/>
  <c r="O90" i="1" s="1"/>
  <c r="U84" i="1" l="1"/>
  <c r="T83" i="1"/>
  <c r="N71" i="1"/>
  <c r="I70" i="1"/>
  <c r="I68" i="1" s="1"/>
  <c r="T68" i="1"/>
  <c r="U70" i="1"/>
  <c r="N55" i="1"/>
  <c r="O55" i="1" s="1"/>
  <c r="O56" i="1"/>
  <c r="O49" i="1"/>
  <c r="N47" i="1"/>
  <c r="N84" i="1"/>
  <c r="I83" i="1"/>
  <c r="I27" i="1" s="1"/>
  <c r="O75" i="1"/>
  <c r="N74" i="1"/>
  <c r="O79" i="1"/>
  <c r="N78" i="1"/>
  <c r="U78" i="1"/>
  <c r="T25" i="1"/>
  <c r="U25" i="1" s="1"/>
  <c r="I46" i="1"/>
  <c r="I23" i="1" s="1"/>
  <c r="I21" i="1" s="1"/>
  <c r="N83" i="1" l="1"/>
  <c r="O84" i="1"/>
  <c r="U68" i="1"/>
  <c r="T46" i="1"/>
  <c r="O71" i="1"/>
  <c r="N70" i="1"/>
  <c r="O78" i="1"/>
  <c r="N25" i="1"/>
  <c r="O25" i="1" s="1"/>
  <c r="O74" i="1"/>
  <c r="N72" i="1"/>
  <c r="O47" i="1"/>
  <c r="U83" i="1"/>
  <c r="T27" i="1"/>
  <c r="U27" i="1" s="1"/>
  <c r="O83" i="1" l="1"/>
  <c r="N27" i="1"/>
  <c r="O27" i="1" s="1"/>
  <c r="O72" i="1"/>
  <c r="N24" i="1"/>
  <c r="O24" i="1" s="1"/>
  <c r="N68" i="1"/>
  <c r="O70" i="1"/>
  <c r="U46" i="1"/>
  <c r="T23" i="1"/>
  <c r="O68" i="1" l="1"/>
  <c r="N46" i="1"/>
  <c r="T21" i="1"/>
  <c r="U21" i="1" s="1"/>
  <c r="U23" i="1"/>
  <c r="N23" i="1" l="1"/>
  <c r="O46" i="1"/>
  <c r="O23" i="1" l="1"/>
  <c r="N21" i="1"/>
  <c r="O21" i="1" s="1"/>
</calcChain>
</file>

<file path=xl/sharedStrings.xml><?xml version="1.0" encoding="utf-8"?>
<sst xmlns="http://schemas.openxmlformats.org/spreadsheetml/2006/main" count="323" uniqueCount="162">
  <si>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</si>
  <si>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</si>
  <si>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</si>
  <si>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</si>
  <si>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2018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</si>
  <si>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</si>
  <si>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</si>
  <si>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</si>
  <si>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Приказом Департамента тарифного регулирования Томской области № 6-252 от 27.10.2017 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</si>
  <si>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</si>
  <si>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</si>
  <si>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</si>
  <si>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</si>
  <si>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</si>
  <si>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</si>
  <si>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</si>
  <si>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2018)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</si>
  <si>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</si>
  <si>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</si>
  <si>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</si>
  <si>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</si>
  <si>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</si>
  <si>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</si>
  <si>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</si>
  <si>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t>млн. рублей 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</si>
  <si>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</si>
  <si>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</si>
  <si>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</si>
  <si>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</si>
  <si>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</si>
  <si>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</si>
  <si>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</si>
  <si>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</si>
  <si>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</si>
  <si>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</si>
  <si>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</si>
  <si>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</si>
  <si>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</si>
  <si>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</si>
  <si>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</si>
  <si>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</si>
  <si>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</si>
  <si>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</si>
  <si>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</si>
  <si>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</si>
  <si>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</si>
  <si>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</si>
  <si>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</si>
  <si>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</si>
  <si>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</si>
  <si>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</si>
  <si>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</si>
  <si>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</si>
  <si>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</si>
  <si>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</si>
  <si>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</si>
  <si>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</si>
  <si>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</si>
  <si>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</si>
  <si>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</si>
  <si>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</si>
  <si>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</si>
  <si>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</si>
  <si>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</si>
  <si>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</si>
  <si>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</si>
  <si>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</si>
  <si>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</si>
  <si>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</si>
  <si>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</si>
  <si>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</si>
  <si>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</si>
  <si>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</si>
  <si>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</si>
  <si>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</si>
  <si>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</si>
  <si>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</si>
  <si>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</si>
  <si>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</si>
  <si>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системы телемеханики и диспетчеризации</t>
  </si>
  <si>
    <t>Е_0000060003</t>
  </si>
  <si>
    <t>Срок реализации проекта до конца 2018 года</t>
  </si>
  <si>
    <t>Монтаж системы сигнализации в трансформаторной подстанции</t>
  </si>
  <si>
    <t>Е_0000060005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</si>
  <si>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</si>
  <si>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</si>
  <si>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</si>
  <si>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</si>
  <si>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</si>
  <si>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</si>
  <si>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</si>
  <si>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</si>
  <si>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</si>
  <si>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</si>
  <si>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учетов с АСКУЭ на границе балансовой принадлежности с потребителями, запитанными кабельными линиями от трансформаторных подстанций</t>
  </si>
  <si>
    <t>Е_0030000006</t>
  </si>
  <si>
    <t>Установка учетов с АСКУЭ на границе балансовой принадлежности с потребителями, запитанными от воздушных линий 0,4 кВ</t>
  </si>
  <si>
    <t>Е_0030000007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</si>
  <si>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</si>
  <si>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</si>
  <si>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</si>
  <si>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</si>
  <si>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</si>
  <si>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</si>
  <si>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</si>
  <si>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</si>
  <si>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 в ТП</t>
  </si>
  <si>
    <t>Е_0030000008</t>
  </si>
  <si>
    <t>Монтаж системы учета с АСКУЭ в ТП</t>
  </si>
  <si>
    <t>Е_0030000009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</si>
  <si>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</si>
  <si>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</si>
  <si>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</si>
  <si>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</si>
  <si>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</si>
  <si>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</si>
  <si>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</si>
  <si>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</si>
  <si>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</si>
  <si>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</si>
  <si>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</si>
  <si>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</si>
  <si>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 видеонаблюдения</t>
  </si>
  <si>
    <t>Е_0000000872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</si>
  <si>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</si>
  <si>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</si>
  <si>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</si>
  <si>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</si>
  <si>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</si>
  <si>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</si>
  <si>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РП ТИЗ</t>
  </si>
  <si>
    <t>Е_1000000011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</si>
  <si>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</si>
  <si>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Е_0004000021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</si>
  <si>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</si>
  <si>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Е_0004000022</t>
  </si>
  <si>
    <t>1.4</t>
  </si>
  <si>
    <t>Прочее новое строительство объектов электросетевого хозяйства, всего, в том числе:</t>
  </si>
  <si>
    <t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t>
  </si>
  <si>
    <t>Е_1004000031</t>
  </si>
  <si>
    <t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t>
  </si>
  <si>
    <t>Е_1004500032</t>
  </si>
  <si>
    <t>Строительство и реконструкция сетей электроснабжения 0,4кВ для обеспечения качества и надежности электроснабжения</t>
  </si>
  <si>
    <t>Е_0004500033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</si>
  <si>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</si>
  <si>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</si>
  <si>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</si>
  <si>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</si>
  <si>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объектов электросетевого хозяйства и земельных участков под их размещение</t>
  </si>
  <si>
    <t>Е_0000007036</t>
  </si>
  <si>
    <t>Приобретение Автогидроподъемника 18 м</t>
  </si>
  <si>
    <t>Е_0000007038</t>
  </si>
  <si>
    <t>Приобретение Легкового служебного автомобиля</t>
  </si>
  <si>
    <t>Е_0000007044</t>
  </si>
  <si>
    <t>Приобретение Грузового бортового с манипулятором</t>
  </si>
  <si>
    <t>Е_0000007047</t>
  </si>
  <si>
    <t>Приобретение Ножниц гильотинных SB-12/2500</t>
  </si>
  <si>
    <t>Е_0000007051</t>
  </si>
  <si>
    <t>Приобретение Плазмореза</t>
  </si>
  <si>
    <t>Е_0000007068</t>
  </si>
  <si>
    <t>Приобретение пассажирского лифта</t>
  </si>
  <si>
    <t>Е_0000007074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</si>
</sst>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0.000"/>
    <numFmt numFmtId="165" formatCode="0.0"/>
    <numFmt numFmtId="166" formatCode="_-* #,##0.00&quot;р.&quot;_-;\-* #,##0.00&quot;р.&quot;_-;_-* &quot;-&quot;??&quot;р.&quot;_-;_-@_-"/>
    <numFmt numFmtId="167" formatCode="dd\-mmm\-yy"/>
    <numFmt numFmtId="168" formatCode="_-* #,##0\ &quot;руб&quot;_-;\-* #,##0\ &quot;руб&quot;_-;_-* &quot;-&quot;\ &quot;руб&quot;_-;_-@_-"/>
    <numFmt numFmtId="169" formatCode="mmmm\ d\,\ yyyy"/>
    <numFmt numFmtId="170" formatCode="&quot;?.&quot;#,##0_);[Red]\(&quot;?.&quot;#,##0\)"/>
    <numFmt numFmtId="171" formatCode="&quot;?.&quot;#,##0.00_);[Red]\(&quot;?.&quot;#,##0.00\)"/>
    <numFmt numFmtId="172" formatCode="_-* #,##0\ _F_-;\-* #,##0\ _F_-;_-* &quot;-&quot;\ _F_-;_-@_-"/>
    <numFmt numFmtId="173" formatCode="_-* #,##0.00\ _F_-;\-* #,##0.00\ _F_-;_-* &quot;-&quot;??\ _F_-;_-@_-"/>
    <numFmt numFmtId="174" formatCode="&quot;$&quot;#,##0_);[Red]\(&quot;$&quot;#,##0\)"/>
    <numFmt numFmtId="175" formatCode="_-* #,##0.00\ &quot;F&quot;_-;\-* #,##0.00\ &quot;F&quot;_-;_-* &quot;-&quot;??\ &quot;F&quot;_-;_-@_-"/>
    <numFmt numFmtId="176" formatCode="_-* #,##0_-;\-* #,##0_-;_-* &quot;-&quot;_-;_-@_-"/>
    <numFmt numFmtId="177" formatCode="_-* #,##0.00_-;\-* #,##0.00_-;_-* &quot;-&quot;??_-;_-@_-"/>
    <numFmt numFmtId="178" formatCode="_-* #,##0.00\ [$€]_-;\-* #,##0.00\ [$€]_-;_-* &quot;-&quot;??\ [$€]_-;_-@_-"/>
    <numFmt numFmtId="179" formatCode="_(* #,##0_);_(* \(#,##0\);_(* &quot;-&quot;_);_(@_)"/>
    <numFmt numFmtId="180" formatCode="_-* #,##0_р_._-;\-* #,##0_р_._-;_-* &quot;-&quot;_р_._-;_-@_-"/>
    <numFmt numFmtId="181" formatCode="#,##0_ ;[Red]\-#,##0\ "/>
    <numFmt numFmtId="182" formatCode="_(* #,##0_);_(* \(#,##0\);_(* &quot;-&quot;??_);_(@_)"/>
    <numFmt numFmtId="183" formatCode="_-* #,##0.00_р_._-;\-* #,##0.00_р_._-;_-* &quot;-&quot;??_р_.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#,##0_);[Red]\(#,##0\)"/>
    <numFmt numFmtId="187" formatCode="#,##0.00_);[Red]\(#,##0.00\)"/>
    <numFmt numFmtId="188" formatCode="#,##0.00;[Red]\-#,##0.00;&quot;-&quot;"/>
    <numFmt numFmtId="189" formatCode="#,##0;[Red]\-#,##0;&quot;-&quot;"/>
    <numFmt numFmtId="190" formatCode="_-&quot;£&quot;* #,##0_-;\-&quot;£&quot;* #,##0_-;_-&quot;£&quot;* &quot;-&quot;_-;_-@_-"/>
    <numFmt numFmtId="191" formatCode="_-&quot;£&quot;* #,##0.00_-;\-&quot;£&quot;* #,##0.00_-;_-&quot;£&quot;* &quot;-&quot;??_-;_-@_-"/>
    <numFmt numFmtId="192" formatCode="General_)"/>
    <numFmt numFmtId="193" formatCode="_-* #,##0\ _р_._-;\-* #,##0\ _р_._-;_-* &quot;-&quot;\ _р_._-;_-@_-"/>
    <numFmt numFmtId="194" formatCode="_-* #,##0.00\ _р_._-;\-* #,##0.00\ _р_._-;_-* &quot;-&quot;??\ _р_._-;_-@_-"/>
    <numFmt numFmtId="195" formatCode="#,###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1">
    <xf numFmtId="0" fontId="0" fillId="0" borderId="0"/>
    <xf numFmtId="0" fontId="2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166" fontId="13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6" fontId="14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6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0" fontId="13" fillId="0" borderId="8">
      <protection locked="0"/>
    </xf>
    <xf numFmtId="0" fontId="13" fillId="0" borderId="8">
      <protection locked="0"/>
    </xf>
    <xf numFmtId="0" fontId="14" fillId="0" borderId="8">
      <protection locked="0"/>
    </xf>
    <xf numFmtId="167" fontId="15" fillId="0" borderId="0">
      <protection locked="0"/>
    </xf>
    <xf numFmtId="167" fontId="15" fillId="0" borderId="0">
      <protection locked="0"/>
    </xf>
    <xf numFmtId="167" fontId="16" fillId="0" borderId="0">
      <protection locked="0"/>
    </xf>
    <xf numFmtId="167" fontId="15" fillId="0" borderId="0">
      <protection locked="0"/>
    </xf>
    <xf numFmtId="167" fontId="15" fillId="0" borderId="0">
      <protection locked="0"/>
    </xf>
    <xf numFmtId="167" fontId="16" fillId="0" borderId="0">
      <protection locked="0"/>
    </xf>
    <xf numFmtId="167" fontId="13" fillId="0" borderId="8">
      <protection locked="0"/>
    </xf>
    <xf numFmtId="167" fontId="13" fillId="0" borderId="8">
      <protection locked="0"/>
    </xf>
    <xf numFmtId="167" fontId="14" fillId="0" borderId="8">
      <protection locked="0"/>
    </xf>
    <xf numFmtId="0" fontId="17" fillId="0" borderId="0"/>
    <xf numFmtId="168" fontId="2" fillId="0" borderId="0">
      <alignment horizontal="center"/>
    </xf>
    <xf numFmtId="169" fontId="18" fillId="2" borderId="9">
      <alignment horizontal="center" vertical="center"/>
      <protection locked="0"/>
    </xf>
    <xf numFmtId="170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Fill="0" applyBorder="0" applyAlignment="0"/>
    <xf numFmtId="0" fontId="21" fillId="0" borderId="0" applyFill="0" applyBorder="0" applyAlignment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2" fillId="0" borderId="0" applyFont="0" applyFill="0" applyBorder="0" applyAlignment="0" applyProtection="0"/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22" fillId="0" borderId="0">
      <protection locked="0"/>
    </xf>
    <xf numFmtId="167" fontId="22" fillId="0" borderId="0">
      <protection locked="0"/>
    </xf>
    <xf numFmtId="167" fontId="23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22" fillId="0" borderId="0">
      <protection locked="0"/>
    </xf>
    <xf numFmtId="167" fontId="22" fillId="0" borderId="0">
      <protection locked="0"/>
    </xf>
    <xf numFmtId="167" fontId="23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10" applyNumberFormat="0" applyAlignment="0" applyProtection="0">
      <alignment horizontal="left" vertical="center"/>
    </xf>
    <xf numFmtId="0" fontId="25" fillId="0" borderId="3">
      <alignment horizontal="left"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9" fillId="0" borderId="0"/>
    <xf numFmtId="179" fontId="28" fillId="3" borderId="11">
      <alignment horizontal="center" vertical="center" wrapText="1"/>
      <protection locked="0"/>
    </xf>
    <xf numFmtId="180" fontId="28" fillId="3" borderId="11">
      <alignment horizontal="center" vertical="center" wrapText="1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1" fillId="4" borderId="11">
      <alignment horizontal="left" vertical="center" wrapText="1"/>
    </xf>
    <xf numFmtId="181" fontId="28" fillId="0" borderId="6">
      <alignment horizontal="right" vertical="center" wrapText="1"/>
    </xf>
    <xf numFmtId="0" fontId="32" fillId="5" borderId="0"/>
    <xf numFmtId="182" fontId="12" fillId="6" borderId="6">
      <alignment vertical="center"/>
    </xf>
    <xf numFmtId="183" fontId="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/>
    <xf numFmtId="0" fontId="33" fillId="0" borderId="0"/>
    <xf numFmtId="0" fontId="10" fillId="0" borderId="0"/>
    <xf numFmtId="186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0" fontId="34" fillId="0" borderId="0"/>
    <xf numFmtId="0" fontId="34" fillId="0" borderId="0"/>
    <xf numFmtId="0" fontId="35" fillId="0" borderId="0" applyNumberFormat="0">
      <alignment horizontal="left"/>
    </xf>
    <xf numFmtId="0" fontId="12" fillId="5" borderId="12" applyNumberFormat="0" applyFont="0" applyFill="0" applyBorder="0" applyAlignment="0" applyProtection="0"/>
    <xf numFmtId="0" fontId="12" fillId="5" borderId="12" applyNumberFormat="0" applyFont="0" applyFill="0" applyBorder="0" applyAlignment="0" applyProtection="0"/>
    <xf numFmtId="0" fontId="12" fillId="5" borderId="12" applyNumberFormat="0" applyFont="0" applyFill="0" applyBorder="0" applyAlignment="0" applyProtection="0"/>
    <xf numFmtId="0" fontId="34" fillId="0" borderId="0"/>
    <xf numFmtId="0" fontId="34" fillId="0" borderId="0"/>
    <xf numFmtId="182" fontId="36" fillId="6" borderId="6">
      <alignment horizontal="center" vertical="center" wrapText="1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7" borderId="0"/>
    <xf numFmtId="0" fontId="12" fillId="5" borderId="0">
      <alignment horizontal="center" vertical="center"/>
    </xf>
    <xf numFmtId="0" fontId="12" fillId="5" borderId="0">
      <alignment horizontal="center" vertical="center"/>
    </xf>
    <xf numFmtId="0" fontId="12" fillId="5" borderId="0">
      <alignment horizontal="center" vertical="center"/>
    </xf>
    <xf numFmtId="179" fontId="37" fillId="3" borderId="11" applyFont="0" applyAlignment="0" applyProtection="0"/>
    <xf numFmtId="180" fontId="37" fillId="3" borderId="11" applyFont="0" applyAlignment="0" applyProtection="0"/>
    <xf numFmtId="179" fontId="37" fillId="3" borderId="11" applyFont="0" applyAlignment="0" applyProtection="0"/>
    <xf numFmtId="0" fontId="38" fillId="4" borderId="11">
      <alignment horizontal="left" vertical="center" wrapText="1"/>
    </xf>
    <xf numFmtId="188" fontId="39" fillId="0" borderId="11">
      <alignment horizontal="center" vertical="center" wrapText="1"/>
    </xf>
    <xf numFmtId="189" fontId="39" fillId="3" borderId="11">
      <alignment horizontal="center" vertical="center" wrapText="1"/>
      <protection locked="0"/>
    </xf>
    <xf numFmtId="0" fontId="12" fillId="5" borderId="0"/>
    <xf numFmtId="0" fontId="12" fillId="5" borderId="0"/>
    <xf numFmtId="0" fontId="12" fillId="5" borderId="0"/>
    <xf numFmtId="182" fontId="40" fillId="8" borderId="13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190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182" fontId="12" fillId="9" borderId="6" applyNumberFormat="0" applyFill="0" applyBorder="0" applyProtection="0">
      <alignment vertical="center"/>
      <protection locked="0"/>
    </xf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92" fontId="42" fillId="0" borderId="14">
      <protection locked="0"/>
    </xf>
    <xf numFmtId="0" fontId="43" fillId="16" borderId="15" applyNumberFormat="0" applyAlignment="0" applyProtection="0"/>
    <xf numFmtId="0" fontId="44" fillId="17" borderId="16" applyNumberFormat="0" applyAlignment="0" applyProtection="0"/>
    <xf numFmtId="0" fontId="45" fillId="17" borderId="15" applyNumberFormat="0" applyAlignment="0" applyProtection="0"/>
    <xf numFmtId="0" fontId="46" fillId="0" borderId="0" applyBorder="0">
      <alignment horizontal="center" vertical="center" wrapText="1"/>
    </xf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49" fillId="0" borderId="19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20" applyBorder="0">
      <alignment horizontal="center" vertical="center" wrapText="1"/>
    </xf>
    <xf numFmtId="192" fontId="51" fillId="18" borderId="14"/>
    <xf numFmtId="4" fontId="52" fillId="19" borderId="6" applyBorder="0">
      <alignment horizontal="right"/>
    </xf>
    <xf numFmtId="0" fontId="53" fillId="0" borderId="21" applyNumberFormat="0" applyFill="0" applyAlignment="0" applyProtection="0"/>
    <xf numFmtId="0" fontId="54" fillId="20" borderId="22" applyNumberFormat="0" applyAlignment="0" applyProtection="0"/>
    <xf numFmtId="0" fontId="18" fillId="0" borderId="0">
      <alignment horizontal="center" vertical="top" wrapText="1"/>
    </xf>
    <xf numFmtId="0" fontId="55" fillId="0" borderId="0">
      <alignment horizontal="centerContinuous" vertical="center" wrapText="1"/>
    </xf>
    <xf numFmtId="0" fontId="56" fillId="21" borderId="0" applyFill="0">
      <alignment wrapText="1"/>
    </xf>
    <xf numFmtId="0" fontId="56" fillId="21" borderId="0" applyFill="0">
      <alignment wrapText="1"/>
    </xf>
    <xf numFmtId="0" fontId="57" fillId="0" borderId="0" applyNumberFormat="0" applyFill="0" applyBorder="0" applyAlignment="0" applyProtection="0"/>
    <xf numFmtId="0" fontId="58" fillId="22" borderId="0" applyNumberFormat="0" applyBorder="0" applyAlignment="0" applyProtection="0"/>
    <xf numFmtId="0" fontId="1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59" fillId="0" borderId="0"/>
    <xf numFmtId="0" fontId="12" fillId="0" borderId="0"/>
    <xf numFmtId="0" fontId="5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0" fillId="0" borderId="0"/>
    <xf numFmtId="0" fontId="61" fillId="0" borderId="0"/>
    <xf numFmtId="0" fontId="12" fillId="0" borderId="0"/>
    <xf numFmtId="0" fontId="1" fillId="0" borderId="0"/>
    <xf numFmtId="0" fontId="1" fillId="0" borderId="0"/>
    <xf numFmtId="0" fontId="62" fillId="23" borderId="0" applyNumberFormat="0" applyBorder="0" applyAlignment="0" applyProtection="0"/>
    <xf numFmtId="165" fontId="63" fillId="19" borderId="23" applyNumberFormat="0" applyBorder="0" applyAlignment="0">
      <alignment vertical="center"/>
      <protection locked="0"/>
    </xf>
    <xf numFmtId="0" fontId="64" fillId="0" borderId="0" applyNumberFormat="0" applyFill="0" applyBorder="0" applyAlignment="0" applyProtection="0"/>
    <xf numFmtId="0" fontId="65" fillId="24" borderId="2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6" fillId="0" borderId="25" applyNumberFormat="0" applyFill="0" applyAlignment="0" applyProtection="0"/>
    <xf numFmtId="0" fontId="10" fillId="0" borderId="0"/>
    <xf numFmtId="0" fontId="67" fillId="0" borderId="0" applyNumberFormat="0" applyFill="0" applyBorder="0" applyAlignment="0" applyProtection="0"/>
    <xf numFmtId="49" fontId="56" fillId="0" borderId="0">
      <alignment horizontal="center"/>
    </xf>
    <xf numFmtId="49" fontId="56" fillId="0" borderId="0">
      <alignment horizontal="center"/>
    </xf>
    <xf numFmtId="193" fontId="68" fillId="0" borderId="0" applyFont="0" applyFill="0" applyBorder="0" applyAlignment="0" applyProtection="0"/>
    <xf numFmtId="3" fontId="69" fillId="0" borderId="5" applyFont="0" applyBorder="0">
      <alignment horizontal="right"/>
      <protection locked="0"/>
    </xf>
    <xf numFmtId="194" fontId="68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4" fontId="52" fillId="21" borderId="0" applyFont="0" applyBorder="0">
      <alignment horizontal="right"/>
    </xf>
    <xf numFmtId="4" fontId="52" fillId="21" borderId="26" applyBorder="0">
      <alignment horizontal="right"/>
    </xf>
    <xf numFmtId="4" fontId="52" fillId="21" borderId="6" applyFont="0" applyBorder="0">
      <alignment horizontal="right"/>
    </xf>
    <xf numFmtId="195" fontId="70" fillId="25" borderId="27">
      <alignment vertical="center"/>
    </xf>
    <xf numFmtId="0" fontId="71" fillId="26" borderId="0" applyNumberFormat="0" applyBorder="0" applyAlignment="0" applyProtection="0"/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textRotation="90" wrapText="1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6" xfId="1" applyFont="1" applyFill="1" applyBorder="1" applyAlignment="1">
      <alignment horizontal="center" vertical="center" wrapText="1"/>
    </xf>
    <xf numFmtId="2" fontId="9" fillId="0" borderId="0" xfId="1" applyNumberFormat="1" applyFont="1" applyFill="1" applyAlignment="1">
      <alignment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Alignment="1">
      <alignment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165" fontId="6" fillId="0" borderId="6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9" fillId="0" borderId="6" xfId="2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</cellXfs>
  <cellStyles count="331">
    <cellStyle name="_! С корректировкой под Энергокомфорт с мощностью 14.11.07 (1)" xfId="3"/>
    <cellStyle name="_~6099726" xfId="4"/>
    <cellStyle name="_2._Смета_2009г._Прочие_Чистая_" xfId="5"/>
    <cellStyle name="_2._Смета_2011г._ООО_Горсети_РЭК" xfId="6"/>
    <cellStyle name="_FFF" xfId="7"/>
    <cellStyle name="_FFF_New Form10_2" xfId="8"/>
    <cellStyle name="_FFF_Nsi" xfId="9"/>
    <cellStyle name="_FFF_Nsi_1" xfId="10"/>
    <cellStyle name="_FFF_Nsi_139" xfId="11"/>
    <cellStyle name="_FFF_Nsi_140" xfId="12"/>
    <cellStyle name="_FFF_Nsi_140(Зах)" xfId="13"/>
    <cellStyle name="_FFF_Nsi_140_mod" xfId="14"/>
    <cellStyle name="_FFF_Summary" xfId="15"/>
    <cellStyle name="_FFF_Tax_form_1кв_3" xfId="16"/>
    <cellStyle name="_FFF_БКЭ" xfId="17"/>
    <cellStyle name="_Final_Book_010301" xfId="18"/>
    <cellStyle name="_Final_Book_010301_New Form10_2" xfId="19"/>
    <cellStyle name="_Final_Book_010301_Nsi" xfId="20"/>
    <cellStyle name="_Final_Book_010301_Nsi_1" xfId="21"/>
    <cellStyle name="_Final_Book_010301_Nsi_139" xfId="22"/>
    <cellStyle name="_Final_Book_010301_Nsi_140" xfId="23"/>
    <cellStyle name="_Final_Book_010301_Nsi_140(Зах)" xfId="24"/>
    <cellStyle name="_Final_Book_010301_Nsi_140_mod" xfId="25"/>
    <cellStyle name="_Final_Book_010301_Summary" xfId="26"/>
    <cellStyle name="_Final_Book_010301_Tax_form_1кв_3" xfId="27"/>
    <cellStyle name="_Final_Book_010301_БКЭ" xfId="28"/>
    <cellStyle name="_model" xfId="29"/>
    <cellStyle name="_New_Sofi" xfId="30"/>
    <cellStyle name="_New_Sofi_FFF" xfId="31"/>
    <cellStyle name="_New_Sofi_New Form10_2" xfId="32"/>
    <cellStyle name="_New_Sofi_Nsi" xfId="33"/>
    <cellStyle name="_New_Sofi_Nsi_1" xfId="34"/>
    <cellStyle name="_New_Sofi_Nsi_139" xfId="35"/>
    <cellStyle name="_New_Sofi_Nsi_140" xfId="36"/>
    <cellStyle name="_New_Sofi_Nsi_140(Зах)" xfId="37"/>
    <cellStyle name="_New_Sofi_Nsi_140_mod" xfId="38"/>
    <cellStyle name="_New_Sofi_Summary" xfId="39"/>
    <cellStyle name="_New_Sofi_Tax_form_1кв_3" xfId="40"/>
    <cellStyle name="_New_Sofi_БКЭ" xfId="41"/>
    <cellStyle name="_Nsi" xfId="42"/>
    <cellStyle name="_АГ" xfId="43"/>
    <cellStyle name="_АГ 2" xfId="44"/>
    <cellStyle name="_АГ 3" xfId="45"/>
    <cellStyle name="_Амортизация" xfId="46"/>
    <cellStyle name="_Амортизация 31.08_1" xfId="47"/>
    <cellStyle name="_БДР04м05" xfId="48"/>
    <cellStyle name="_Горсети 09 раскладка" xfId="49"/>
    <cellStyle name="_График реализации проектовa_3" xfId="50"/>
    <cellStyle name="_Дозакл 5 мес.2000" xfId="51"/>
    <cellStyle name="_Дополняемый НОМЕНКЛАТУРНЫЙ СПРАВОЧНИК ОАО ТКС" xfId="52"/>
    <cellStyle name="_Ежедекадная справка о векселях в обращении" xfId="53"/>
    <cellStyle name="_Ежедекадная справка о движении заемных средств" xfId="54"/>
    <cellStyle name="_Ежедекадная справка о движении заемных средств (2)" xfId="55"/>
    <cellStyle name="_Книга3" xfId="56"/>
    <cellStyle name="_Книга3_New Form10_2" xfId="57"/>
    <cellStyle name="_Книга3_Nsi" xfId="58"/>
    <cellStyle name="_Книга3_Nsi_1" xfId="59"/>
    <cellStyle name="_Книга3_Nsi_139" xfId="60"/>
    <cellStyle name="_Книга3_Nsi_140" xfId="61"/>
    <cellStyle name="_Книга3_Nsi_140(Зах)" xfId="62"/>
    <cellStyle name="_Книга3_Nsi_140_mod" xfId="63"/>
    <cellStyle name="_Книга3_Summary" xfId="64"/>
    <cellStyle name="_Книга3_Tax_form_1кв_3" xfId="65"/>
    <cellStyle name="_Книга3_БКЭ" xfId="66"/>
    <cellStyle name="_Книга7" xfId="67"/>
    <cellStyle name="_Книга7_New Form10_2" xfId="68"/>
    <cellStyle name="_Книга7_Nsi" xfId="69"/>
    <cellStyle name="_Книга7_Nsi_1" xfId="70"/>
    <cellStyle name="_Книга7_Nsi_139" xfId="71"/>
    <cellStyle name="_Книга7_Nsi_140" xfId="72"/>
    <cellStyle name="_Книга7_Nsi_140(Зах)" xfId="73"/>
    <cellStyle name="_Книга7_Nsi_140_mod" xfId="74"/>
    <cellStyle name="_Книга7_Summary" xfId="75"/>
    <cellStyle name="_Книга7_Tax_form_1кв_3" xfId="76"/>
    <cellStyle name="_Книга7_БКЭ" xfId="77"/>
    <cellStyle name="_Копия Амортизация" xfId="78"/>
    <cellStyle name="_Копия Копия План 2011 г. по видам" xfId="79"/>
    <cellStyle name="_Куликова ОПП" xfId="80"/>
    <cellStyle name="_Материалы от ТТС (Саша делай сдесь)" xfId="81"/>
    <cellStyle name="_На согласование" xfId="82"/>
    <cellStyle name="_НОМЕНКЛАТУРНЫЙ СПРАВОЧНИК ОАО ТКС (утвержденный) (2)" xfId="83"/>
    <cellStyle name="_отдано в РЭК сводный план ИП 2007 300606" xfId="84"/>
    <cellStyle name="_ОХР" xfId="85"/>
    <cellStyle name="_план ПП" xfId="86"/>
    <cellStyle name="_ПП план-факт" xfId="87"/>
    <cellStyle name="_Прик РКС-265-п от 21.11.2005г. прил 1 к Регламенту" xfId="88"/>
    <cellStyle name="_ПРИЛ. 2003_ЧТЭ" xfId="89"/>
    <cellStyle name="_Приложение № 1 к регламенту по формированию Инвестиционной программы" xfId="90"/>
    <cellStyle name="_Приложение откр." xfId="91"/>
    <cellStyle name="_проект_инвест_программы_2" xfId="92"/>
    <cellStyle name="_ПФ14" xfId="93"/>
    <cellStyle name="_разбивка АТС" xfId="94"/>
    <cellStyle name="_Расшифровки_1кв_2002" xfId="95"/>
    <cellStyle name="_Смета 2009 2010" xfId="96"/>
    <cellStyle name="_Справка-распределение ОХР,25,23 за 1 полугодие 2009" xfId="97"/>
    <cellStyle name="_Томские КС ПЭ-9 1_20061225" xfId="98"/>
    <cellStyle name="_Факт 2009 год" xfId="99"/>
    <cellStyle name="_Формы" xfId="100"/>
    <cellStyle name="”€ќђќ‘ћ‚›‰" xfId="101"/>
    <cellStyle name="”€ќђќ‘ћ‚›‰ 2" xfId="102"/>
    <cellStyle name="”€ќђќ‘ћ‚›‰ 3" xfId="103"/>
    <cellStyle name="”€ќђќ‘ћ‚›‰ 4" xfId="104"/>
    <cellStyle name="”€љ‘€ђћ‚ђќќ›‰" xfId="105"/>
    <cellStyle name="”€љ‘€ђћ‚ђќќ›‰ 2" xfId="106"/>
    <cellStyle name="”€љ‘€ђћ‚ђќќ›‰ 3" xfId="107"/>
    <cellStyle name="”€љ‘€ђћ‚ђќќ›‰ 4" xfId="108"/>
    <cellStyle name="”ќђќ‘ћ‚›‰" xfId="109"/>
    <cellStyle name="”ќђќ‘ћ‚›‰ 2" xfId="110"/>
    <cellStyle name="”ќђќ‘ћ‚›‰ 3" xfId="111"/>
    <cellStyle name="”љ‘ђћ‚ђќќ›‰" xfId="112"/>
    <cellStyle name="”љ‘ђћ‚ђќќ›‰ 2" xfId="113"/>
    <cellStyle name="”љ‘ђћ‚ђќќ›‰ 3" xfId="114"/>
    <cellStyle name="„…ќ…†ќ›‰" xfId="115"/>
    <cellStyle name="„…ќ…†ќ›‰ 2" xfId="116"/>
    <cellStyle name="„…ќ…†ќ›‰ 3" xfId="117"/>
    <cellStyle name="„ђ’ђ" xfId="118"/>
    <cellStyle name="„ђ’ђ 2" xfId="119"/>
    <cellStyle name="„ђ’ђ 3" xfId="120"/>
    <cellStyle name="€’ћѓћ‚›‰" xfId="121"/>
    <cellStyle name="€’ћѓћ‚›‰ 2" xfId="122"/>
    <cellStyle name="€’ћѓћ‚›‰ 3" xfId="123"/>
    <cellStyle name="‡ђѓћ‹ћ‚ћљ1" xfId="124"/>
    <cellStyle name="‡ђѓћ‹ћ‚ћљ1 2" xfId="125"/>
    <cellStyle name="‡ђѓћ‹ћ‚ћљ1 3" xfId="126"/>
    <cellStyle name="‡ђѓћ‹ћ‚ћљ2" xfId="127"/>
    <cellStyle name="‡ђѓћ‹ћ‚ћљ2 2" xfId="128"/>
    <cellStyle name="‡ђѓћ‹ћ‚ћљ2 3" xfId="129"/>
    <cellStyle name="’ћѓћ‚›‰" xfId="130"/>
    <cellStyle name="’ћѓћ‚›‰ 2" xfId="131"/>
    <cellStyle name="’ћѓћ‚›‰ 3" xfId="132"/>
    <cellStyle name="0,0_x000d__x000a_NA_x000d__x000a_" xfId="133"/>
    <cellStyle name="0,00;0;" xfId="134"/>
    <cellStyle name="3d" xfId="135"/>
    <cellStyle name="Aaia?iue [0]_?anoiau" xfId="136"/>
    <cellStyle name="Aaia?iue_?anoiau" xfId="137"/>
    <cellStyle name="Aeia?nnueea" xfId="138"/>
    <cellStyle name="Calc Currency (0)" xfId="139"/>
    <cellStyle name="Calc Currency (0) 2" xfId="140"/>
    <cellStyle name="Comma [0]_(1)" xfId="141"/>
    <cellStyle name="Comma_(1)" xfId="142"/>
    <cellStyle name="Currency [0]" xfId="143"/>
    <cellStyle name="Currency [0] 2" xfId="144"/>
    <cellStyle name="Currency_(1)" xfId="145"/>
    <cellStyle name="Đ_x0010_" xfId="146"/>
    <cellStyle name="Đ_x0010_ 2" xfId="147"/>
    <cellStyle name="Đ_x0010_ 3" xfId="148"/>
    <cellStyle name="Đ_x0010_?䥘Ȏ_x0013_⤀጖ē??䆈Ȏ_x0013_⬀ጘē_x0010_?䦄Ȏ" xfId="149"/>
    <cellStyle name="Đ_x0010_?䥘Ȏ_x0013_⤀጖ē??䆈Ȏ_x0013_⬀ጘē_x0010_?䦄Ȏ 1" xfId="150"/>
    <cellStyle name="Đ_x0010_?䥘Ȏ_x0013_⤀጖ē??䆈Ȏ_x0013_⬀ጘē_x0010_?䦄Ȏ 1 2" xfId="151"/>
    <cellStyle name="Đ_x0010_?䥘Ȏ_x0013_⤀጖ē??䆈Ȏ_x0013_⬀ጘē_x0010_?䦄Ȏ 1 3" xfId="152"/>
    <cellStyle name="Đ_x0010_?䥘Ȏ_x0013_⤀጖ē??䆈Ȏ_x0013_⬀ጘē_x0010_?䦄Ȏ 2" xfId="153"/>
    <cellStyle name="Đ_x0010_?䥘Ȏ_x0013_⤀጖ē??䆈Ȏ_x0013_⬀ጘē_x0010_?䦄Ȏ 3" xfId="154"/>
    <cellStyle name="Dezimal [0]_Compiling Utility Macros" xfId="155"/>
    <cellStyle name="Dezimal_Compiling Utility Macros" xfId="156"/>
    <cellStyle name="Euro" xfId="157"/>
    <cellStyle name="F2" xfId="158"/>
    <cellStyle name="F2 2" xfId="159"/>
    <cellStyle name="F2 3" xfId="160"/>
    <cellStyle name="F3" xfId="161"/>
    <cellStyle name="F3 2" xfId="162"/>
    <cellStyle name="F3 3" xfId="163"/>
    <cellStyle name="F4" xfId="164"/>
    <cellStyle name="F4 2" xfId="165"/>
    <cellStyle name="F4 3" xfId="166"/>
    <cellStyle name="F5" xfId="167"/>
    <cellStyle name="F5 2" xfId="168"/>
    <cellStyle name="F5 3" xfId="169"/>
    <cellStyle name="F6" xfId="170"/>
    <cellStyle name="F6 2" xfId="171"/>
    <cellStyle name="F6 3" xfId="172"/>
    <cellStyle name="F7" xfId="173"/>
    <cellStyle name="F7 2" xfId="174"/>
    <cellStyle name="F7 3" xfId="175"/>
    <cellStyle name="F8" xfId="176"/>
    <cellStyle name="F8 2" xfId="177"/>
    <cellStyle name="F8 3" xfId="178"/>
    <cellStyle name="Followed Hyperlink" xfId="179"/>
    <cellStyle name="Followed Hyperlink 2" xfId="180"/>
    <cellStyle name="Header1" xfId="181"/>
    <cellStyle name="Header2" xfId="182"/>
    <cellStyle name="Heading 1" xfId="183"/>
    <cellStyle name="Heading 1 2" xfId="184"/>
    <cellStyle name="Hyperlink" xfId="185"/>
    <cellStyle name="Hyperlink 2" xfId="186"/>
    <cellStyle name="Iau?iue_?anoiau" xfId="187"/>
    <cellStyle name="Input" xfId="188"/>
    <cellStyle name="Input 2" xfId="189"/>
    <cellStyle name="Ioe?uaaaoayny aeia?nnueea" xfId="190"/>
    <cellStyle name="ISO" xfId="191"/>
    <cellStyle name="ISO 2" xfId="192"/>
    <cellStyle name="JR Cells No Values" xfId="193"/>
    <cellStyle name="JR_ formula" xfId="194"/>
    <cellStyle name="JRchapeau" xfId="195"/>
    <cellStyle name="Just_Table" xfId="196"/>
    <cellStyle name="Milliers_FA_JUIN_2004" xfId="197"/>
    <cellStyle name="Monйtaire [0]_Conversion Summary" xfId="198"/>
    <cellStyle name="Monйtaire_Conversion Summary" xfId="199"/>
    <cellStyle name="Normal_0,85 без вывода" xfId="200"/>
    <cellStyle name="Normal1" xfId="201"/>
    <cellStyle name="normбlnм_laroux" xfId="202"/>
    <cellStyle name="Oeiainiaue [0]_?anoiau" xfId="203"/>
    <cellStyle name="Oeiainiaue_?anoiau" xfId="204"/>
    <cellStyle name="Ouny?e [0]_?anoiau" xfId="205"/>
    <cellStyle name="Ouny?e_?anoiau" xfId="206"/>
    <cellStyle name="Paaotsikko" xfId="207"/>
    <cellStyle name="Paaotsikko 2" xfId="208"/>
    <cellStyle name="Price_Body" xfId="209"/>
    <cellStyle name="protect" xfId="210"/>
    <cellStyle name="protect 2" xfId="211"/>
    <cellStyle name="protect 3" xfId="212"/>
    <cellStyle name="Pддotsikko" xfId="213"/>
    <cellStyle name="Pддotsikko 2" xfId="214"/>
    <cellStyle name="QTitle" xfId="215"/>
    <cellStyle name="range" xfId="216"/>
    <cellStyle name="range 2" xfId="217"/>
    <cellStyle name="Standard_Anpassen der Amortisation" xfId="218"/>
    <cellStyle name="t2" xfId="219"/>
    <cellStyle name="t2 2" xfId="220"/>
    <cellStyle name="t2 3" xfId="221"/>
    <cellStyle name="Tioma Back" xfId="222"/>
    <cellStyle name="Tioma Back 2" xfId="223"/>
    <cellStyle name="Tioma Back 3" xfId="224"/>
    <cellStyle name="Tioma Cells No Values" xfId="225"/>
    <cellStyle name="Tioma formula" xfId="226"/>
    <cellStyle name="Tioma Input" xfId="227"/>
    <cellStyle name="Tioma style" xfId="228"/>
    <cellStyle name="Tioma style 2" xfId="229"/>
    <cellStyle name="Tioma style 3" xfId="230"/>
    <cellStyle name="Validation" xfId="231"/>
    <cellStyle name="Valiotsikko" xfId="232"/>
    <cellStyle name="Valiotsikko 2" xfId="233"/>
    <cellStyle name="Vдliotsikko" xfId="234"/>
    <cellStyle name="Vдliotsikko 2" xfId="235"/>
    <cellStyle name="Währung [0]_Compiling Utility Macros" xfId="236"/>
    <cellStyle name="Währung_Compiling Utility Macros" xfId="237"/>
    <cellStyle name="YelNumbersCurr" xfId="238"/>
    <cellStyle name="Акцент1 2" xfId="239"/>
    <cellStyle name="Акцент2 2" xfId="240"/>
    <cellStyle name="Акцент3 2" xfId="241"/>
    <cellStyle name="Акцент4 2" xfId="242"/>
    <cellStyle name="Акцент5 2" xfId="243"/>
    <cellStyle name="Акцент6 2" xfId="244"/>
    <cellStyle name="Беззащитный" xfId="245"/>
    <cellStyle name="Ввод  2" xfId="246"/>
    <cellStyle name="Вывод 2" xfId="247"/>
    <cellStyle name="Вычисление 2" xfId="248"/>
    <cellStyle name="Заголовок" xfId="249"/>
    <cellStyle name="Заголовок 1 2" xfId="250"/>
    <cellStyle name="Заголовок 2 2" xfId="251"/>
    <cellStyle name="Заголовок 3 2" xfId="252"/>
    <cellStyle name="Заголовок 4 2" xfId="253"/>
    <cellStyle name="ЗаголовокСтолбца" xfId="254"/>
    <cellStyle name="Защитный" xfId="255"/>
    <cellStyle name="Значение" xfId="256"/>
    <cellStyle name="Итог 2" xfId="257"/>
    <cellStyle name="Контрольная ячейка 2" xfId="258"/>
    <cellStyle name="Мой заголовок" xfId="259"/>
    <cellStyle name="Мой заголовок листа" xfId="260"/>
    <cellStyle name="Мои наименования показателей" xfId="261"/>
    <cellStyle name="Мои наименования показателей 2" xfId="262"/>
    <cellStyle name="Название 2" xfId="263"/>
    <cellStyle name="Нейтральный 2" xfId="264"/>
    <cellStyle name="Обычный" xfId="0" builtinId="0"/>
    <cellStyle name="Обычный 10" xfId="265"/>
    <cellStyle name="Обычный 11" xfId="266"/>
    <cellStyle name="Обычный 2" xfId="1"/>
    <cellStyle name="Обычный 2 2" xfId="267"/>
    <cellStyle name="Обычный 2_ИПР ОАО ТРК 2010-2012 гг Минэнерго, в РЭК1" xfId="268"/>
    <cellStyle name="Обычный 3" xfId="2"/>
    <cellStyle name="Обычный 3 2" xfId="269"/>
    <cellStyle name="Обычный 4" xfId="270"/>
    <cellStyle name="Обычный 4 2" xfId="271"/>
    <cellStyle name="Обычный 5" xfId="272"/>
    <cellStyle name="Обычный 5 2" xfId="273"/>
    <cellStyle name="Обычный 5 3" xfId="274"/>
    <cellStyle name="Обычный 6" xfId="275"/>
    <cellStyle name="Обычный 6 2" xfId="276"/>
    <cellStyle name="Обычный 7" xfId="277"/>
    <cellStyle name="Обычный 7 2" xfId="278"/>
    <cellStyle name="Обычный 7 3" xfId="279"/>
    <cellStyle name="Обычный 8" xfId="280"/>
    <cellStyle name="Обычный 9" xfId="281"/>
    <cellStyle name="Плохой 2" xfId="282"/>
    <cellStyle name="Поле ввода" xfId="283"/>
    <cellStyle name="Пояснение 2" xfId="284"/>
    <cellStyle name="Примечание 2" xfId="285"/>
    <cellStyle name="Процентный 2" xfId="286"/>
    <cellStyle name="Процентный 2 2" xfId="287"/>
    <cellStyle name="Процентный 3" xfId="288"/>
    <cellStyle name="Процентный 3 2" xfId="289"/>
    <cellStyle name="Процентный 4" xfId="290"/>
    <cellStyle name="Процентный 5" xfId="291"/>
    <cellStyle name="Связанная ячейка 2" xfId="292"/>
    <cellStyle name="Стиль 1" xfId="293"/>
    <cellStyle name="Текст предупреждения 2" xfId="294"/>
    <cellStyle name="Текстовый" xfId="295"/>
    <cellStyle name="Текстовый 2" xfId="296"/>
    <cellStyle name="Тысячи [0]_27.02 скоррект. " xfId="297"/>
    <cellStyle name="Тысячи [а]" xfId="298"/>
    <cellStyle name="Тысячи_27.02 скоррект. " xfId="299"/>
    <cellStyle name="Финансовый 2" xfId="300"/>
    <cellStyle name="Финансовый 2 2" xfId="301"/>
    <cellStyle name="Финансовый 2 2 2" xfId="302"/>
    <cellStyle name="Финансовый 2 3" xfId="303"/>
    <cellStyle name="Финансовый 3" xfId="304"/>
    <cellStyle name="Финансовый 3 2" xfId="305"/>
    <cellStyle name="Финансовый 3 2 2" xfId="306"/>
    <cellStyle name="Финансовый 3 3" xfId="307"/>
    <cellStyle name="Финансовый 4" xfId="308"/>
    <cellStyle name="Финансовый 4 2" xfId="309"/>
    <cellStyle name="Финансовый 5" xfId="310"/>
    <cellStyle name="Финансовый 6" xfId="311"/>
    <cellStyle name="Формула" xfId="312"/>
    <cellStyle name="ФормулаВБ" xfId="313"/>
    <cellStyle name="ФормулаНаКонтроль" xfId="314"/>
    <cellStyle name="Формулы" xfId="315"/>
    <cellStyle name="Хороший 2" xfId="316"/>
    <cellStyle name="Џђћ–…ќ’ќ›‰" xfId="317"/>
    <cellStyle name="Џђћ–…ќ’ќ›‰ 2" xfId="318"/>
    <cellStyle name="Џђћ–…ќ’ќ›‰ 3" xfId="319"/>
    <cellStyle name="ܘ_x0008_" xfId="320"/>
    <cellStyle name="ܘ_x0008_?䈌Ȏ㘛䤀ጛܛ_x0008_?䨐Ȏ㘛䤀ጛܛ_x0008_?䉜Ȏ㘛伀ᤛ" xfId="321"/>
    <cellStyle name="ܘ_x0008_?䈌Ȏ㘛䤀ጛܛ_x0008_?䨐Ȏ㘛䤀ጛܛ_x0008_?䉜Ȏ㘛伀ᤛ 1" xfId="322"/>
    <cellStyle name="ܛ_x0008_" xfId="323"/>
    <cellStyle name="ܛ_x0008_?䉜Ȏ㘛伀ᤛܛ_x0008_?偬Ȏ?ഀ഍č_x0001_?䊴Ȏ?ကတĐ_x0001_Ҡ" xfId="324"/>
    <cellStyle name="ܛ_x0008_?䉜Ȏ㘛伀ᤛܛ_x0008_?偬Ȏ?ഀ഍č_x0001_?䊴Ȏ?ကတĐ_x0001_Ҡ 1" xfId="325"/>
    <cellStyle name="ܛ_x0008_?䉜Ȏ㘛伀ᤛܛ_x0008_?偬Ȏ?ഀ഍č_x0001_?䊴Ȏ?ကတĐ_x0001_Ҡ_БДР С44о БДДС ок03" xfId="326"/>
    <cellStyle name="㐀കܒ_x0008_" xfId="327"/>
    <cellStyle name="㐀കܒ_x0008_?䆴Ȏ㘛伀ᤛܛ_x0008_?䧀Ȏ〘䤀ᤘ" xfId="328"/>
    <cellStyle name="㐀കܒ_x0008_?䆴Ȏ㘛伀ᤛܛ_x0008_?䧀Ȏ〘䤀ᤘ 1" xfId="329"/>
    <cellStyle name="㐀കܒ_x0008_?䆴Ȏ㘛伀ᤛܛ_x0008_?䧀Ȏ〘䤀ᤘ_БДР С44о БДДС ок03" xfId="3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114/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8/&#1054;&#1090;&#1095;&#1077;&#1090;&#1099;%202018/&#1054;&#1090;&#1095;&#1077;&#1090;&#1099;%20&#1074;%20&#1056;&#1069;&#1050;/2%20&#1082;&#1074;&#1072;&#1088;&#1090;&#1072;&#1083;/2%20&#1082;&#1074;&#1072;&#1088;&#1090;&#1072;&#1083;%202018&#1075;.%20(&#1055;&#1088;&#1080;&#1082;&#1072;&#1079;%20&#8470;320)%20&#1085;&#1072;%20&#1089;&#1072;&#1081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  <cell r="J18">
            <v>8.01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40">
          <cell r="J40">
            <v>20.210087783899997</v>
          </cell>
        </row>
        <row r="41">
          <cell r="J41">
            <v>6.3659028851999988</v>
          </cell>
        </row>
        <row r="54">
          <cell r="J54">
            <v>22.852401263499999</v>
          </cell>
        </row>
        <row r="55">
          <cell r="J55">
            <v>11.42620063175</v>
          </cell>
        </row>
        <row r="62">
          <cell r="J62">
            <v>20.383255792600004</v>
          </cell>
        </row>
        <row r="99">
          <cell r="J99">
            <v>2.0338983050847461</v>
          </cell>
        </row>
        <row r="105">
          <cell r="J105">
            <v>0.25423728813559326</v>
          </cell>
        </row>
        <row r="108">
          <cell r="J108">
            <v>3.9830508474576272</v>
          </cell>
        </row>
        <row r="112">
          <cell r="J112">
            <v>1.5254237288135593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>
        <row r="50">
          <cell r="H50">
            <v>0</v>
          </cell>
        </row>
        <row r="51">
          <cell r="H51">
            <v>0</v>
          </cell>
        </row>
        <row r="57">
          <cell r="H57">
            <v>0.89015969939999995</v>
          </cell>
        </row>
        <row r="58">
          <cell r="H58">
            <v>7.0453816259999993</v>
          </cell>
        </row>
        <row r="63">
          <cell r="H63">
            <v>1.736839748</v>
          </cell>
        </row>
        <row r="64">
          <cell r="H64">
            <v>4.9284619399999993E-2</v>
          </cell>
        </row>
        <row r="71">
          <cell r="H71">
            <v>3.0005414900000003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0</v>
          </cell>
        </row>
        <row r="79">
          <cell r="H79">
            <v>0</v>
          </cell>
        </row>
        <row r="80">
          <cell r="H80">
            <v>6.8922668143999992</v>
          </cell>
        </row>
        <row r="81">
          <cell r="H81">
            <v>4.7127789527999999</v>
          </cell>
        </row>
        <row r="84">
          <cell r="H84">
            <v>17.05315594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0.89000000219999997</v>
          </cell>
        </row>
        <row r="90">
          <cell r="H90">
            <v>2.1943669400000001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A91"/>
  <sheetViews>
    <sheetView tabSelected="1" view="pageBreakPreview" zoomScale="70" zoomScaleNormal="75" zoomScaleSheetLayoutView="70" workbookViewId="0">
      <selection activeCell="D25" sqref="D25"/>
    </sheetView>
  </sheetViews>
  <sheetFormatPr defaultRowHeight="12.75" x14ac:dyDescent="0.25"/>
  <cols>
    <col min="1" max="1" width="12.140625" style="5" customWidth="1"/>
    <col min="2" max="2" width="37.5703125" style="5" customWidth="1"/>
    <col min="3" max="3" width="14.140625" style="9" customWidth="1"/>
    <col min="4" max="5" width="11.140625" style="9" customWidth="1"/>
    <col min="6" max="7" width="17.28515625" style="9" customWidth="1"/>
    <col min="8" max="10" width="11.140625" style="9" customWidth="1"/>
    <col min="11" max="12" width="17.28515625" style="9" customWidth="1"/>
    <col min="13" max="13" width="11.140625" style="9" customWidth="1"/>
    <col min="14" max="14" width="10.28515625" style="9" customWidth="1"/>
    <col min="15" max="15" width="12.42578125" style="9" customWidth="1"/>
    <col min="16" max="16" width="10.28515625" style="9" customWidth="1"/>
    <col min="17" max="17" width="8.28515625" style="9" customWidth="1"/>
    <col min="18" max="18" width="10.28515625" style="9" customWidth="1"/>
    <col min="19" max="19" width="8.28515625" style="9" customWidth="1"/>
    <col min="20" max="20" width="10.28515625" style="9" customWidth="1"/>
    <col min="21" max="21" width="8.28515625" style="9" customWidth="1"/>
    <col min="22" max="22" width="10.28515625" style="9" customWidth="1"/>
    <col min="23" max="23" width="8.28515625" style="9" customWidth="1"/>
    <col min="24" max="24" width="34.7109375" style="9" customWidth="1"/>
    <col min="25" max="16384" width="9.140625" style="5"/>
  </cols>
  <sheetData>
    <row r="1" spans="1:24" s="1" customFormat="1" ht="15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0</v>
      </c>
    </row>
    <row r="2" spans="1:24" s="1" customFormat="1" ht="15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 t="s">
        <v>1</v>
      </c>
    </row>
    <row r="3" spans="1:24" s="1" customFormat="1" ht="15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 t="s">
        <v>2</v>
      </c>
    </row>
    <row r="4" spans="1:24" ht="18.7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8.75" customHeight="1" x14ac:dyDescent="0.2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18.75" customHeight="1" x14ac:dyDescent="0.25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15.75" customHeight="1" x14ac:dyDescent="0.25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18.75" x14ac:dyDescent="0.25">
      <c r="A8" s="8"/>
      <c r="B8" s="8"/>
      <c r="C8" s="8"/>
      <c r="X8" s="10"/>
    </row>
    <row r="9" spans="1:24" ht="18.75" customHeight="1" x14ac:dyDescent="0.25">
      <c r="A9" s="6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18.75" x14ac:dyDescent="0.25">
      <c r="A10" s="4"/>
      <c r="B10" s="4"/>
      <c r="C10" s="4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0"/>
    </row>
    <row r="11" spans="1:24" ht="18.75" customHeight="1" x14ac:dyDescent="0.25">
      <c r="A11" s="6" t="s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12.75" customHeight="1" x14ac:dyDescent="0.25">
      <c r="A12" s="8" t="s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4" spans="1:24" ht="12.75" customHeight="1" x14ac:dyDescent="0.25"/>
    <row r="15" spans="1:24" ht="12.75" customHeight="1" x14ac:dyDescent="0.25"/>
    <row r="16" spans="1:24" s="17" customFormat="1" ht="99.75" customHeight="1" x14ac:dyDescent="0.25">
      <c r="A16" s="12" t="s">
        <v>10</v>
      </c>
      <c r="B16" s="12" t="s">
        <v>11</v>
      </c>
      <c r="C16" s="13" t="s">
        <v>12</v>
      </c>
      <c r="D16" s="14" t="s">
        <v>13</v>
      </c>
      <c r="E16" s="15"/>
      <c r="F16" s="15"/>
      <c r="G16" s="15"/>
      <c r="H16" s="15"/>
      <c r="I16" s="15"/>
      <c r="J16" s="15"/>
      <c r="K16" s="15"/>
      <c r="L16" s="15"/>
      <c r="M16" s="16"/>
      <c r="N16" s="14" t="s">
        <v>14</v>
      </c>
      <c r="O16" s="15"/>
      <c r="P16" s="15"/>
      <c r="Q16" s="15"/>
      <c r="R16" s="15"/>
      <c r="S16" s="15"/>
      <c r="T16" s="15"/>
      <c r="U16" s="15"/>
      <c r="V16" s="15"/>
      <c r="W16" s="16"/>
      <c r="X16" s="12" t="s">
        <v>15</v>
      </c>
    </row>
    <row r="17" spans="1:27" s="17" customFormat="1" ht="19.5" customHeight="1" x14ac:dyDescent="0.25">
      <c r="A17" s="18"/>
      <c r="B17" s="18"/>
      <c r="C17" s="19"/>
      <c r="D17" s="14" t="s">
        <v>16</v>
      </c>
      <c r="E17" s="15"/>
      <c r="F17" s="15"/>
      <c r="G17" s="15"/>
      <c r="H17" s="15"/>
      <c r="I17" s="15"/>
      <c r="J17" s="15"/>
      <c r="K17" s="15"/>
      <c r="L17" s="15"/>
      <c r="M17" s="16"/>
      <c r="N17" s="20" t="s">
        <v>17</v>
      </c>
      <c r="O17" s="20"/>
      <c r="P17" s="20" t="s">
        <v>18</v>
      </c>
      <c r="Q17" s="20"/>
      <c r="R17" s="20" t="s">
        <v>19</v>
      </c>
      <c r="S17" s="20"/>
      <c r="T17" s="20" t="s">
        <v>20</v>
      </c>
      <c r="U17" s="20"/>
      <c r="V17" s="20" t="s">
        <v>21</v>
      </c>
      <c r="W17" s="20"/>
      <c r="X17" s="18"/>
    </row>
    <row r="18" spans="1:27" s="17" customFormat="1" ht="45" customHeight="1" x14ac:dyDescent="0.25">
      <c r="A18" s="18"/>
      <c r="B18" s="18"/>
      <c r="C18" s="19"/>
      <c r="D18" s="21" t="s">
        <v>22</v>
      </c>
      <c r="E18" s="21"/>
      <c r="F18" s="21"/>
      <c r="G18" s="21"/>
      <c r="H18" s="21"/>
      <c r="I18" s="21" t="s">
        <v>23</v>
      </c>
      <c r="J18" s="21"/>
      <c r="K18" s="21"/>
      <c r="L18" s="21"/>
      <c r="M18" s="21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18"/>
    </row>
    <row r="19" spans="1:27" s="17" customFormat="1" ht="124.5" customHeight="1" x14ac:dyDescent="0.25">
      <c r="A19" s="22"/>
      <c r="B19" s="22"/>
      <c r="C19" s="23"/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17</v>
      </c>
      <c r="J19" s="24" t="s">
        <v>18</v>
      </c>
      <c r="K19" s="24" t="s">
        <v>19</v>
      </c>
      <c r="L19" s="24" t="s">
        <v>20</v>
      </c>
      <c r="M19" s="24" t="s">
        <v>21</v>
      </c>
      <c r="N19" s="25" t="s">
        <v>24</v>
      </c>
      <c r="O19" s="25" t="s">
        <v>25</v>
      </c>
      <c r="P19" s="25" t="s">
        <v>24</v>
      </c>
      <c r="Q19" s="25" t="s">
        <v>25</v>
      </c>
      <c r="R19" s="25" t="s">
        <v>24</v>
      </c>
      <c r="S19" s="25" t="s">
        <v>25</v>
      </c>
      <c r="T19" s="25" t="s">
        <v>24</v>
      </c>
      <c r="U19" s="25" t="s">
        <v>25</v>
      </c>
      <c r="V19" s="25" t="s">
        <v>24</v>
      </c>
      <c r="W19" s="25" t="s">
        <v>25</v>
      </c>
      <c r="X19" s="22"/>
      <c r="AA19" s="26"/>
    </row>
    <row r="20" spans="1:27" s="29" customFormat="1" ht="15.75" x14ac:dyDescent="0.25">
      <c r="A20" s="27">
        <v>1</v>
      </c>
      <c r="B20" s="27">
        <v>2</v>
      </c>
      <c r="C20" s="27">
        <v>3</v>
      </c>
      <c r="D20" s="28">
        <v>4</v>
      </c>
      <c r="E20" s="28">
        <v>5</v>
      </c>
      <c r="F20" s="28">
        <v>6</v>
      </c>
      <c r="G20" s="28">
        <v>7</v>
      </c>
      <c r="H20" s="28">
        <v>8</v>
      </c>
      <c r="I20" s="28">
        <v>9</v>
      </c>
      <c r="J20" s="28">
        <v>10</v>
      </c>
      <c r="K20" s="28">
        <v>11</v>
      </c>
      <c r="L20" s="28">
        <v>12</v>
      </c>
      <c r="M20" s="28">
        <v>13</v>
      </c>
      <c r="N20" s="27">
        <v>14</v>
      </c>
      <c r="O20" s="27">
        <v>15</v>
      </c>
      <c r="P20" s="27">
        <v>16</v>
      </c>
      <c r="Q20" s="27">
        <v>17</v>
      </c>
      <c r="R20" s="27">
        <v>18</v>
      </c>
      <c r="S20" s="27">
        <v>19</v>
      </c>
      <c r="T20" s="27">
        <v>20</v>
      </c>
      <c r="U20" s="27">
        <v>21</v>
      </c>
      <c r="V20" s="27">
        <v>22</v>
      </c>
      <c r="W20" s="27">
        <v>23</v>
      </c>
      <c r="X20" s="27">
        <v>24</v>
      </c>
    </row>
    <row r="21" spans="1:27" ht="31.5" x14ac:dyDescent="0.25">
      <c r="A21" s="30">
        <v>0</v>
      </c>
      <c r="B21" s="31" t="s">
        <v>26</v>
      </c>
      <c r="C21" s="32" t="s">
        <v>27</v>
      </c>
      <c r="D21" s="33">
        <f t="shared" ref="D21" si="0">SUM(D22:D27)</f>
        <v>152.36669748464499</v>
      </c>
      <c r="E21" s="33">
        <f t="shared" ref="E21:W21" si="1">SUM(E22:E27)</f>
        <v>0</v>
      </c>
      <c r="F21" s="33">
        <f t="shared" si="1"/>
        <v>0</v>
      </c>
      <c r="G21" s="33">
        <f t="shared" si="1"/>
        <v>152.36669748464499</v>
      </c>
      <c r="H21" s="33">
        <f t="shared" si="1"/>
        <v>0</v>
      </c>
      <c r="I21" s="33">
        <f t="shared" si="1"/>
        <v>44.464775832200004</v>
      </c>
      <c r="J21" s="33">
        <f t="shared" si="1"/>
        <v>0</v>
      </c>
      <c r="K21" s="33">
        <f t="shared" si="1"/>
        <v>0</v>
      </c>
      <c r="L21" s="33">
        <f t="shared" si="1"/>
        <v>44.464775832200004</v>
      </c>
      <c r="M21" s="33">
        <f t="shared" si="1"/>
        <v>0</v>
      </c>
      <c r="N21" s="34">
        <f t="shared" si="1"/>
        <v>-107.90192165244498</v>
      </c>
      <c r="O21" s="35">
        <f t="shared" ref="O21:O84" si="2">IFERROR(N21/D21*100,"нд")</f>
        <v>-70.81726088033048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-107.90192165244498</v>
      </c>
      <c r="U21" s="34">
        <f t="shared" ref="U21:U84" si="3">IFERROR(T21/G21*100,"нд")</f>
        <v>-70.81726088033048</v>
      </c>
      <c r="V21" s="34">
        <f t="shared" si="1"/>
        <v>0</v>
      </c>
      <c r="W21" s="34">
        <f t="shared" si="1"/>
        <v>0</v>
      </c>
      <c r="X21" s="34" t="s">
        <v>28</v>
      </c>
    </row>
    <row r="22" spans="1:27" ht="31.5" x14ac:dyDescent="0.25">
      <c r="A22" s="30" t="s">
        <v>29</v>
      </c>
      <c r="B22" s="31" t="s">
        <v>30</v>
      </c>
      <c r="C22" s="32" t="s">
        <v>27</v>
      </c>
      <c r="D22" s="33">
        <f t="shared" ref="D22:W22" si="4">SUM(D28)</f>
        <v>0</v>
      </c>
      <c r="E22" s="33">
        <f t="shared" si="4"/>
        <v>0</v>
      </c>
      <c r="F22" s="33">
        <f t="shared" si="4"/>
        <v>0</v>
      </c>
      <c r="G22" s="33">
        <f t="shared" si="4"/>
        <v>0</v>
      </c>
      <c r="H22" s="33">
        <f t="shared" si="4"/>
        <v>0</v>
      </c>
      <c r="I22" s="33">
        <f t="shared" si="4"/>
        <v>0</v>
      </c>
      <c r="J22" s="33">
        <f t="shared" si="4"/>
        <v>0</v>
      </c>
      <c r="K22" s="33">
        <f t="shared" si="4"/>
        <v>0</v>
      </c>
      <c r="L22" s="33">
        <f t="shared" si="4"/>
        <v>0</v>
      </c>
      <c r="M22" s="33">
        <f t="shared" si="4"/>
        <v>0</v>
      </c>
      <c r="N22" s="34">
        <f t="shared" si="4"/>
        <v>0</v>
      </c>
      <c r="O22" s="35" t="str">
        <f t="shared" si="2"/>
        <v>нд</v>
      </c>
      <c r="P22" s="34">
        <f t="shared" si="4"/>
        <v>0</v>
      </c>
      <c r="Q22" s="34">
        <f t="shared" si="4"/>
        <v>0</v>
      </c>
      <c r="R22" s="34">
        <f t="shared" si="4"/>
        <v>0</v>
      </c>
      <c r="S22" s="34">
        <f t="shared" si="4"/>
        <v>0</v>
      </c>
      <c r="T22" s="34">
        <f t="shared" si="4"/>
        <v>0</v>
      </c>
      <c r="U22" s="34" t="str">
        <f t="shared" si="3"/>
        <v>нд</v>
      </c>
      <c r="V22" s="34">
        <f t="shared" si="4"/>
        <v>0</v>
      </c>
      <c r="W22" s="34">
        <f t="shared" si="4"/>
        <v>0</v>
      </c>
      <c r="X22" s="34" t="s">
        <v>28</v>
      </c>
    </row>
    <row r="23" spans="1:27" ht="31.5" x14ac:dyDescent="0.25">
      <c r="A23" s="30" t="s">
        <v>31</v>
      </c>
      <c r="B23" s="31" t="s">
        <v>32</v>
      </c>
      <c r="C23" s="32" t="s">
        <v>27</v>
      </c>
      <c r="D23" s="33">
        <f t="shared" ref="D23:W23" si="5">SUM(D46)</f>
        <v>33.299943993599996</v>
      </c>
      <c r="E23" s="33">
        <f t="shared" si="5"/>
        <v>0</v>
      </c>
      <c r="F23" s="33">
        <f t="shared" si="5"/>
        <v>0</v>
      </c>
      <c r="G23" s="33">
        <f t="shared" si="5"/>
        <v>33.299943993599996</v>
      </c>
      <c r="H23" s="33">
        <f t="shared" si="5"/>
        <v>0</v>
      </c>
      <c r="I23" s="33">
        <f t="shared" si="5"/>
        <v>12.722207182799998</v>
      </c>
      <c r="J23" s="33">
        <f t="shared" si="5"/>
        <v>0</v>
      </c>
      <c r="K23" s="33">
        <f t="shared" si="5"/>
        <v>0</v>
      </c>
      <c r="L23" s="33">
        <f t="shared" si="5"/>
        <v>12.722207182799998</v>
      </c>
      <c r="M23" s="33">
        <f t="shared" si="5"/>
        <v>0</v>
      </c>
      <c r="N23" s="34">
        <f t="shared" si="5"/>
        <v>-20.577736810800001</v>
      </c>
      <c r="O23" s="35">
        <f t="shared" si="2"/>
        <v>-61.79510936941783</v>
      </c>
      <c r="P23" s="34">
        <f t="shared" si="5"/>
        <v>0</v>
      </c>
      <c r="Q23" s="34">
        <f t="shared" si="5"/>
        <v>0</v>
      </c>
      <c r="R23" s="34">
        <f t="shared" si="5"/>
        <v>0</v>
      </c>
      <c r="S23" s="34">
        <f t="shared" si="5"/>
        <v>0</v>
      </c>
      <c r="T23" s="34">
        <f t="shared" si="5"/>
        <v>-20.577736810800001</v>
      </c>
      <c r="U23" s="34">
        <f t="shared" si="3"/>
        <v>-61.79510936941783</v>
      </c>
      <c r="V23" s="34">
        <f t="shared" si="5"/>
        <v>0</v>
      </c>
      <c r="W23" s="34">
        <f t="shared" si="5"/>
        <v>0</v>
      </c>
      <c r="X23" s="34" t="s">
        <v>28</v>
      </c>
    </row>
    <row r="24" spans="1:27" ht="78.75" x14ac:dyDescent="0.25">
      <c r="A24" s="30" t="s">
        <v>33</v>
      </c>
      <c r="B24" s="31" t="s">
        <v>34</v>
      </c>
      <c r="C24" s="32" t="s">
        <v>27</v>
      </c>
      <c r="D24" s="33">
        <f t="shared" ref="D24:W24" si="6">SUM(D72)</f>
        <v>54.454842666238996</v>
      </c>
      <c r="E24" s="33">
        <f t="shared" si="6"/>
        <v>0</v>
      </c>
      <c r="F24" s="33">
        <f t="shared" si="6"/>
        <v>0</v>
      </c>
      <c r="G24" s="33">
        <f t="shared" si="6"/>
        <v>54.454842666238996</v>
      </c>
      <c r="H24" s="33">
        <f t="shared" si="6"/>
        <v>0</v>
      </c>
      <c r="I24" s="33">
        <f t="shared" si="6"/>
        <v>0</v>
      </c>
      <c r="J24" s="33">
        <f t="shared" si="6"/>
        <v>0</v>
      </c>
      <c r="K24" s="33">
        <f t="shared" si="6"/>
        <v>0</v>
      </c>
      <c r="L24" s="33">
        <f t="shared" si="6"/>
        <v>0</v>
      </c>
      <c r="M24" s="33">
        <f t="shared" si="6"/>
        <v>0</v>
      </c>
      <c r="N24" s="34">
        <f t="shared" si="6"/>
        <v>-54.454842666238996</v>
      </c>
      <c r="O24" s="35">
        <f t="shared" si="2"/>
        <v>-100</v>
      </c>
      <c r="P24" s="34">
        <f t="shared" si="6"/>
        <v>0</v>
      </c>
      <c r="Q24" s="34">
        <f t="shared" si="6"/>
        <v>0</v>
      </c>
      <c r="R24" s="34">
        <f t="shared" si="6"/>
        <v>0</v>
      </c>
      <c r="S24" s="34">
        <f t="shared" si="6"/>
        <v>0</v>
      </c>
      <c r="T24" s="34">
        <f t="shared" si="6"/>
        <v>-54.454842666238996</v>
      </c>
      <c r="U24" s="34">
        <f t="shared" si="3"/>
        <v>-100</v>
      </c>
      <c r="V24" s="34">
        <f t="shared" si="6"/>
        <v>0</v>
      </c>
      <c r="W24" s="34">
        <f t="shared" si="6"/>
        <v>0</v>
      </c>
      <c r="X24" s="34" t="s">
        <v>28</v>
      </c>
    </row>
    <row r="25" spans="1:27" ht="47.25" x14ac:dyDescent="0.25">
      <c r="A25" s="30" t="s">
        <v>35</v>
      </c>
      <c r="B25" s="31" t="s">
        <v>36</v>
      </c>
      <c r="C25" s="32" t="s">
        <v>27</v>
      </c>
      <c r="D25" s="33">
        <f t="shared" ref="D25:W25" si="7">SUM(D78)</f>
        <v>55.411910824806</v>
      </c>
      <c r="E25" s="33">
        <f t="shared" si="7"/>
        <v>0</v>
      </c>
      <c r="F25" s="33">
        <f t="shared" si="7"/>
        <v>0</v>
      </c>
      <c r="G25" s="33">
        <f t="shared" si="7"/>
        <v>55.411910824806</v>
      </c>
      <c r="H25" s="33">
        <f t="shared" si="7"/>
        <v>0</v>
      </c>
      <c r="I25" s="33">
        <f t="shared" si="7"/>
        <v>11.6050457672</v>
      </c>
      <c r="J25" s="33">
        <f t="shared" si="7"/>
        <v>0</v>
      </c>
      <c r="K25" s="33">
        <f t="shared" si="7"/>
        <v>0</v>
      </c>
      <c r="L25" s="33">
        <f t="shared" si="7"/>
        <v>11.6050457672</v>
      </c>
      <c r="M25" s="33">
        <f t="shared" si="7"/>
        <v>0</v>
      </c>
      <c r="N25" s="34">
        <f t="shared" si="7"/>
        <v>-43.806865057605989</v>
      </c>
      <c r="O25" s="35">
        <f t="shared" si="2"/>
        <v>-79.056766687055244</v>
      </c>
      <c r="P25" s="34">
        <f t="shared" si="7"/>
        <v>0</v>
      </c>
      <c r="Q25" s="34">
        <f t="shared" si="7"/>
        <v>0</v>
      </c>
      <c r="R25" s="34">
        <f t="shared" si="7"/>
        <v>0</v>
      </c>
      <c r="S25" s="34">
        <f t="shared" si="7"/>
        <v>0</v>
      </c>
      <c r="T25" s="34">
        <f t="shared" si="7"/>
        <v>-43.806865057605989</v>
      </c>
      <c r="U25" s="34">
        <f t="shared" si="3"/>
        <v>-79.056766687055244</v>
      </c>
      <c r="V25" s="34">
        <f t="shared" si="7"/>
        <v>0</v>
      </c>
      <c r="W25" s="34">
        <f t="shared" si="7"/>
        <v>0</v>
      </c>
      <c r="X25" s="34" t="s">
        <v>28</v>
      </c>
    </row>
    <row r="26" spans="1:27" ht="47.25" x14ac:dyDescent="0.25">
      <c r="A26" s="30" t="s">
        <v>37</v>
      </c>
      <c r="B26" s="31" t="s">
        <v>38</v>
      </c>
      <c r="C26" s="32" t="s">
        <v>27</v>
      </c>
      <c r="D26" s="33">
        <f t="shared" ref="D26:W27" si="8">SUM(D82)</f>
        <v>0</v>
      </c>
      <c r="E26" s="33">
        <f t="shared" si="8"/>
        <v>0</v>
      </c>
      <c r="F26" s="33">
        <f t="shared" si="8"/>
        <v>0</v>
      </c>
      <c r="G26" s="33">
        <f t="shared" si="8"/>
        <v>0</v>
      </c>
      <c r="H26" s="33">
        <f t="shared" si="8"/>
        <v>0</v>
      </c>
      <c r="I26" s="33">
        <f t="shared" si="8"/>
        <v>0</v>
      </c>
      <c r="J26" s="33">
        <f t="shared" si="8"/>
        <v>0</v>
      </c>
      <c r="K26" s="33">
        <f t="shared" si="8"/>
        <v>0</v>
      </c>
      <c r="L26" s="33">
        <f t="shared" si="8"/>
        <v>0</v>
      </c>
      <c r="M26" s="33">
        <f t="shared" si="8"/>
        <v>0</v>
      </c>
      <c r="N26" s="34">
        <f t="shared" si="8"/>
        <v>0</v>
      </c>
      <c r="O26" s="35" t="str">
        <f t="shared" si="2"/>
        <v>нд</v>
      </c>
      <c r="P26" s="34">
        <f t="shared" si="8"/>
        <v>0</v>
      </c>
      <c r="Q26" s="34">
        <f t="shared" si="8"/>
        <v>0</v>
      </c>
      <c r="R26" s="34">
        <f t="shared" si="8"/>
        <v>0</v>
      </c>
      <c r="S26" s="34">
        <f t="shared" si="8"/>
        <v>0</v>
      </c>
      <c r="T26" s="34">
        <f t="shared" si="8"/>
        <v>0</v>
      </c>
      <c r="U26" s="34" t="str">
        <f t="shared" si="3"/>
        <v>нд</v>
      </c>
      <c r="V26" s="34">
        <f t="shared" si="8"/>
        <v>0</v>
      </c>
      <c r="W26" s="34">
        <f t="shared" si="8"/>
        <v>0</v>
      </c>
      <c r="X26" s="34" t="s">
        <v>28</v>
      </c>
    </row>
    <row r="27" spans="1:27" ht="31.5" x14ac:dyDescent="0.25">
      <c r="A27" s="30" t="s">
        <v>39</v>
      </c>
      <c r="B27" s="31" t="s">
        <v>40</v>
      </c>
      <c r="C27" s="32" t="s">
        <v>27</v>
      </c>
      <c r="D27" s="33">
        <f t="shared" si="8"/>
        <v>9.1999999999999993</v>
      </c>
      <c r="E27" s="33">
        <f t="shared" si="8"/>
        <v>0</v>
      </c>
      <c r="F27" s="33">
        <f t="shared" si="8"/>
        <v>0</v>
      </c>
      <c r="G27" s="33">
        <f t="shared" si="8"/>
        <v>9.1999999999999993</v>
      </c>
      <c r="H27" s="33">
        <f t="shared" si="8"/>
        <v>0</v>
      </c>
      <c r="I27" s="33">
        <f t="shared" si="8"/>
        <v>20.137522882200003</v>
      </c>
      <c r="J27" s="33">
        <f t="shared" si="8"/>
        <v>0</v>
      </c>
      <c r="K27" s="33">
        <f t="shared" si="8"/>
        <v>0</v>
      </c>
      <c r="L27" s="33">
        <f t="shared" si="8"/>
        <v>20.137522882200003</v>
      </c>
      <c r="M27" s="33">
        <f t="shared" si="8"/>
        <v>0</v>
      </c>
      <c r="N27" s="34">
        <f t="shared" si="8"/>
        <v>10.937522882199998</v>
      </c>
      <c r="O27" s="35">
        <f t="shared" si="2"/>
        <v>118.8861182847826</v>
      </c>
      <c r="P27" s="34">
        <f t="shared" si="8"/>
        <v>0</v>
      </c>
      <c r="Q27" s="34">
        <f t="shared" si="8"/>
        <v>0</v>
      </c>
      <c r="R27" s="34">
        <f t="shared" si="8"/>
        <v>0</v>
      </c>
      <c r="S27" s="34">
        <f t="shared" si="8"/>
        <v>0</v>
      </c>
      <c r="T27" s="34">
        <f t="shared" si="8"/>
        <v>10.937522882199998</v>
      </c>
      <c r="U27" s="34">
        <f t="shared" si="3"/>
        <v>118.8861182847826</v>
      </c>
      <c r="V27" s="34">
        <f t="shared" si="8"/>
        <v>0</v>
      </c>
      <c r="W27" s="34">
        <f t="shared" si="8"/>
        <v>0</v>
      </c>
      <c r="X27" s="34" t="s">
        <v>28</v>
      </c>
    </row>
    <row r="28" spans="1:27" ht="31.5" x14ac:dyDescent="0.25">
      <c r="A28" s="30" t="s">
        <v>41</v>
      </c>
      <c r="B28" s="31" t="s">
        <v>42</v>
      </c>
      <c r="C28" s="32" t="s">
        <v>27</v>
      </c>
      <c r="D28" s="33">
        <f t="shared" ref="D28:W28" si="9">SUM(D29,D33,D36,D43)</f>
        <v>0</v>
      </c>
      <c r="E28" s="33">
        <f t="shared" si="9"/>
        <v>0</v>
      </c>
      <c r="F28" s="33">
        <f t="shared" si="9"/>
        <v>0</v>
      </c>
      <c r="G28" s="33">
        <f t="shared" si="9"/>
        <v>0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0</v>
      </c>
      <c r="M28" s="33">
        <f t="shared" si="9"/>
        <v>0</v>
      </c>
      <c r="N28" s="34">
        <f t="shared" si="9"/>
        <v>0</v>
      </c>
      <c r="O28" s="35" t="str">
        <f t="shared" si="2"/>
        <v>нд</v>
      </c>
      <c r="P28" s="34">
        <f t="shared" si="9"/>
        <v>0</v>
      </c>
      <c r="Q28" s="34">
        <f t="shared" si="9"/>
        <v>0</v>
      </c>
      <c r="R28" s="34">
        <f t="shared" si="9"/>
        <v>0</v>
      </c>
      <c r="S28" s="34">
        <f t="shared" si="9"/>
        <v>0</v>
      </c>
      <c r="T28" s="34">
        <f t="shared" si="9"/>
        <v>0</v>
      </c>
      <c r="U28" s="34" t="str">
        <f t="shared" si="3"/>
        <v>нд</v>
      </c>
      <c r="V28" s="34">
        <f t="shared" si="9"/>
        <v>0</v>
      </c>
      <c r="W28" s="34">
        <f t="shared" si="9"/>
        <v>0</v>
      </c>
      <c r="X28" s="34" t="s">
        <v>28</v>
      </c>
    </row>
    <row r="29" spans="1:27" ht="47.25" x14ac:dyDescent="0.25">
      <c r="A29" s="30" t="s">
        <v>43</v>
      </c>
      <c r="B29" s="31" t="s">
        <v>44</v>
      </c>
      <c r="C29" s="32" t="s">
        <v>27</v>
      </c>
      <c r="D29" s="33">
        <f t="shared" ref="D29:W29" si="10">SUM(D30:D32)</f>
        <v>0</v>
      </c>
      <c r="E29" s="33">
        <f t="shared" si="10"/>
        <v>0</v>
      </c>
      <c r="F29" s="33">
        <f t="shared" si="10"/>
        <v>0</v>
      </c>
      <c r="G29" s="33">
        <f t="shared" si="10"/>
        <v>0</v>
      </c>
      <c r="H29" s="33">
        <f t="shared" si="10"/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4">
        <f t="shared" si="10"/>
        <v>0</v>
      </c>
      <c r="O29" s="35" t="str">
        <f t="shared" si="2"/>
        <v>нд</v>
      </c>
      <c r="P29" s="34">
        <f t="shared" si="10"/>
        <v>0</v>
      </c>
      <c r="Q29" s="34">
        <f t="shared" si="10"/>
        <v>0</v>
      </c>
      <c r="R29" s="34">
        <f t="shared" si="10"/>
        <v>0</v>
      </c>
      <c r="S29" s="34">
        <f t="shared" si="10"/>
        <v>0</v>
      </c>
      <c r="T29" s="34">
        <f t="shared" si="10"/>
        <v>0</v>
      </c>
      <c r="U29" s="34" t="str">
        <f t="shared" si="3"/>
        <v>нд</v>
      </c>
      <c r="V29" s="34">
        <f t="shared" si="10"/>
        <v>0</v>
      </c>
      <c r="W29" s="34">
        <f t="shared" si="10"/>
        <v>0</v>
      </c>
      <c r="X29" s="34" t="s">
        <v>28</v>
      </c>
    </row>
    <row r="30" spans="1:27" ht="78.75" x14ac:dyDescent="0.25">
      <c r="A30" s="30" t="s">
        <v>45</v>
      </c>
      <c r="B30" s="31" t="s">
        <v>46</v>
      </c>
      <c r="C30" s="32" t="s">
        <v>27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>
        <v>0</v>
      </c>
      <c r="O30" s="35" t="str">
        <f t="shared" si="2"/>
        <v>нд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 t="str">
        <f t="shared" si="3"/>
        <v>нд</v>
      </c>
      <c r="V30" s="34">
        <v>0</v>
      </c>
      <c r="W30" s="34">
        <v>0</v>
      </c>
      <c r="X30" s="34" t="s">
        <v>28</v>
      </c>
    </row>
    <row r="31" spans="1:27" ht="78.75" x14ac:dyDescent="0.25">
      <c r="A31" s="30" t="s">
        <v>47</v>
      </c>
      <c r="B31" s="31" t="s">
        <v>48</v>
      </c>
      <c r="C31" s="32" t="s">
        <v>27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>
        <v>0</v>
      </c>
      <c r="O31" s="35" t="str">
        <f t="shared" si="2"/>
        <v>нд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 t="str">
        <f t="shared" si="3"/>
        <v>нд</v>
      </c>
      <c r="V31" s="34">
        <v>0</v>
      </c>
      <c r="W31" s="34">
        <v>0</v>
      </c>
      <c r="X31" s="34" t="s">
        <v>28</v>
      </c>
    </row>
    <row r="32" spans="1:27" ht="63" x14ac:dyDescent="0.25">
      <c r="A32" s="30" t="s">
        <v>49</v>
      </c>
      <c r="B32" s="31" t="s">
        <v>50</v>
      </c>
      <c r="C32" s="32" t="s">
        <v>27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>
        <v>0</v>
      </c>
      <c r="O32" s="35" t="str">
        <f t="shared" si="2"/>
        <v>нд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 t="str">
        <f t="shared" si="3"/>
        <v>нд</v>
      </c>
      <c r="V32" s="34">
        <v>0</v>
      </c>
      <c r="W32" s="34">
        <v>0</v>
      </c>
      <c r="X32" s="34" t="s">
        <v>28</v>
      </c>
    </row>
    <row r="33" spans="1:24" ht="47.25" x14ac:dyDescent="0.25">
      <c r="A33" s="30" t="s">
        <v>51</v>
      </c>
      <c r="B33" s="31" t="s">
        <v>52</v>
      </c>
      <c r="C33" s="32" t="s">
        <v>27</v>
      </c>
      <c r="D33" s="33">
        <f t="shared" ref="D33:W33" si="11">SUM(D34:D35)</f>
        <v>0</v>
      </c>
      <c r="E33" s="33">
        <f t="shared" si="11"/>
        <v>0</v>
      </c>
      <c r="F33" s="33">
        <f t="shared" si="11"/>
        <v>0</v>
      </c>
      <c r="G33" s="33">
        <f t="shared" si="11"/>
        <v>0</v>
      </c>
      <c r="H33" s="33">
        <f t="shared" si="11"/>
        <v>0</v>
      </c>
      <c r="I33" s="33">
        <f t="shared" si="11"/>
        <v>0</v>
      </c>
      <c r="J33" s="33">
        <f t="shared" si="11"/>
        <v>0</v>
      </c>
      <c r="K33" s="33">
        <f t="shared" si="11"/>
        <v>0</v>
      </c>
      <c r="L33" s="33">
        <f t="shared" si="11"/>
        <v>0</v>
      </c>
      <c r="M33" s="33">
        <f t="shared" si="11"/>
        <v>0</v>
      </c>
      <c r="N33" s="34">
        <f t="shared" si="11"/>
        <v>0</v>
      </c>
      <c r="O33" s="35" t="str">
        <f t="shared" si="2"/>
        <v>нд</v>
      </c>
      <c r="P33" s="34">
        <f t="shared" si="11"/>
        <v>0</v>
      </c>
      <c r="Q33" s="34">
        <f t="shared" si="11"/>
        <v>0</v>
      </c>
      <c r="R33" s="34">
        <f t="shared" si="11"/>
        <v>0</v>
      </c>
      <c r="S33" s="34">
        <f t="shared" si="11"/>
        <v>0</v>
      </c>
      <c r="T33" s="34">
        <f t="shared" si="11"/>
        <v>0</v>
      </c>
      <c r="U33" s="34" t="str">
        <f t="shared" si="3"/>
        <v>нд</v>
      </c>
      <c r="V33" s="34">
        <f t="shared" si="11"/>
        <v>0</v>
      </c>
      <c r="W33" s="34">
        <f t="shared" si="11"/>
        <v>0</v>
      </c>
      <c r="X33" s="34" t="s">
        <v>28</v>
      </c>
    </row>
    <row r="34" spans="1:24" ht="78.75" x14ac:dyDescent="0.25">
      <c r="A34" s="30" t="s">
        <v>53</v>
      </c>
      <c r="B34" s="31" t="s">
        <v>54</v>
      </c>
      <c r="C34" s="32" t="s">
        <v>27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>
        <v>0</v>
      </c>
      <c r="O34" s="35" t="str">
        <f t="shared" si="2"/>
        <v>нд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 t="str">
        <f t="shared" si="3"/>
        <v>нд</v>
      </c>
      <c r="V34" s="34">
        <v>0</v>
      </c>
      <c r="W34" s="34">
        <v>0</v>
      </c>
      <c r="X34" s="34" t="s">
        <v>28</v>
      </c>
    </row>
    <row r="35" spans="1:24" ht="47.25" x14ac:dyDescent="0.25">
      <c r="A35" s="30" t="s">
        <v>55</v>
      </c>
      <c r="B35" s="31" t="s">
        <v>56</v>
      </c>
      <c r="C35" s="32" t="s">
        <v>27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>
        <v>0</v>
      </c>
      <c r="O35" s="35" t="str">
        <f t="shared" si="2"/>
        <v>нд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 t="str">
        <f t="shared" si="3"/>
        <v>нд</v>
      </c>
      <c r="V35" s="34">
        <v>0</v>
      </c>
      <c r="W35" s="34">
        <v>0</v>
      </c>
      <c r="X35" s="34" t="s">
        <v>28</v>
      </c>
    </row>
    <row r="36" spans="1:24" ht="63" x14ac:dyDescent="0.25">
      <c r="A36" s="30" t="s">
        <v>57</v>
      </c>
      <c r="B36" s="31" t="s">
        <v>58</v>
      </c>
      <c r="C36" s="32" t="s">
        <v>27</v>
      </c>
      <c r="D36" s="33">
        <f t="shared" ref="D36:W36" si="12">SUM(D37:D42)</f>
        <v>0</v>
      </c>
      <c r="E36" s="33">
        <f t="shared" si="12"/>
        <v>0</v>
      </c>
      <c r="F36" s="33">
        <f t="shared" si="12"/>
        <v>0</v>
      </c>
      <c r="G36" s="33">
        <f t="shared" si="12"/>
        <v>0</v>
      </c>
      <c r="H36" s="33">
        <f t="shared" si="12"/>
        <v>0</v>
      </c>
      <c r="I36" s="33">
        <f t="shared" si="12"/>
        <v>0</v>
      </c>
      <c r="J36" s="33">
        <f t="shared" si="12"/>
        <v>0</v>
      </c>
      <c r="K36" s="33">
        <f t="shared" si="12"/>
        <v>0</v>
      </c>
      <c r="L36" s="33">
        <f t="shared" si="12"/>
        <v>0</v>
      </c>
      <c r="M36" s="33">
        <f t="shared" si="12"/>
        <v>0</v>
      </c>
      <c r="N36" s="34">
        <f t="shared" si="12"/>
        <v>0</v>
      </c>
      <c r="O36" s="35" t="str">
        <f t="shared" si="2"/>
        <v>нд</v>
      </c>
      <c r="P36" s="34">
        <f t="shared" si="12"/>
        <v>0</v>
      </c>
      <c r="Q36" s="34">
        <f t="shared" si="12"/>
        <v>0</v>
      </c>
      <c r="R36" s="34">
        <f t="shared" si="12"/>
        <v>0</v>
      </c>
      <c r="S36" s="34">
        <f t="shared" si="12"/>
        <v>0</v>
      </c>
      <c r="T36" s="34">
        <f t="shared" si="12"/>
        <v>0</v>
      </c>
      <c r="U36" s="34" t="str">
        <f t="shared" si="3"/>
        <v>нд</v>
      </c>
      <c r="V36" s="34">
        <f t="shared" si="12"/>
        <v>0</v>
      </c>
      <c r="W36" s="34">
        <f t="shared" si="12"/>
        <v>0</v>
      </c>
      <c r="X36" s="34" t="s">
        <v>28</v>
      </c>
    </row>
    <row r="37" spans="1:24" ht="141.75" x14ac:dyDescent="0.25">
      <c r="A37" s="30" t="s">
        <v>59</v>
      </c>
      <c r="B37" s="31" t="s">
        <v>60</v>
      </c>
      <c r="C37" s="32" t="s">
        <v>27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>
        <v>0</v>
      </c>
      <c r="O37" s="35" t="str">
        <f t="shared" si="2"/>
        <v>нд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 t="str">
        <f t="shared" si="3"/>
        <v>нд</v>
      </c>
      <c r="V37" s="34">
        <v>0</v>
      </c>
      <c r="W37" s="34">
        <v>0</v>
      </c>
      <c r="X37" s="34" t="s">
        <v>28</v>
      </c>
    </row>
    <row r="38" spans="1:24" ht="126" x14ac:dyDescent="0.25">
      <c r="A38" s="30" t="s">
        <v>59</v>
      </c>
      <c r="B38" s="31" t="s">
        <v>61</v>
      </c>
      <c r="C38" s="32" t="s">
        <v>27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>
        <v>0</v>
      </c>
      <c r="O38" s="35" t="str">
        <f t="shared" si="2"/>
        <v>нд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 t="str">
        <f t="shared" si="3"/>
        <v>нд</v>
      </c>
      <c r="V38" s="34">
        <v>0</v>
      </c>
      <c r="W38" s="34">
        <v>0</v>
      </c>
      <c r="X38" s="34" t="s">
        <v>28</v>
      </c>
    </row>
    <row r="39" spans="1:24" ht="126" x14ac:dyDescent="0.25">
      <c r="A39" s="30" t="s">
        <v>59</v>
      </c>
      <c r="B39" s="31" t="s">
        <v>62</v>
      </c>
      <c r="C39" s="32" t="s">
        <v>27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>
        <v>0</v>
      </c>
      <c r="O39" s="35" t="str">
        <f t="shared" si="2"/>
        <v>нд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 t="str">
        <f t="shared" si="3"/>
        <v>нд</v>
      </c>
      <c r="V39" s="34">
        <v>0</v>
      </c>
      <c r="W39" s="34">
        <v>0</v>
      </c>
      <c r="X39" s="34" t="s">
        <v>28</v>
      </c>
    </row>
    <row r="40" spans="1:24" ht="141.75" x14ac:dyDescent="0.25">
      <c r="A40" s="30" t="s">
        <v>63</v>
      </c>
      <c r="B40" s="31" t="s">
        <v>60</v>
      </c>
      <c r="C40" s="32" t="s">
        <v>27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>
        <v>0</v>
      </c>
      <c r="O40" s="35" t="str">
        <f t="shared" si="2"/>
        <v>нд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 t="str">
        <f t="shared" si="3"/>
        <v>нд</v>
      </c>
      <c r="V40" s="34">
        <v>0</v>
      </c>
      <c r="W40" s="34">
        <v>0</v>
      </c>
      <c r="X40" s="34" t="s">
        <v>28</v>
      </c>
    </row>
    <row r="41" spans="1:24" ht="126" x14ac:dyDescent="0.25">
      <c r="A41" s="30" t="s">
        <v>63</v>
      </c>
      <c r="B41" s="31" t="s">
        <v>61</v>
      </c>
      <c r="C41" s="32" t="s">
        <v>27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>
        <v>0</v>
      </c>
      <c r="O41" s="35" t="str">
        <f t="shared" si="2"/>
        <v>нд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 t="str">
        <f t="shared" si="3"/>
        <v>нд</v>
      </c>
      <c r="V41" s="34">
        <v>0</v>
      </c>
      <c r="W41" s="34">
        <v>0</v>
      </c>
      <c r="X41" s="34" t="s">
        <v>28</v>
      </c>
    </row>
    <row r="42" spans="1:24" ht="126" x14ac:dyDescent="0.25">
      <c r="A42" s="30" t="s">
        <v>63</v>
      </c>
      <c r="B42" s="31" t="s">
        <v>64</v>
      </c>
      <c r="C42" s="32" t="s">
        <v>27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>
        <v>0</v>
      </c>
      <c r="O42" s="35" t="str">
        <f t="shared" si="2"/>
        <v>нд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 t="str">
        <f t="shared" si="3"/>
        <v>нд</v>
      </c>
      <c r="V42" s="34">
        <v>0</v>
      </c>
      <c r="W42" s="34">
        <v>0</v>
      </c>
      <c r="X42" s="34" t="s">
        <v>28</v>
      </c>
    </row>
    <row r="43" spans="1:24" ht="110.25" x14ac:dyDescent="0.25">
      <c r="A43" s="30" t="s">
        <v>65</v>
      </c>
      <c r="B43" s="31" t="s">
        <v>66</v>
      </c>
      <c r="C43" s="32" t="s">
        <v>27</v>
      </c>
      <c r="D43" s="33">
        <f t="shared" ref="D43:W43" si="13">SUM(D44:D45)</f>
        <v>0</v>
      </c>
      <c r="E43" s="33">
        <f t="shared" si="13"/>
        <v>0</v>
      </c>
      <c r="F43" s="33">
        <f t="shared" si="13"/>
        <v>0</v>
      </c>
      <c r="G43" s="33">
        <f t="shared" si="13"/>
        <v>0</v>
      </c>
      <c r="H43" s="33">
        <f t="shared" si="13"/>
        <v>0</v>
      </c>
      <c r="I43" s="33">
        <f t="shared" si="13"/>
        <v>0</v>
      </c>
      <c r="J43" s="33">
        <f t="shared" si="13"/>
        <v>0</v>
      </c>
      <c r="K43" s="33">
        <f t="shared" si="13"/>
        <v>0</v>
      </c>
      <c r="L43" s="33">
        <f t="shared" si="13"/>
        <v>0</v>
      </c>
      <c r="M43" s="33">
        <f t="shared" si="13"/>
        <v>0</v>
      </c>
      <c r="N43" s="34">
        <f t="shared" si="13"/>
        <v>0</v>
      </c>
      <c r="O43" s="35" t="str">
        <f t="shared" si="2"/>
        <v>нд</v>
      </c>
      <c r="P43" s="34">
        <f t="shared" si="13"/>
        <v>0</v>
      </c>
      <c r="Q43" s="34">
        <f t="shared" si="13"/>
        <v>0</v>
      </c>
      <c r="R43" s="34">
        <f t="shared" si="13"/>
        <v>0</v>
      </c>
      <c r="S43" s="34">
        <f t="shared" si="13"/>
        <v>0</v>
      </c>
      <c r="T43" s="34">
        <f t="shared" si="13"/>
        <v>0</v>
      </c>
      <c r="U43" s="34" t="str">
        <f t="shared" si="3"/>
        <v>нд</v>
      </c>
      <c r="V43" s="34">
        <f t="shared" si="13"/>
        <v>0</v>
      </c>
      <c r="W43" s="34">
        <f t="shared" si="13"/>
        <v>0</v>
      </c>
      <c r="X43" s="34" t="s">
        <v>28</v>
      </c>
    </row>
    <row r="44" spans="1:24" ht="94.5" x14ac:dyDescent="0.25">
      <c r="A44" s="30" t="s">
        <v>67</v>
      </c>
      <c r="B44" s="31" t="s">
        <v>68</v>
      </c>
      <c r="C44" s="32" t="s">
        <v>27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>
        <v>0</v>
      </c>
      <c r="O44" s="35" t="str">
        <f t="shared" si="2"/>
        <v>нд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 t="str">
        <f t="shared" si="3"/>
        <v>нд</v>
      </c>
      <c r="V44" s="34">
        <v>0</v>
      </c>
      <c r="W44" s="34">
        <v>0</v>
      </c>
      <c r="X44" s="34" t="s">
        <v>28</v>
      </c>
    </row>
    <row r="45" spans="1:24" ht="94.5" x14ac:dyDescent="0.25">
      <c r="A45" s="30" t="s">
        <v>69</v>
      </c>
      <c r="B45" s="31" t="s">
        <v>70</v>
      </c>
      <c r="C45" s="32" t="s">
        <v>27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>
        <v>0</v>
      </c>
      <c r="O45" s="35" t="str">
        <f t="shared" si="2"/>
        <v>нд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 t="str">
        <f t="shared" si="3"/>
        <v>нд</v>
      </c>
      <c r="V45" s="34">
        <v>0</v>
      </c>
      <c r="W45" s="34">
        <v>0</v>
      </c>
      <c r="X45" s="34" t="s">
        <v>28</v>
      </c>
    </row>
    <row r="46" spans="1:24" ht="47.25" x14ac:dyDescent="0.25">
      <c r="A46" s="30" t="s">
        <v>71</v>
      </c>
      <c r="B46" s="31" t="s">
        <v>72</v>
      </c>
      <c r="C46" s="32" t="s">
        <v>27</v>
      </c>
      <c r="D46" s="33">
        <f t="shared" ref="D46:W46" si="14">SUM(D47,D52,D55,D68)</f>
        <v>33.299943993599996</v>
      </c>
      <c r="E46" s="33">
        <f t="shared" si="14"/>
        <v>0</v>
      </c>
      <c r="F46" s="33">
        <f t="shared" si="14"/>
        <v>0</v>
      </c>
      <c r="G46" s="33">
        <f t="shared" si="14"/>
        <v>33.299943993599996</v>
      </c>
      <c r="H46" s="33">
        <f t="shared" si="14"/>
        <v>0</v>
      </c>
      <c r="I46" s="33">
        <f t="shared" si="14"/>
        <v>12.722207182799998</v>
      </c>
      <c r="J46" s="33">
        <f t="shared" si="14"/>
        <v>0</v>
      </c>
      <c r="K46" s="33">
        <f t="shared" si="14"/>
        <v>0</v>
      </c>
      <c r="L46" s="33">
        <f t="shared" si="14"/>
        <v>12.722207182799998</v>
      </c>
      <c r="M46" s="33">
        <f t="shared" si="14"/>
        <v>0</v>
      </c>
      <c r="N46" s="34">
        <f t="shared" si="14"/>
        <v>-20.577736810800001</v>
      </c>
      <c r="O46" s="35">
        <f t="shared" si="2"/>
        <v>-61.79510936941783</v>
      </c>
      <c r="P46" s="34">
        <f t="shared" si="14"/>
        <v>0</v>
      </c>
      <c r="Q46" s="34">
        <f t="shared" si="14"/>
        <v>0</v>
      </c>
      <c r="R46" s="34">
        <f t="shared" si="14"/>
        <v>0</v>
      </c>
      <c r="S46" s="34">
        <f t="shared" si="14"/>
        <v>0</v>
      </c>
      <c r="T46" s="34">
        <f t="shared" si="14"/>
        <v>-20.577736810800001</v>
      </c>
      <c r="U46" s="34">
        <f t="shared" si="3"/>
        <v>-61.79510936941783</v>
      </c>
      <c r="V46" s="34">
        <f t="shared" si="14"/>
        <v>0</v>
      </c>
      <c r="W46" s="34">
        <f t="shared" si="14"/>
        <v>0</v>
      </c>
      <c r="X46" s="34" t="s">
        <v>28</v>
      </c>
    </row>
    <row r="47" spans="1:24" ht="78.75" x14ac:dyDescent="0.25">
      <c r="A47" s="30" t="s">
        <v>73</v>
      </c>
      <c r="B47" s="31" t="s">
        <v>74</v>
      </c>
      <c r="C47" s="32" t="s">
        <v>27</v>
      </c>
      <c r="D47" s="33">
        <f t="shared" ref="D47:W47" si="15">SUM(D48,D49)</f>
        <v>12.468683839599999</v>
      </c>
      <c r="E47" s="33">
        <f t="shared" si="15"/>
        <v>0</v>
      </c>
      <c r="F47" s="33">
        <f t="shared" si="15"/>
        <v>0</v>
      </c>
      <c r="G47" s="33">
        <f t="shared" si="15"/>
        <v>12.468683839599999</v>
      </c>
      <c r="H47" s="33">
        <f t="shared" si="15"/>
        <v>0</v>
      </c>
      <c r="I47" s="33">
        <f t="shared" si="15"/>
        <v>0</v>
      </c>
      <c r="J47" s="33">
        <f t="shared" si="15"/>
        <v>0</v>
      </c>
      <c r="K47" s="33">
        <f t="shared" si="15"/>
        <v>0</v>
      </c>
      <c r="L47" s="33">
        <f t="shared" si="15"/>
        <v>0</v>
      </c>
      <c r="M47" s="33">
        <f t="shared" si="15"/>
        <v>0</v>
      </c>
      <c r="N47" s="34">
        <f t="shared" si="15"/>
        <v>-12.468683839599999</v>
      </c>
      <c r="O47" s="35">
        <f t="shared" si="2"/>
        <v>-100</v>
      </c>
      <c r="P47" s="34">
        <f t="shared" si="15"/>
        <v>0</v>
      </c>
      <c r="Q47" s="34">
        <f t="shared" si="15"/>
        <v>0</v>
      </c>
      <c r="R47" s="34">
        <f t="shared" si="15"/>
        <v>0</v>
      </c>
      <c r="S47" s="34">
        <f t="shared" si="15"/>
        <v>0</v>
      </c>
      <c r="T47" s="34">
        <f t="shared" si="15"/>
        <v>-12.468683839599999</v>
      </c>
      <c r="U47" s="34">
        <f t="shared" si="3"/>
        <v>-100</v>
      </c>
      <c r="V47" s="34">
        <f t="shared" si="15"/>
        <v>0</v>
      </c>
      <c r="W47" s="34">
        <f t="shared" si="15"/>
        <v>0</v>
      </c>
      <c r="X47" s="34" t="s">
        <v>28</v>
      </c>
    </row>
    <row r="48" spans="1:24" ht="31.5" x14ac:dyDescent="0.25">
      <c r="A48" s="30" t="s">
        <v>75</v>
      </c>
      <c r="B48" s="31" t="s">
        <v>76</v>
      </c>
      <c r="C48" s="32" t="s">
        <v>27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>
        <v>0</v>
      </c>
      <c r="O48" s="35" t="str">
        <f t="shared" si="2"/>
        <v>нд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 t="str">
        <f t="shared" si="3"/>
        <v>нд</v>
      </c>
      <c r="V48" s="34">
        <v>0</v>
      </c>
      <c r="W48" s="34">
        <v>0</v>
      </c>
      <c r="X48" s="34" t="s">
        <v>28</v>
      </c>
    </row>
    <row r="49" spans="1:24" ht="78.75" x14ac:dyDescent="0.25">
      <c r="A49" s="30" t="s">
        <v>77</v>
      </c>
      <c r="B49" s="31" t="s">
        <v>78</v>
      </c>
      <c r="C49" s="32" t="s">
        <v>27</v>
      </c>
      <c r="D49" s="36">
        <f t="shared" ref="D49" si="16">SUM(D50:D51)</f>
        <v>12.468683839599999</v>
      </c>
      <c r="E49" s="36">
        <f t="shared" ref="E49:W49" si="17">SUM(E50:E51)</f>
        <v>0</v>
      </c>
      <c r="F49" s="36">
        <f t="shared" si="17"/>
        <v>0</v>
      </c>
      <c r="G49" s="36">
        <f t="shared" si="17"/>
        <v>12.468683839599999</v>
      </c>
      <c r="H49" s="36">
        <f t="shared" si="17"/>
        <v>0</v>
      </c>
      <c r="I49" s="36">
        <f t="shared" si="17"/>
        <v>0</v>
      </c>
      <c r="J49" s="36">
        <f t="shared" si="17"/>
        <v>0</v>
      </c>
      <c r="K49" s="36">
        <f t="shared" si="17"/>
        <v>0</v>
      </c>
      <c r="L49" s="36">
        <f t="shared" si="17"/>
        <v>0</v>
      </c>
      <c r="M49" s="36">
        <f t="shared" si="17"/>
        <v>0</v>
      </c>
      <c r="N49" s="37">
        <f t="shared" si="17"/>
        <v>-12.468683839599999</v>
      </c>
      <c r="O49" s="35">
        <f t="shared" si="2"/>
        <v>-100</v>
      </c>
      <c r="P49" s="37">
        <f t="shared" si="17"/>
        <v>0</v>
      </c>
      <c r="Q49" s="37">
        <f t="shared" si="17"/>
        <v>0</v>
      </c>
      <c r="R49" s="37">
        <f t="shared" si="17"/>
        <v>0</v>
      </c>
      <c r="S49" s="37">
        <f t="shared" si="17"/>
        <v>0</v>
      </c>
      <c r="T49" s="37">
        <f t="shared" si="17"/>
        <v>-12.468683839599999</v>
      </c>
      <c r="U49" s="34">
        <f t="shared" si="3"/>
        <v>-100</v>
      </c>
      <c r="V49" s="37">
        <f t="shared" si="17"/>
        <v>0</v>
      </c>
      <c r="W49" s="37">
        <f t="shared" si="17"/>
        <v>0</v>
      </c>
      <c r="X49" s="34" t="s">
        <v>28</v>
      </c>
    </row>
    <row r="50" spans="1:24" ht="31.5" x14ac:dyDescent="0.25">
      <c r="A50" s="30" t="s">
        <v>77</v>
      </c>
      <c r="B50" s="31" t="s">
        <v>79</v>
      </c>
      <c r="C50" s="32" t="s">
        <v>80</v>
      </c>
      <c r="D50" s="33">
        <f>SUM(E50:H50)</f>
        <v>9.4517999999999986</v>
      </c>
      <c r="E50" s="33">
        <v>0</v>
      </c>
      <c r="F50" s="33">
        <v>0</v>
      </c>
      <c r="G50" s="33">
        <f>'[1]приложение 1.4'!$J$18*1.18</f>
        <v>9.4517999999999986</v>
      </c>
      <c r="H50" s="33">
        <v>0</v>
      </c>
      <c r="I50" s="33">
        <f>SUM(J50:M50)</f>
        <v>0</v>
      </c>
      <c r="J50" s="33">
        <v>0</v>
      </c>
      <c r="K50" s="33">
        <v>0</v>
      </c>
      <c r="L50" s="33">
        <f>[2]С0815_1037000158513_10_69_1!H50</f>
        <v>0</v>
      </c>
      <c r="M50" s="33">
        <v>0</v>
      </c>
      <c r="N50" s="34">
        <f>I50-D50</f>
        <v>-9.4517999999999986</v>
      </c>
      <c r="O50" s="35">
        <f t="shared" si="2"/>
        <v>-100</v>
      </c>
      <c r="P50" s="34">
        <f>J50-E50</f>
        <v>0</v>
      </c>
      <c r="Q50" s="34" t="str">
        <f>IFERROR(P50/E50*100,"нд")</f>
        <v>нд</v>
      </c>
      <c r="R50" s="34">
        <f>K50-F50</f>
        <v>0</v>
      </c>
      <c r="S50" s="34" t="str">
        <f>IFERROR(R50/F50*100,"нд")</f>
        <v>нд</v>
      </c>
      <c r="T50" s="34">
        <f>L50-G50</f>
        <v>-9.4517999999999986</v>
      </c>
      <c r="U50" s="34">
        <f t="shared" si="3"/>
        <v>-100</v>
      </c>
      <c r="V50" s="34">
        <f>M50-H50</f>
        <v>0</v>
      </c>
      <c r="W50" s="34" t="str">
        <f>IFERROR(V50/H50*100,"нд")</f>
        <v>нд</v>
      </c>
      <c r="X50" s="32" t="s">
        <v>81</v>
      </c>
    </row>
    <row r="51" spans="1:24" ht="31.5" x14ac:dyDescent="0.25">
      <c r="A51" s="30" t="s">
        <v>77</v>
      </c>
      <c r="B51" s="31" t="s">
        <v>82</v>
      </c>
      <c r="C51" s="32" t="s">
        <v>83</v>
      </c>
      <c r="D51" s="33">
        <f>SUM(E51:H51)</f>
        <v>3.0168838396000002</v>
      </c>
      <c r="E51" s="33">
        <v>0</v>
      </c>
      <c r="F51" s="33">
        <v>0</v>
      </c>
      <c r="G51" s="33">
        <f>'[1]приложение 1.4'!$J$24*1.18</f>
        <v>3.0168838396000002</v>
      </c>
      <c r="H51" s="33">
        <v>0</v>
      </c>
      <c r="I51" s="33">
        <f>SUM(J51:M51)</f>
        <v>0</v>
      </c>
      <c r="J51" s="33">
        <v>0</v>
      </c>
      <c r="K51" s="33">
        <v>0</v>
      </c>
      <c r="L51" s="33">
        <f>[2]С0815_1037000158513_10_69_1!H51</f>
        <v>0</v>
      </c>
      <c r="M51" s="33">
        <v>0</v>
      </c>
      <c r="N51" s="34">
        <f>I51-D51</f>
        <v>-3.0168838396000002</v>
      </c>
      <c r="O51" s="35">
        <f t="shared" si="2"/>
        <v>-100</v>
      </c>
      <c r="P51" s="34">
        <f>J51-E51</f>
        <v>0</v>
      </c>
      <c r="Q51" s="34" t="str">
        <f>IFERROR(P51/E51*100,"нд")</f>
        <v>нд</v>
      </c>
      <c r="R51" s="34">
        <f>K51-F51</f>
        <v>0</v>
      </c>
      <c r="S51" s="34" t="str">
        <f>IFERROR(R51/F51*100,"нд")</f>
        <v>нд</v>
      </c>
      <c r="T51" s="34">
        <f>L51-G51</f>
        <v>-3.0168838396000002</v>
      </c>
      <c r="U51" s="34">
        <f t="shared" si="3"/>
        <v>-100</v>
      </c>
      <c r="V51" s="34">
        <f>M51-H51</f>
        <v>0</v>
      </c>
      <c r="W51" s="34" t="str">
        <f>IFERROR(V51/H51*100,"нд")</f>
        <v>нд</v>
      </c>
      <c r="X51" s="32" t="s">
        <v>81</v>
      </c>
    </row>
    <row r="52" spans="1:24" ht="47.25" x14ac:dyDescent="0.25">
      <c r="A52" s="30" t="s">
        <v>84</v>
      </c>
      <c r="B52" s="31" t="s">
        <v>85</v>
      </c>
      <c r="C52" s="32" t="s">
        <v>27</v>
      </c>
      <c r="D52" s="33">
        <f t="shared" ref="D52:W52" si="18">SUM(D53,D54)</f>
        <v>0</v>
      </c>
      <c r="E52" s="33">
        <f t="shared" si="18"/>
        <v>0</v>
      </c>
      <c r="F52" s="33">
        <f t="shared" si="18"/>
        <v>0</v>
      </c>
      <c r="G52" s="33">
        <f t="shared" si="18"/>
        <v>0</v>
      </c>
      <c r="H52" s="33">
        <f t="shared" si="18"/>
        <v>0</v>
      </c>
      <c r="I52" s="33">
        <f t="shared" si="18"/>
        <v>0</v>
      </c>
      <c r="J52" s="33">
        <f t="shared" si="18"/>
        <v>0</v>
      </c>
      <c r="K52" s="33">
        <f t="shared" si="18"/>
        <v>0</v>
      </c>
      <c r="L52" s="33">
        <f t="shared" si="18"/>
        <v>0</v>
      </c>
      <c r="M52" s="33">
        <f t="shared" si="18"/>
        <v>0</v>
      </c>
      <c r="N52" s="34">
        <f t="shared" si="18"/>
        <v>0</v>
      </c>
      <c r="O52" s="35" t="str">
        <f t="shared" si="2"/>
        <v>нд</v>
      </c>
      <c r="P52" s="34">
        <f t="shared" si="18"/>
        <v>0</v>
      </c>
      <c r="Q52" s="34">
        <f t="shared" si="18"/>
        <v>0</v>
      </c>
      <c r="R52" s="34">
        <f t="shared" si="18"/>
        <v>0</v>
      </c>
      <c r="S52" s="34">
        <f t="shared" si="18"/>
        <v>0</v>
      </c>
      <c r="T52" s="34">
        <f t="shared" si="18"/>
        <v>0</v>
      </c>
      <c r="U52" s="34" t="str">
        <f t="shared" si="3"/>
        <v>нд</v>
      </c>
      <c r="V52" s="34">
        <f t="shared" si="18"/>
        <v>0</v>
      </c>
      <c r="W52" s="34">
        <f t="shared" si="18"/>
        <v>0</v>
      </c>
      <c r="X52" s="34" t="s">
        <v>28</v>
      </c>
    </row>
    <row r="53" spans="1:24" ht="31.5" x14ac:dyDescent="0.25">
      <c r="A53" s="30" t="s">
        <v>86</v>
      </c>
      <c r="B53" s="31" t="s">
        <v>87</v>
      </c>
      <c r="C53" s="32" t="s">
        <v>27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4">
        <v>0</v>
      </c>
      <c r="O53" s="35" t="str">
        <f t="shared" si="2"/>
        <v>нд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 t="str">
        <f t="shared" si="3"/>
        <v>нд</v>
      </c>
      <c r="V53" s="34">
        <v>0</v>
      </c>
      <c r="W53" s="34">
        <v>0</v>
      </c>
      <c r="X53" s="34" t="s">
        <v>28</v>
      </c>
    </row>
    <row r="54" spans="1:24" ht="47.25" x14ac:dyDescent="0.25">
      <c r="A54" s="30" t="s">
        <v>88</v>
      </c>
      <c r="B54" s="31" t="s">
        <v>89</v>
      </c>
      <c r="C54" s="32" t="s">
        <v>27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4">
        <v>0</v>
      </c>
      <c r="O54" s="35" t="str">
        <f t="shared" si="2"/>
        <v>нд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 t="str">
        <f t="shared" si="3"/>
        <v>нд</v>
      </c>
      <c r="V54" s="34">
        <v>0</v>
      </c>
      <c r="W54" s="34">
        <v>0</v>
      </c>
      <c r="X54" s="34" t="s">
        <v>28</v>
      </c>
    </row>
    <row r="55" spans="1:24" ht="47.25" x14ac:dyDescent="0.25">
      <c r="A55" s="30" t="s">
        <v>90</v>
      </c>
      <c r="B55" s="31" t="s">
        <v>91</v>
      </c>
      <c r="C55" s="32" t="s">
        <v>27</v>
      </c>
      <c r="D55" s="33">
        <f t="shared" ref="D55:W55" si="19">SUM(D56,D59,D60,D61,D62,D65,D66,D67)</f>
        <v>20.831260153999999</v>
      </c>
      <c r="E55" s="33">
        <f t="shared" si="19"/>
        <v>0</v>
      </c>
      <c r="F55" s="33">
        <f t="shared" si="19"/>
        <v>0</v>
      </c>
      <c r="G55" s="33">
        <f t="shared" si="19"/>
        <v>20.831260153999999</v>
      </c>
      <c r="H55" s="33">
        <f t="shared" si="19"/>
        <v>0</v>
      </c>
      <c r="I55" s="33">
        <f t="shared" si="19"/>
        <v>9.7216656927999985</v>
      </c>
      <c r="J55" s="33">
        <f t="shared" si="19"/>
        <v>0</v>
      </c>
      <c r="K55" s="33">
        <f t="shared" si="19"/>
        <v>0</v>
      </c>
      <c r="L55" s="33">
        <f t="shared" si="19"/>
        <v>9.7216656927999985</v>
      </c>
      <c r="M55" s="33">
        <f t="shared" si="19"/>
        <v>0</v>
      </c>
      <c r="N55" s="34">
        <f t="shared" si="19"/>
        <v>-11.1095944612</v>
      </c>
      <c r="O55" s="35">
        <f t="shared" si="2"/>
        <v>-53.331360556537177</v>
      </c>
      <c r="P55" s="34">
        <f t="shared" si="19"/>
        <v>0</v>
      </c>
      <c r="Q55" s="34">
        <f t="shared" si="19"/>
        <v>0</v>
      </c>
      <c r="R55" s="34">
        <f t="shared" si="19"/>
        <v>0</v>
      </c>
      <c r="S55" s="34">
        <f t="shared" si="19"/>
        <v>0</v>
      </c>
      <c r="T55" s="34">
        <f t="shared" si="19"/>
        <v>-11.1095944612</v>
      </c>
      <c r="U55" s="34">
        <f t="shared" si="3"/>
        <v>-53.331360556537177</v>
      </c>
      <c r="V55" s="34">
        <f t="shared" si="19"/>
        <v>0</v>
      </c>
      <c r="W55" s="34">
        <f t="shared" si="19"/>
        <v>0</v>
      </c>
      <c r="X55" s="34" t="s">
        <v>28</v>
      </c>
    </row>
    <row r="56" spans="1:24" ht="47.25" x14ac:dyDescent="0.25">
      <c r="A56" s="30" t="s">
        <v>92</v>
      </c>
      <c r="B56" s="31" t="s">
        <v>93</v>
      </c>
      <c r="C56" s="32" t="s">
        <v>27</v>
      </c>
      <c r="D56" s="36">
        <f t="shared" ref="D56:W56" si="20">SUM(D57:D58)</f>
        <v>12.537874768</v>
      </c>
      <c r="E56" s="36">
        <f t="shared" si="20"/>
        <v>0</v>
      </c>
      <c r="F56" s="36">
        <f t="shared" si="20"/>
        <v>0</v>
      </c>
      <c r="G56" s="36">
        <f t="shared" si="20"/>
        <v>12.537874768</v>
      </c>
      <c r="H56" s="36">
        <f t="shared" si="20"/>
        <v>0</v>
      </c>
      <c r="I56" s="36">
        <f t="shared" si="20"/>
        <v>7.9355413253999991</v>
      </c>
      <c r="J56" s="36">
        <f t="shared" si="20"/>
        <v>0</v>
      </c>
      <c r="K56" s="36">
        <f t="shared" si="20"/>
        <v>0</v>
      </c>
      <c r="L56" s="36">
        <f t="shared" si="20"/>
        <v>7.9355413253999991</v>
      </c>
      <c r="M56" s="36">
        <f t="shared" si="20"/>
        <v>0</v>
      </c>
      <c r="N56" s="37">
        <f t="shared" si="20"/>
        <v>-4.6023334426000009</v>
      </c>
      <c r="O56" s="35">
        <f t="shared" si="2"/>
        <v>-36.707444664755968</v>
      </c>
      <c r="P56" s="37">
        <f t="shared" si="20"/>
        <v>0</v>
      </c>
      <c r="Q56" s="37">
        <f t="shared" si="20"/>
        <v>0</v>
      </c>
      <c r="R56" s="37">
        <f t="shared" si="20"/>
        <v>0</v>
      </c>
      <c r="S56" s="37">
        <f t="shared" si="20"/>
        <v>0</v>
      </c>
      <c r="T56" s="37">
        <f t="shared" si="20"/>
        <v>-4.6023334426000009</v>
      </c>
      <c r="U56" s="34">
        <f t="shared" si="3"/>
        <v>-36.707444664755968</v>
      </c>
      <c r="V56" s="37">
        <f t="shared" si="20"/>
        <v>0</v>
      </c>
      <c r="W56" s="37">
        <f t="shared" si="20"/>
        <v>0</v>
      </c>
      <c r="X56" s="34" t="s">
        <v>28</v>
      </c>
    </row>
    <row r="57" spans="1:24" ht="78.75" x14ac:dyDescent="0.25">
      <c r="A57" s="30" t="s">
        <v>92</v>
      </c>
      <c r="B57" s="31" t="s">
        <v>94</v>
      </c>
      <c r="C57" s="32" t="s">
        <v>95</v>
      </c>
      <c r="D57" s="33">
        <f>SUM(E57:H57)</f>
        <v>1.1313280680000002</v>
      </c>
      <c r="E57" s="33">
        <v>0</v>
      </c>
      <c r="F57" s="33">
        <v>0</v>
      </c>
      <c r="G57" s="33">
        <f>'[1]приложение 1.4'!$J$21*1.18</f>
        <v>1.1313280680000002</v>
      </c>
      <c r="H57" s="33">
        <v>0</v>
      </c>
      <c r="I57" s="33">
        <f>SUM(J57:M57)</f>
        <v>0.89015969939999995</v>
      </c>
      <c r="J57" s="33">
        <v>0</v>
      </c>
      <c r="K57" s="33">
        <v>0</v>
      </c>
      <c r="L57" s="33">
        <f>[2]С0815_1037000158513_10_69_1!H57</f>
        <v>0.89015969939999995</v>
      </c>
      <c r="M57" s="33">
        <v>0</v>
      </c>
      <c r="N57" s="34">
        <f>I57-D57</f>
        <v>-0.24116836860000024</v>
      </c>
      <c r="O57" s="35">
        <f t="shared" si="2"/>
        <v>-21.317279701753161</v>
      </c>
      <c r="P57" s="34">
        <f>J57-E57</f>
        <v>0</v>
      </c>
      <c r="Q57" s="34" t="str">
        <f>IFERROR(P57/E57*100,"нд")</f>
        <v>нд</v>
      </c>
      <c r="R57" s="34">
        <f>K57-F57</f>
        <v>0</v>
      </c>
      <c r="S57" s="34" t="str">
        <f>IFERROR(R57/F57*100,"нд")</f>
        <v>нд</v>
      </c>
      <c r="T57" s="34">
        <f>L57-G57</f>
        <v>-0.24116836860000024</v>
      </c>
      <c r="U57" s="34">
        <f t="shared" si="3"/>
        <v>-21.317279701753161</v>
      </c>
      <c r="V57" s="34">
        <f>M57-H57</f>
        <v>0</v>
      </c>
      <c r="W57" s="34" t="str">
        <f>IFERROR(V57/H57*100,"нд")</f>
        <v>нд</v>
      </c>
      <c r="X57" s="32" t="s">
        <v>81</v>
      </c>
    </row>
    <row r="58" spans="1:24" ht="78.75" x14ac:dyDescent="0.25">
      <c r="A58" s="30" t="s">
        <v>92</v>
      </c>
      <c r="B58" s="31" t="s">
        <v>96</v>
      </c>
      <c r="C58" s="32" t="s">
        <v>97</v>
      </c>
      <c r="D58" s="33">
        <f>SUM(E58:H58)</f>
        <v>11.4065467</v>
      </c>
      <c r="E58" s="33">
        <v>0</v>
      </c>
      <c r="F58" s="33">
        <v>0</v>
      </c>
      <c r="G58" s="33">
        <f>'[1]приложение 1.4'!$J$22*1.18</f>
        <v>11.4065467</v>
      </c>
      <c r="H58" s="33">
        <v>0</v>
      </c>
      <c r="I58" s="33">
        <f>SUM(J58:M58)</f>
        <v>7.0453816259999993</v>
      </c>
      <c r="J58" s="33">
        <v>0</v>
      </c>
      <c r="K58" s="33">
        <v>0</v>
      </c>
      <c r="L58" s="33">
        <f>[2]С0815_1037000158513_10_69_1!H58</f>
        <v>7.0453816259999993</v>
      </c>
      <c r="M58" s="33">
        <v>0</v>
      </c>
      <c r="N58" s="34">
        <f>I58-D58</f>
        <v>-4.3611650740000005</v>
      </c>
      <c r="O58" s="35">
        <f t="shared" si="2"/>
        <v>-38.233877339931468</v>
      </c>
      <c r="P58" s="34">
        <f>J58-E58</f>
        <v>0</v>
      </c>
      <c r="Q58" s="34" t="str">
        <f>IFERROR(P58/E58*100,"нд")</f>
        <v>нд</v>
      </c>
      <c r="R58" s="34">
        <f>K58-F58</f>
        <v>0</v>
      </c>
      <c r="S58" s="34" t="str">
        <f>IFERROR(R58/F58*100,"нд")</f>
        <v>нд</v>
      </c>
      <c r="T58" s="34">
        <f>L58-G58</f>
        <v>-4.3611650740000005</v>
      </c>
      <c r="U58" s="34">
        <f t="shared" si="3"/>
        <v>-38.233877339931468</v>
      </c>
      <c r="V58" s="34">
        <f>M58-H58</f>
        <v>0</v>
      </c>
      <c r="W58" s="34" t="str">
        <f>IFERROR(V58/H58*100,"нд")</f>
        <v>нд</v>
      </c>
      <c r="X58" s="32" t="s">
        <v>81</v>
      </c>
    </row>
    <row r="59" spans="1:24" ht="47.25" x14ac:dyDescent="0.25">
      <c r="A59" s="30" t="s">
        <v>98</v>
      </c>
      <c r="B59" s="31" t="s">
        <v>99</v>
      </c>
      <c r="C59" s="32" t="s">
        <v>27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>
        <v>0</v>
      </c>
      <c r="O59" s="35" t="str">
        <f t="shared" si="2"/>
        <v>нд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 t="str">
        <f t="shared" si="3"/>
        <v>нд</v>
      </c>
      <c r="V59" s="34">
        <v>0</v>
      </c>
      <c r="W59" s="34">
        <v>0</v>
      </c>
      <c r="X59" s="34" t="s">
        <v>28</v>
      </c>
    </row>
    <row r="60" spans="1:24" ht="47.25" x14ac:dyDescent="0.25">
      <c r="A60" s="30" t="s">
        <v>100</v>
      </c>
      <c r="B60" s="31" t="s">
        <v>101</v>
      </c>
      <c r="C60" s="32" t="s">
        <v>27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0</v>
      </c>
      <c r="O60" s="35" t="str">
        <f t="shared" si="2"/>
        <v>нд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 t="str">
        <f t="shared" si="3"/>
        <v>нд</v>
      </c>
      <c r="V60" s="34">
        <v>0</v>
      </c>
      <c r="W60" s="34">
        <v>0</v>
      </c>
      <c r="X60" s="34" t="s">
        <v>28</v>
      </c>
    </row>
    <row r="61" spans="1:24" ht="47.25" x14ac:dyDescent="0.25">
      <c r="A61" s="30" t="s">
        <v>102</v>
      </c>
      <c r="B61" s="31" t="s">
        <v>103</v>
      </c>
      <c r="C61" s="32" t="s">
        <v>27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>
        <v>0</v>
      </c>
      <c r="O61" s="35" t="str">
        <f t="shared" si="2"/>
        <v>нд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 t="str">
        <f t="shared" si="3"/>
        <v>нд</v>
      </c>
      <c r="V61" s="34">
        <v>0</v>
      </c>
      <c r="W61" s="34">
        <v>0</v>
      </c>
      <c r="X61" s="34" t="s">
        <v>28</v>
      </c>
    </row>
    <row r="62" spans="1:24" ht="63" x14ac:dyDescent="0.25">
      <c r="A62" s="30" t="s">
        <v>104</v>
      </c>
      <c r="B62" s="31" t="s">
        <v>105</v>
      </c>
      <c r="C62" s="32" t="s">
        <v>27</v>
      </c>
      <c r="D62" s="33">
        <f t="shared" ref="D62" si="21">SUM(D63:D64)</f>
        <v>8.2933853860000006</v>
      </c>
      <c r="E62" s="33">
        <f t="shared" ref="E62:W62" si="22">SUM(E63:E64)</f>
        <v>0</v>
      </c>
      <c r="F62" s="33">
        <f t="shared" si="22"/>
        <v>0</v>
      </c>
      <c r="G62" s="33">
        <f t="shared" si="22"/>
        <v>8.2933853860000006</v>
      </c>
      <c r="H62" s="33">
        <f t="shared" si="22"/>
        <v>0</v>
      </c>
      <c r="I62" s="33">
        <f t="shared" si="22"/>
        <v>1.7861243674</v>
      </c>
      <c r="J62" s="33">
        <f t="shared" si="22"/>
        <v>0</v>
      </c>
      <c r="K62" s="33">
        <f t="shared" si="22"/>
        <v>0</v>
      </c>
      <c r="L62" s="33">
        <f t="shared" si="22"/>
        <v>1.7861243674</v>
      </c>
      <c r="M62" s="33">
        <f t="shared" si="22"/>
        <v>0</v>
      </c>
      <c r="N62" s="34">
        <f t="shared" si="22"/>
        <v>-6.5072610186000004</v>
      </c>
      <c r="O62" s="35">
        <f t="shared" si="2"/>
        <v>-78.463265792336827</v>
      </c>
      <c r="P62" s="34">
        <f t="shared" si="22"/>
        <v>0</v>
      </c>
      <c r="Q62" s="34">
        <f t="shared" si="22"/>
        <v>0</v>
      </c>
      <c r="R62" s="34">
        <f t="shared" si="22"/>
        <v>0</v>
      </c>
      <c r="S62" s="34">
        <f t="shared" si="22"/>
        <v>0</v>
      </c>
      <c r="T62" s="34">
        <f t="shared" si="22"/>
        <v>-6.5072610186000004</v>
      </c>
      <c r="U62" s="34">
        <f t="shared" si="3"/>
        <v>-78.463265792336827</v>
      </c>
      <c r="V62" s="34">
        <f t="shared" si="22"/>
        <v>0</v>
      </c>
      <c r="W62" s="34">
        <f t="shared" si="22"/>
        <v>0</v>
      </c>
      <c r="X62" s="34" t="s">
        <v>28</v>
      </c>
    </row>
    <row r="63" spans="1:24" ht="31.5" x14ac:dyDescent="0.25">
      <c r="A63" s="30" t="s">
        <v>104</v>
      </c>
      <c r="B63" s="31" t="s">
        <v>106</v>
      </c>
      <c r="C63" s="32" t="s">
        <v>107</v>
      </c>
      <c r="D63" s="33">
        <f>SUM(E63:H63)</f>
        <v>7.8135173937999998</v>
      </c>
      <c r="E63" s="33">
        <v>0</v>
      </c>
      <c r="F63" s="33">
        <v>0</v>
      </c>
      <c r="G63" s="33">
        <f>'[1]приложение 1.4'!$J$23*1.18</f>
        <v>7.8135173937999998</v>
      </c>
      <c r="H63" s="33">
        <v>0</v>
      </c>
      <c r="I63" s="33">
        <f>SUM(J63:M63)</f>
        <v>1.736839748</v>
      </c>
      <c r="J63" s="33">
        <v>0</v>
      </c>
      <c r="K63" s="33">
        <v>0</v>
      </c>
      <c r="L63" s="33">
        <f>[2]С0815_1037000158513_10_69_1!H63</f>
        <v>1.736839748</v>
      </c>
      <c r="M63" s="33">
        <v>0</v>
      </c>
      <c r="N63" s="34">
        <f>I63-D63</f>
        <v>-6.0766776458000002</v>
      </c>
      <c r="O63" s="35">
        <f t="shared" si="2"/>
        <v>-77.771345983331713</v>
      </c>
      <c r="P63" s="34">
        <f>J63-E63</f>
        <v>0</v>
      </c>
      <c r="Q63" s="34" t="str">
        <f>IFERROR(P63/E63*100,"нд")</f>
        <v>нд</v>
      </c>
      <c r="R63" s="34">
        <f>K63-F63</f>
        <v>0</v>
      </c>
      <c r="S63" s="34" t="str">
        <f>IFERROR(R63/F63*100,"нд")</f>
        <v>нд</v>
      </c>
      <c r="T63" s="34">
        <f>L63-G63</f>
        <v>-6.0766776458000002</v>
      </c>
      <c r="U63" s="34">
        <f t="shared" si="3"/>
        <v>-77.771345983331713</v>
      </c>
      <c r="V63" s="34">
        <f>M63-H63</f>
        <v>0</v>
      </c>
      <c r="W63" s="34" t="str">
        <f>IFERROR(V63/H63*100,"нд")</f>
        <v>нд</v>
      </c>
      <c r="X63" s="32" t="s">
        <v>81</v>
      </c>
    </row>
    <row r="64" spans="1:24" ht="31.5" x14ac:dyDescent="0.25">
      <c r="A64" s="30" t="s">
        <v>104</v>
      </c>
      <c r="B64" s="31" t="s">
        <v>108</v>
      </c>
      <c r="C64" s="32" t="s">
        <v>109</v>
      </c>
      <c r="D64" s="33">
        <f>SUM(E64:H64)</f>
        <v>0.47986799219999998</v>
      </c>
      <c r="E64" s="33">
        <v>0</v>
      </c>
      <c r="F64" s="33">
        <v>0</v>
      </c>
      <c r="G64" s="33">
        <f>'[1]приложение 1.4'!$J$25*1.18</f>
        <v>0.47986799219999998</v>
      </c>
      <c r="H64" s="33">
        <v>0</v>
      </c>
      <c r="I64" s="33">
        <f>SUM(J64:M64)</f>
        <v>4.9284619399999993E-2</v>
      </c>
      <c r="J64" s="33">
        <v>0</v>
      </c>
      <c r="K64" s="33">
        <v>0</v>
      </c>
      <c r="L64" s="33">
        <f>[2]С0815_1037000158513_10_69_1!H64</f>
        <v>4.9284619399999993E-2</v>
      </c>
      <c r="M64" s="33">
        <v>0</v>
      </c>
      <c r="N64" s="34">
        <f>I64-D64</f>
        <v>-0.43058337279999997</v>
      </c>
      <c r="O64" s="35">
        <f t="shared" si="2"/>
        <v>-89.729546416703059</v>
      </c>
      <c r="P64" s="34">
        <f>J64-E64</f>
        <v>0</v>
      </c>
      <c r="Q64" s="34" t="str">
        <f>IFERROR(P64/E64*100,"нд")</f>
        <v>нд</v>
      </c>
      <c r="R64" s="34">
        <f>K64-F64</f>
        <v>0</v>
      </c>
      <c r="S64" s="34" t="str">
        <f>IFERROR(R64/F64*100,"нд")</f>
        <v>нд</v>
      </c>
      <c r="T64" s="34">
        <f>L64-G64</f>
        <v>-0.43058337279999997</v>
      </c>
      <c r="U64" s="34">
        <f t="shared" si="3"/>
        <v>-89.729546416703059</v>
      </c>
      <c r="V64" s="34">
        <f>M64-H64</f>
        <v>0</v>
      </c>
      <c r="W64" s="34" t="str">
        <f>IFERROR(V64/H64*100,"нд")</f>
        <v>нд</v>
      </c>
      <c r="X64" s="32" t="s">
        <v>81</v>
      </c>
    </row>
    <row r="65" spans="1:24" ht="63" x14ac:dyDescent="0.25">
      <c r="A65" s="30" t="s">
        <v>110</v>
      </c>
      <c r="B65" s="31" t="s">
        <v>111</v>
      </c>
      <c r="C65" s="32" t="s">
        <v>27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>
        <v>0</v>
      </c>
      <c r="O65" s="35" t="str">
        <f t="shared" si="2"/>
        <v>нд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 t="str">
        <f t="shared" si="3"/>
        <v>нд</v>
      </c>
      <c r="V65" s="34">
        <v>0</v>
      </c>
      <c r="W65" s="34">
        <v>0</v>
      </c>
      <c r="X65" s="34" t="s">
        <v>28</v>
      </c>
    </row>
    <row r="66" spans="1:24" ht="63" x14ac:dyDescent="0.25">
      <c r="A66" s="30" t="s">
        <v>112</v>
      </c>
      <c r="B66" s="31" t="s">
        <v>113</v>
      </c>
      <c r="C66" s="32" t="s">
        <v>27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4">
        <v>0</v>
      </c>
      <c r="O66" s="35" t="str">
        <f t="shared" si="2"/>
        <v>нд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 t="str">
        <f t="shared" si="3"/>
        <v>нд</v>
      </c>
      <c r="V66" s="34">
        <v>0</v>
      </c>
      <c r="W66" s="34">
        <v>0</v>
      </c>
      <c r="X66" s="34" t="s">
        <v>28</v>
      </c>
    </row>
    <row r="67" spans="1:24" ht="63" x14ac:dyDescent="0.25">
      <c r="A67" s="30" t="s">
        <v>114</v>
      </c>
      <c r="B67" s="31" t="s">
        <v>115</v>
      </c>
      <c r="C67" s="32" t="s">
        <v>27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>
        <v>0</v>
      </c>
      <c r="O67" s="35" t="str">
        <f t="shared" si="2"/>
        <v>нд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 t="str">
        <f t="shared" si="3"/>
        <v>нд</v>
      </c>
      <c r="V67" s="34">
        <v>0</v>
      </c>
      <c r="W67" s="34">
        <v>0</v>
      </c>
      <c r="X67" s="34" t="s">
        <v>28</v>
      </c>
    </row>
    <row r="68" spans="1:24" ht="63" x14ac:dyDescent="0.25">
      <c r="A68" s="30" t="s">
        <v>116</v>
      </c>
      <c r="B68" s="31" t="s">
        <v>117</v>
      </c>
      <c r="C68" s="32" t="s">
        <v>27</v>
      </c>
      <c r="D68" s="33">
        <f t="shared" ref="D68:W68" si="23">SUM(D69,D70)</f>
        <v>0</v>
      </c>
      <c r="E68" s="33">
        <f t="shared" si="23"/>
        <v>0</v>
      </c>
      <c r="F68" s="33">
        <f t="shared" si="23"/>
        <v>0</v>
      </c>
      <c r="G68" s="33">
        <f t="shared" si="23"/>
        <v>0</v>
      </c>
      <c r="H68" s="33">
        <f t="shared" si="23"/>
        <v>0</v>
      </c>
      <c r="I68" s="33">
        <f t="shared" si="23"/>
        <v>3.0005414900000003</v>
      </c>
      <c r="J68" s="33">
        <f t="shared" si="23"/>
        <v>0</v>
      </c>
      <c r="K68" s="33">
        <f t="shared" si="23"/>
        <v>0</v>
      </c>
      <c r="L68" s="33">
        <f t="shared" si="23"/>
        <v>3.0005414900000003</v>
      </c>
      <c r="M68" s="33">
        <f t="shared" si="23"/>
        <v>0</v>
      </c>
      <c r="N68" s="34">
        <f t="shared" si="23"/>
        <v>3.0005414900000003</v>
      </c>
      <c r="O68" s="35" t="str">
        <f t="shared" si="2"/>
        <v>нд</v>
      </c>
      <c r="P68" s="34">
        <f t="shared" si="23"/>
        <v>0</v>
      </c>
      <c r="Q68" s="34">
        <f t="shared" si="23"/>
        <v>0</v>
      </c>
      <c r="R68" s="34">
        <f t="shared" si="23"/>
        <v>0</v>
      </c>
      <c r="S68" s="34">
        <f t="shared" si="23"/>
        <v>0</v>
      </c>
      <c r="T68" s="34">
        <f t="shared" si="23"/>
        <v>3.0005414900000003</v>
      </c>
      <c r="U68" s="34" t="str">
        <f t="shared" si="3"/>
        <v>нд</v>
      </c>
      <c r="V68" s="34">
        <f t="shared" si="23"/>
        <v>0</v>
      </c>
      <c r="W68" s="34">
        <f t="shared" si="23"/>
        <v>0</v>
      </c>
      <c r="X68" s="34" t="s">
        <v>28</v>
      </c>
    </row>
    <row r="69" spans="1:24" ht="47.25" x14ac:dyDescent="0.25">
      <c r="A69" s="30" t="s">
        <v>118</v>
      </c>
      <c r="B69" s="31" t="s">
        <v>119</v>
      </c>
      <c r="C69" s="32" t="s">
        <v>27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>
        <v>0</v>
      </c>
      <c r="O69" s="35" t="str">
        <f t="shared" si="2"/>
        <v>нд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 t="str">
        <f t="shared" si="3"/>
        <v>нд</v>
      </c>
      <c r="V69" s="34">
        <v>0</v>
      </c>
      <c r="W69" s="34">
        <v>0</v>
      </c>
      <c r="X69" s="34" t="s">
        <v>28</v>
      </c>
    </row>
    <row r="70" spans="1:24" ht="63" x14ac:dyDescent="0.25">
      <c r="A70" s="30" t="s">
        <v>120</v>
      </c>
      <c r="B70" s="31" t="s">
        <v>121</v>
      </c>
      <c r="C70" s="32" t="s">
        <v>27</v>
      </c>
      <c r="D70" s="33">
        <f t="shared" ref="D70:W70" si="24">SUM(D71)</f>
        <v>0</v>
      </c>
      <c r="E70" s="33">
        <f t="shared" si="24"/>
        <v>0</v>
      </c>
      <c r="F70" s="33">
        <f t="shared" si="24"/>
        <v>0</v>
      </c>
      <c r="G70" s="33">
        <f t="shared" si="24"/>
        <v>0</v>
      </c>
      <c r="H70" s="33">
        <f t="shared" si="24"/>
        <v>0</v>
      </c>
      <c r="I70" s="33">
        <f t="shared" si="24"/>
        <v>3.0005414900000003</v>
      </c>
      <c r="J70" s="33">
        <f t="shared" si="24"/>
        <v>0</v>
      </c>
      <c r="K70" s="33">
        <f t="shared" si="24"/>
        <v>0</v>
      </c>
      <c r="L70" s="33">
        <f t="shared" si="24"/>
        <v>3.0005414900000003</v>
      </c>
      <c r="M70" s="33">
        <f t="shared" si="24"/>
        <v>0</v>
      </c>
      <c r="N70" s="34">
        <f t="shared" si="24"/>
        <v>3.0005414900000003</v>
      </c>
      <c r="O70" s="35" t="str">
        <f t="shared" si="2"/>
        <v>нд</v>
      </c>
      <c r="P70" s="34">
        <f t="shared" si="24"/>
        <v>0</v>
      </c>
      <c r="Q70" s="34">
        <f t="shared" si="24"/>
        <v>0</v>
      </c>
      <c r="R70" s="34">
        <f t="shared" si="24"/>
        <v>0</v>
      </c>
      <c r="S70" s="34">
        <f t="shared" si="24"/>
        <v>0</v>
      </c>
      <c r="T70" s="34">
        <f t="shared" si="24"/>
        <v>3.0005414900000003</v>
      </c>
      <c r="U70" s="34" t="str">
        <f t="shared" si="3"/>
        <v>нд</v>
      </c>
      <c r="V70" s="34">
        <f t="shared" si="24"/>
        <v>0</v>
      </c>
      <c r="W70" s="34">
        <f t="shared" si="24"/>
        <v>0</v>
      </c>
      <c r="X70" s="34" t="s">
        <v>28</v>
      </c>
    </row>
    <row r="71" spans="1:24" ht="31.5" x14ac:dyDescent="0.25">
      <c r="A71" s="30" t="s">
        <v>120</v>
      </c>
      <c r="B71" s="31" t="s">
        <v>122</v>
      </c>
      <c r="C71" s="32" t="s">
        <v>123</v>
      </c>
      <c r="D71" s="33">
        <f>SUM(E71:H71)</f>
        <v>0</v>
      </c>
      <c r="E71" s="33">
        <v>0</v>
      </c>
      <c r="F71" s="33">
        <v>0</v>
      </c>
      <c r="G71" s="33">
        <v>0</v>
      </c>
      <c r="H71" s="33">
        <v>0</v>
      </c>
      <c r="I71" s="33">
        <f>SUM(J71:M71)</f>
        <v>3.0005414900000003</v>
      </c>
      <c r="J71" s="33">
        <v>0</v>
      </c>
      <c r="K71" s="33">
        <v>0</v>
      </c>
      <c r="L71" s="33">
        <f>[2]С0815_1037000158513_10_69_1!H71</f>
        <v>3.0005414900000003</v>
      </c>
      <c r="M71" s="33">
        <v>0</v>
      </c>
      <c r="N71" s="34">
        <f>I71-D71</f>
        <v>3.0005414900000003</v>
      </c>
      <c r="O71" s="35" t="str">
        <f t="shared" si="2"/>
        <v>нд</v>
      </c>
      <c r="P71" s="34">
        <f>J71-E71</f>
        <v>0</v>
      </c>
      <c r="Q71" s="34" t="str">
        <f>IFERROR(P71/E71*100,"нд")</f>
        <v>нд</v>
      </c>
      <c r="R71" s="34">
        <f>K71-F71</f>
        <v>0</v>
      </c>
      <c r="S71" s="34" t="str">
        <f>IFERROR(R71/F71*100,"нд")</f>
        <v>нд</v>
      </c>
      <c r="T71" s="34">
        <f>L71-G71</f>
        <v>3.0005414900000003</v>
      </c>
      <c r="U71" s="34" t="str">
        <f t="shared" si="3"/>
        <v>нд</v>
      </c>
      <c r="V71" s="34">
        <f>M71-H71</f>
        <v>0</v>
      </c>
      <c r="W71" s="34" t="str">
        <f>IFERROR(V71/H71*100,"нд")</f>
        <v>нд</v>
      </c>
      <c r="X71" s="32" t="s">
        <v>28</v>
      </c>
    </row>
    <row r="72" spans="1:24" ht="94.5" x14ac:dyDescent="0.25">
      <c r="A72" s="30" t="s">
        <v>124</v>
      </c>
      <c r="B72" s="31" t="s">
        <v>125</v>
      </c>
      <c r="C72" s="32" t="s">
        <v>27</v>
      </c>
      <c r="D72" s="33">
        <f t="shared" ref="D72:W72" si="25">SUM(D73,D74)</f>
        <v>54.454842666238996</v>
      </c>
      <c r="E72" s="33">
        <f t="shared" si="25"/>
        <v>0</v>
      </c>
      <c r="F72" s="33">
        <f t="shared" si="25"/>
        <v>0</v>
      </c>
      <c r="G72" s="33">
        <f t="shared" si="25"/>
        <v>54.454842666238996</v>
      </c>
      <c r="H72" s="33">
        <f t="shared" si="25"/>
        <v>0</v>
      </c>
      <c r="I72" s="33">
        <f t="shared" si="25"/>
        <v>0</v>
      </c>
      <c r="J72" s="33">
        <f t="shared" si="25"/>
        <v>0</v>
      </c>
      <c r="K72" s="33">
        <f t="shared" si="25"/>
        <v>0</v>
      </c>
      <c r="L72" s="33">
        <f t="shared" si="25"/>
        <v>0</v>
      </c>
      <c r="M72" s="33">
        <f t="shared" si="25"/>
        <v>0</v>
      </c>
      <c r="N72" s="34">
        <f t="shared" si="25"/>
        <v>-54.454842666238996</v>
      </c>
      <c r="O72" s="35">
        <f t="shared" si="2"/>
        <v>-100</v>
      </c>
      <c r="P72" s="34">
        <f t="shared" si="25"/>
        <v>0</v>
      </c>
      <c r="Q72" s="34">
        <f t="shared" si="25"/>
        <v>0</v>
      </c>
      <c r="R72" s="34">
        <f t="shared" si="25"/>
        <v>0</v>
      </c>
      <c r="S72" s="34">
        <f t="shared" si="25"/>
        <v>0</v>
      </c>
      <c r="T72" s="34">
        <f t="shared" si="25"/>
        <v>-54.454842666238996</v>
      </c>
      <c r="U72" s="34">
        <f t="shared" si="3"/>
        <v>-100</v>
      </c>
      <c r="V72" s="34">
        <f t="shared" si="25"/>
        <v>0</v>
      </c>
      <c r="W72" s="34">
        <f t="shared" si="25"/>
        <v>0</v>
      </c>
      <c r="X72" s="34" t="s">
        <v>28</v>
      </c>
    </row>
    <row r="73" spans="1:24" ht="78.75" x14ac:dyDescent="0.25">
      <c r="A73" s="30" t="s">
        <v>126</v>
      </c>
      <c r="B73" s="31" t="s">
        <v>127</v>
      </c>
      <c r="C73" s="32" t="s">
        <v>27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4">
        <v>0</v>
      </c>
      <c r="O73" s="35" t="str">
        <f t="shared" si="2"/>
        <v>нд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 t="str">
        <f t="shared" si="3"/>
        <v>нд</v>
      </c>
      <c r="V73" s="34">
        <v>0</v>
      </c>
      <c r="W73" s="34">
        <v>0</v>
      </c>
      <c r="X73" s="34" t="s">
        <v>28</v>
      </c>
    </row>
    <row r="74" spans="1:24" ht="78.75" x14ac:dyDescent="0.25">
      <c r="A74" s="30" t="s">
        <v>128</v>
      </c>
      <c r="B74" s="31" t="s">
        <v>129</v>
      </c>
      <c r="C74" s="32" t="s">
        <v>27</v>
      </c>
      <c r="D74" s="33">
        <f t="shared" ref="D74:W74" si="26">SUM(D75:D77)</f>
        <v>54.454842666238996</v>
      </c>
      <c r="E74" s="33">
        <f t="shared" si="26"/>
        <v>0</v>
      </c>
      <c r="F74" s="33">
        <f t="shared" si="26"/>
        <v>0</v>
      </c>
      <c r="G74" s="33">
        <f t="shared" si="26"/>
        <v>54.454842666238996</v>
      </c>
      <c r="H74" s="33">
        <f t="shared" si="26"/>
        <v>0</v>
      </c>
      <c r="I74" s="33">
        <f t="shared" si="26"/>
        <v>0</v>
      </c>
      <c r="J74" s="33">
        <f t="shared" si="26"/>
        <v>0</v>
      </c>
      <c r="K74" s="33">
        <f t="shared" si="26"/>
        <v>0</v>
      </c>
      <c r="L74" s="33">
        <f t="shared" si="26"/>
        <v>0</v>
      </c>
      <c r="M74" s="33">
        <f t="shared" si="26"/>
        <v>0</v>
      </c>
      <c r="N74" s="34">
        <f t="shared" si="26"/>
        <v>-54.454842666238996</v>
      </c>
      <c r="O74" s="35">
        <f t="shared" si="2"/>
        <v>-100</v>
      </c>
      <c r="P74" s="34">
        <f t="shared" si="26"/>
        <v>0</v>
      </c>
      <c r="Q74" s="34">
        <f t="shared" si="26"/>
        <v>0</v>
      </c>
      <c r="R74" s="34">
        <f t="shared" si="26"/>
        <v>0</v>
      </c>
      <c r="S74" s="34">
        <f t="shared" si="26"/>
        <v>0</v>
      </c>
      <c r="T74" s="34">
        <f t="shared" si="26"/>
        <v>-54.454842666238996</v>
      </c>
      <c r="U74" s="34">
        <f t="shared" si="3"/>
        <v>-100</v>
      </c>
      <c r="V74" s="34">
        <f t="shared" si="26"/>
        <v>0</v>
      </c>
      <c r="W74" s="34">
        <f t="shared" si="26"/>
        <v>0</v>
      </c>
      <c r="X74" s="34" t="s">
        <v>28</v>
      </c>
    </row>
    <row r="75" spans="1:24" ht="25.5" x14ac:dyDescent="0.25">
      <c r="A75" s="30" t="s">
        <v>128</v>
      </c>
      <c r="B75" s="31" t="s">
        <v>130</v>
      </c>
      <c r="C75" s="32" t="s">
        <v>131</v>
      </c>
      <c r="D75" s="33">
        <f t="shared" ref="D75:D77" si="27">SUM(E75:H75)</f>
        <v>14.006092429844001</v>
      </c>
      <c r="E75" s="33">
        <v>0</v>
      </c>
      <c r="F75" s="33">
        <v>0</v>
      </c>
      <c r="G75" s="33">
        <f>'[1]приложение 1.4'!$J$30*1.18</f>
        <v>14.006092429844001</v>
      </c>
      <c r="H75" s="33">
        <v>0</v>
      </c>
      <c r="I75" s="33">
        <f t="shared" ref="I75:I77" si="28">SUM(J75:M75)</f>
        <v>0</v>
      </c>
      <c r="J75" s="33">
        <v>0</v>
      </c>
      <c r="K75" s="33">
        <v>0</v>
      </c>
      <c r="L75" s="33">
        <f>[2]С0815_1037000158513_10_69_1!H75</f>
        <v>0</v>
      </c>
      <c r="M75" s="33">
        <v>0</v>
      </c>
      <c r="N75" s="34">
        <f>I75-D75</f>
        <v>-14.006092429844001</v>
      </c>
      <c r="O75" s="35">
        <f t="shared" si="2"/>
        <v>-100</v>
      </c>
      <c r="P75" s="34">
        <f>J75-E75</f>
        <v>0</v>
      </c>
      <c r="Q75" s="34" t="str">
        <f>IFERROR(P75/E75*100,"нд")</f>
        <v>нд</v>
      </c>
      <c r="R75" s="34">
        <f>K75-F75</f>
        <v>0</v>
      </c>
      <c r="S75" s="34" t="str">
        <f>IFERROR(R75/F75*100,"нд")</f>
        <v>нд</v>
      </c>
      <c r="T75" s="34">
        <f>L75-G75</f>
        <v>-14.006092429844001</v>
      </c>
      <c r="U75" s="34">
        <f t="shared" si="3"/>
        <v>-100</v>
      </c>
      <c r="V75" s="34">
        <f>M75-H75</f>
        <v>0</v>
      </c>
      <c r="W75" s="34" t="str">
        <f>IFERROR(V75/H75*100,"нд")</f>
        <v>нд</v>
      </c>
      <c r="X75" s="32" t="s">
        <v>81</v>
      </c>
    </row>
    <row r="76" spans="1:24" ht="110.25" x14ac:dyDescent="0.25">
      <c r="A76" s="30" t="s">
        <v>128</v>
      </c>
      <c r="B76" s="31" t="s">
        <v>132</v>
      </c>
      <c r="C76" s="32" t="s">
        <v>133</v>
      </c>
      <c r="D76" s="33">
        <f t="shared" si="27"/>
        <v>26.965833490929999</v>
      </c>
      <c r="E76" s="33">
        <v>0</v>
      </c>
      <c r="F76" s="33">
        <v>0</v>
      </c>
      <c r="G76" s="33">
        <f>'[1]приложение 1.4'!$J$54*1.18</f>
        <v>26.965833490929999</v>
      </c>
      <c r="H76" s="33">
        <v>0</v>
      </c>
      <c r="I76" s="33">
        <f t="shared" si="28"/>
        <v>0</v>
      </c>
      <c r="J76" s="33">
        <v>0</v>
      </c>
      <c r="K76" s="33">
        <v>0</v>
      </c>
      <c r="L76" s="33">
        <f>[2]С0815_1037000158513_10_69_1!H76</f>
        <v>0</v>
      </c>
      <c r="M76" s="33">
        <v>0</v>
      </c>
      <c r="N76" s="34">
        <f>I76-D76</f>
        <v>-26.965833490929999</v>
      </c>
      <c r="O76" s="35">
        <f t="shared" si="2"/>
        <v>-100</v>
      </c>
      <c r="P76" s="34">
        <f>J76-E76</f>
        <v>0</v>
      </c>
      <c r="Q76" s="34" t="str">
        <f>IFERROR(P76/E76*100,"нд")</f>
        <v>нд</v>
      </c>
      <c r="R76" s="34">
        <f>K76-F76</f>
        <v>0</v>
      </c>
      <c r="S76" s="34" t="str">
        <f>IFERROR(R76/F76*100,"нд")</f>
        <v>нд</v>
      </c>
      <c r="T76" s="34">
        <f>L76-G76</f>
        <v>-26.965833490929999</v>
      </c>
      <c r="U76" s="34">
        <f t="shared" si="3"/>
        <v>-100</v>
      </c>
      <c r="V76" s="34">
        <f>M76-H76</f>
        <v>0</v>
      </c>
      <c r="W76" s="34" t="str">
        <f>IFERROR(V76/H76*100,"нд")</f>
        <v>нд</v>
      </c>
      <c r="X76" s="32" t="s">
        <v>81</v>
      </c>
    </row>
    <row r="77" spans="1:24" ht="78.75" x14ac:dyDescent="0.25">
      <c r="A77" s="30" t="s">
        <v>128</v>
      </c>
      <c r="B77" s="31" t="s">
        <v>134</v>
      </c>
      <c r="C77" s="32" t="s">
        <v>135</v>
      </c>
      <c r="D77" s="33">
        <f t="shared" si="27"/>
        <v>13.482916745464999</v>
      </c>
      <c r="E77" s="33">
        <v>0</v>
      </c>
      <c r="F77" s="33">
        <v>0</v>
      </c>
      <c r="G77" s="33">
        <f>'[1]приложение 1.4'!$J$55*1.18</f>
        <v>13.482916745464999</v>
      </c>
      <c r="H77" s="33">
        <v>0</v>
      </c>
      <c r="I77" s="33">
        <f t="shared" si="28"/>
        <v>0</v>
      </c>
      <c r="J77" s="33">
        <v>0</v>
      </c>
      <c r="K77" s="33">
        <v>0</v>
      </c>
      <c r="L77" s="33">
        <f>[2]С0815_1037000158513_10_69_1!H77</f>
        <v>0</v>
      </c>
      <c r="M77" s="33">
        <v>0</v>
      </c>
      <c r="N77" s="34">
        <f>I77-D77</f>
        <v>-13.482916745464999</v>
      </c>
      <c r="O77" s="35">
        <f t="shared" si="2"/>
        <v>-100</v>
      </c>
      <c r="P77" s="34">
        <f>J77-E77</f>
        <v>0</v>
      </c>
      <c r="Q77" s="34" t="str">
        <f>IFERROR(P77/E77*100,"нд")</f>
        <v>нд</v>
      </c>
      <c r="R77" s="34">
        <f>K77-F77</f>
        <v>0</v>
      </c>
      <c r="S77" s="34" t="str">
        <f>IFERROR(R77/F77*100,"нд")</f>
        <v>нд</v>
      </c>
      <c r="T77" s="34">
        <f>L77-G77</f>
        <v>-13.482916745464999</v>
      </c>
      <c r="U77" s="34">
        <f t="shared" si="3"/>
        <v>-100</v>
      </c>
      <c r="V77" s="34">
        <f>M77-H77</f>
        <v>0</v>
      </c>
      <c r="W77" s="34" t="str">
        <f>IFERROR(V77/H77*100,"нд")</f>
        <v>нд</v>
      </c>
      <c r="X77" s="32" t="s">
        <v>81</v>
      </c>
    </row>
    <row r="78" spans="1:24" ht="47.25" x14ac:dyDescent="0.25">
      <c r="A78" s="30" t="s">
        <v>136</v>
      </c>
      <c r="B78" s="31" t="s">
        <v>137</v>
      </c>
      <c r="C78" s="32" t="s">
        <v>27</v>
      </c>
      <c r="D78" s="33">
        <f t="shared" ref="D78:W78" si="29">SUM(D79:D81)</f>
        <v>55.411910824806</v>
      </c>
      <c r="E78" s="33">
        <f t="shared" si="29"/>
        <v>0</v>
      </c>
      <c r="F78" s="33">
        <f t="shared" si="29"/>
        <v>0</v>
      </c>
      <c r="G78" s="33">
        <f t="shared" si="29"/>
        <v>55.411910824806</v>
      </c>
      <c r="H78" s="33">
        <f t="shared" si="29"/>
        <v>0</v>
      </c>
      <c r="I78" s="33">
        <f t="shared" si="29"/>
        <v>11.6050457672</v>
      </c>
      <c r="J78" s="33">
        <f t="shared" si="29"/>
        <v>0</v>
      </c>
      <c r="K78" s="33">
        <f t="shared" si="29"/>
        <v>0</v>
      </c>
      <c r="L78" s="33">
        <f t="shared" si="29"/>
        <v>11.6050457672</v>
      </c>
      <c r="M78" s="33">
        <f t="shared" si="29"/>
        <v>0</v>
      </c>
      <c r="N78" s="34">
        <f t="shared" si="29"/>
        <v>-43.806865057605989</v>
      </c>
      <c r="O78" s="35">
        <f t="shared" si="2"/>
        <v>-79.056766687055244</v>
      </c>
      <c r="P78" s="34">
        <f t="shared" si="29"/>
        <v>0</v>
      </c>
      <c r="Q78" s="34">
        <f t="shared" si="29"/>
        <v>0</v>
      </c>
      <c r="R78" s="34">
        <f t="shared" si="29"/>
        <v>0</v>
      </c>
      <c r="S78" s="34">
        <f t="shared" si="29"/>
        <v>0</v>
      </c>
      <c r="T78" s="34">
        <f t="shared" si="29"/>
        <v>-43.806865057605989</v>
      </c>
      <c r="U78" s="34">
        <f t="shared" si="3"/>
        <v>-79.056766687055244</v>
      </c>
      <c r="V78" s="34">
        <f t="shared" si="29"/>
        <v>0</v>
      </c>
      <c r="W78" s="34">
        <f t="shared" si="29"/>
        <v>0</v>
      </c>
      <c r="X78" s="34" t="s">
        <v>28</v>
      </c>
    </row>
    <row r="79" spans="1:24" ht="141.75" x14ac:dyDescent="0.25">
      <c r="A79" s="30" t="s">
        <v>136</v>
      </c>
      <c r="B79" s="31" t="s">
        <v>138</v>
      </c>
      <c r="C79" s="32" t="s">
        <v>139</v>
      </c>
      <c r="D79" s="33">
        <f>SUM(E79:H79)</f>
        <v>23.847903585001994</v>
      </c>
      <c r="E79" s="33">
        <v>0</v>
      </c>
      <c r="F79" s="33">
        <v>0</v>
      </c>
      <c r="G79" s="33">
        <f>'[1]приложение 1.4'!$J$40*1.18</f>
        <v>23.847903585001994</v>
      </c>
      <c r="H79" s="33">
        <v>0</v>
      </c>
      <c r="I79" s="33">
        <f>SUM(J79:M79)</f>
        <v>0</v>
      </c>
      <c r="J79" s="33">
        <v>0</v>
      </c>
      <c r="K79" s="33">
        <v>0</v>
      </c>
      <c r="L79" s="33">
        <f>[2]С0815_1037000158513_10_69_1!H79</f>
        <v>0</v>
      </c>
      <c r="M79" s="33">
        <v>0</v>
      </c>
      <c r="N79" s="34">
        <f>I79-D79</f>
        <v>-23.847903585001994</v>
      </c>
      <c r="O79" s="35">
        <f t="shared" si="2"/>
        <v>-100</v>
      </c>
      <c r="P79" s="34">
        <f>J79-E79</f>
        <v>0</v>
      </c>
      <c r="Q79" s="34" t="str">
        <f>IFERROR(P79/E79*100,"нд")</f>
        <v>нд</v>
      </c>
      <c r="R79" s="34">
        <f>K79-F79</f>
        <v>0</v>
      </c>
      <c r="S79" s="34" t="str">
        <f>IFERROR(R79/F79*100,"нд")</f>
        <v>нд</v>
      </c>
      <c r="T79" s="34">
        <f>L79-G79</f>
        <v>-23.847903585001994</v>
      </c>
      <c r="U79" s="34">
        <f t="shared" si="3"/>
        <v>-100</v>
      </c>
      <c r="V79" s="34">
        <f>M79-H79</f>
        <v>0</v>
      </c>
      <c r="W79" s="34" t="str">
        <f>IFERROR(V79/H79*100,"нд")</f>
        <v>нд</v>
      </c>
      <c r="X79" s="32" t="s">
        <v>81</v>
      </c>
    </row>
    <row r="80" spans="1:24" ht="141.75" x14ac:dyDescent="0.25">
      <c r="A80" s="30" t="s">
        <v>136</v>
      </c>
      <c r="B80" s="31" t="s">
        <v>140</v>
      </c>
      <c r="C80" s="32" t="s">
        <v>141</v>
      </c>
      <c r="D80" s="33">
        <f>SUM(E80:H80)</f>
        <v>7.5117654045359981</v>
      </c>
      <c r="E80" s="33">
        <v>0</v>
      </c>
      <c r="F80" s="33">
        <v>0</v>
      </c>
      <c r="G80" s="33">
        <f>'[1]приложение 1.4'!$J$41*1.18</f>
        <v>7.5117654045359981</v>
      </c>
      <c r="H80" s="33">
        <v>0</v>
      </c>
      <c r="I80" s="33">
        <f>SUM(J80:M80)</f>
        <v>6.8922668143999992</v>
      </c>
      <c r="J80" s="33">
        <v>0</v>
      </c>
      <c r="K80" s="33">
        <v>0</v>
      </c>
      <c r="L80" s="33">
        <f>[2]С0815_1037000158513_10_69_1!H80</f>
        <v>6.8922668143999992</v>
      </c>
      <c r="M80" s="33">
        <v>0</v>
      </c>
      <c r="N80" s="34">
        <f>I80-D80</f>
        <v>-0.61949859013599884</v>
      </c>
      <c r="O80" s="35">
        <f t="shared" si="2"/>
        <v>-8.2470438941279109</v>
      </c>
      <c r="P80" s="34">
        <f>J80-E80</f>
        <v>0</v>
      </c>
      <c r="Q80" s="34" t="str">
        <f>IFERROR(P80/E80*100,"нд")</f>
        <v>нд</v>
      </c>
      <c r="R80" s="34">
        <f>K80-F80</f>
        <v>0</v>
      </c>
      <c r="S80" s="34" t="str">
        <f>IFERROR(R80/F80*100,"нд")</f>
        <v>нд</v>
      </c>
      <c r="T80" s="34">
        <f>L80-G80</f>
        <v>-0.61949859013599884</v>
      </c>
      <c r="U80" s="34">
        <f t="shared" si="3"/>
        <v>-8.2470438941279109</v>
      </c>
      <c r="V80" s="34">
        <f>M80-H80</f>
        <v>0</v>
      </c>
      <c r="W80" s="34" t="str">
        <f>IFERROR(V80/H80*100,"нд")</f>
        <v>нд</v>
      </c>
      <c r="X80" s="32" t="s">
        <v>81</v>
      </c>
    </row>
    <row r="81" spans="1:24" ht="63" x14ac:dyDescent="0.25">
      <c r="A81" s="30" t="s">
        <v>136</v>
      </c>
      <c r="B81" s="31" t="s">
        <v>142</v>
      </c>
      <c r="C81" s="32" t="s">
        <v>143</v>
      </c>
      <c r="D81" s="33">
        <f>SUM(E81:H81)</f>
        <v>24.052241835268003</v>
      </c>
      <c r="E81" s="33">
        <v>0</v>
      </c>
      <c r="F81" s="33">
        <v>0</v>
      </c>
      <c r="G81" s="33">
        <f>'[1]приложение 1.4'!$J$62*1.18</f>
        <v>24.052241835268003</v>
      </c>
      <c r="H81" s="33">
        <v>0</v>
      </c>
      <c r="I81" s="33">
        <f>SUM(J81:M81)</f>
        <v>4.7127789527999999</v>
      </c>
      <c r="J81" s="33">
        <v>0</v>
      </c>
      <c r="K81" s="33">
        <v>0</v>
      </c>
      <c r="L81" s="33">
        <f>[2]С0815_1037000158513_10_69_1!H81</f>
        <v>4.7127789527999999</v>
      </c>
      <c r="M81" s="33">
        <v>0</v>
      </c>
      <c r="N81" s="34">
        <f>I81-D81</f>
        <v>-19.339462882468002</v>
      </c>
      <c r="O81" s="35">
        <f t="shared" si="2"/>
        <v>-80.40607197833171</v>
      </c>
      <c r="P81" s="34">
        <f>J81-E81</f>
        <v>0</v>
      </c>
      <c r="Q81" s="34" t="str">
        <f>IFERROR(P81/E81*100,"нд")</f>
        <v>нд</v>
      </c>
      <c r="R81" s="34">
        <f>K81-F81</f>
        <v>0</v>
      </c>
      <c r="S81" s="34" t="str">
        <f>IFERROR(R81/F81*100,"нд")</f>
        <v>нд</v>
      </c>
      <c r="T81" s="34">
        <f>L81-G81</f>
        <v>-19.339462882468002</v>
      </c>
      <c r="U81" s="34">
        <f t="shared" si="3"/>
        <v>-80.40607197833171</v>
      </c>
      <c r="V81" s="34">
        <f>M81-H81</f>
        <v>0</v>
      </c>
      <c r="W81" s="34" t="str">
        <f>IFERROR(V81/H81*100,"нд")</f>
        <v>нд</v>
      </c>
      <c r="X81" s="32" t="s">
        <v>81</v>
      </c>
    </row>
    <row r="82" spans="1:24" ht="47.25" x14ac:dyDescent="0.25">
      <c r="A82" s="30" t="s">
        <v>144</v>
      </c>
      <c r="B82" s="31" t="s">
        <v>145</v>
      </c>
      <c r="C82" s="32" t="s">
        <v>27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>
        <v>0</v>
      </c>
      <c r="O82" s="35" t="str">
        <f t="shared" si="2"/>
        <v>нд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 t="str">
        <f t="shared" si="3"/>
        <v>нд</v>
      </c>
      <c r="V82" s="34">
        <v>0</v>
      </c>
      <c r="W82" s="34">
        <v>0</v>
      </c>
      <c r="X82" s="34" t="s">
        <v>28</v>
      </c>
    </row>
    <row r="83" spans="1:24" ht="31.5" x14ac:dyDescent="0.25">
      <c r="A83" s="30" t="s">
        <v>146</v>
      </c>
      <c r="B83" s="31" t="s">
        <v>147</v>
      </c>
      <c r="C83" s="32" t="s">
        <v>27</v>
      </c>
      <c r="D83" s="33">
        <f t="shared" ref="D83:W83" si="30">SUM(D84:D90)</f>
        <v>9.1999999999999993</v>
      </c>
      <c r="E83" s="33">
        <f t="shared" si="30"/>
        <v>0</v>
      </c>
      <c r="F83" s="33">
        <f t="shared" si="30"/>
        <v>0</v>
      </c>
      <c r="G83" s="33">
        <f t="shared" si="30"/>
        <v>9.1999999999999993</v>
      </c>
      <c r="H83" s="33">
        <f t="shared" si="30"/>
        <v>0</v>
      </c>
      <c r="I83" s="33">
        <f t="shared" si="30"/>
        <v>20.137522882200003</v>
      </c>
      <c r="J83" s="33">
        <f t="shared" si="30"/>
        <v>0</v>
      </c>
      <c r="K83" s="33">
        <f t="shared" si="30"/>
        <v>0</v>
      </c>
      <c r="L83" s="33">
        <f t="shared" si="30"/>
        <v>20.137522882200003</v>
      </c>
      <c r="M83" s="33">
        <f t="shared" si="30"/>
        <v>0</v>
      </c>
      <c r="N83" s="34">
        <f t="shared" si="30"/>
        <v>10.937522882199998</v>
      </c>
      <c r="O83" s="35">
        <f t="shared" si="2"/>
        <v>118.8861182847826</v>
      </c>
      <c r="P83" s="34">
        <f t="shared" si="30"/>
        <v>0</v>
      </c>
      <c r="Q83" s="34">
        <f t="shared" si="30"/>
        <v>0</v>
      </c>
      <c r="R83" s="34">
        <f t="shared" si="30"/>
        <v>0</v>
      </c>
      <c r="S83" s="34">
        <f t="shared" si="30"/>
        <v>0</v>
      </c>
      <c r="T83" s="34">
        <f t="shared" si="30"/>
        <v>10.937522882199998</v>
      </c>
      <c r="U83" s="34">
        <f t="shared" si="3"/>
        <v>118.8861182847826</v>
      </c>
      <c r="V83" s="34">
        <f t="shared" si="30"/>
        <v>0</v>
      </c>
      <c r="W83" s="34">
        <f t="shared" si="30"/>
        <v>0</v>
      </c>
      <c r="X83" s="34" t="s">
        <v>28</v>
      </c>
    </row>
    <row r="84" spans="1:24" ht="63" x14ac:dyDescent="0.25">
      <c r="A84" s="30" t="s">
        <v>146</v>
      </c>
      <c r="B84" s="31" t="s">
        <v>148</v>
      </c>
      <c r="C84" s="32" t="s">
        <v>149</v>
      </c>
      <c r="D84" s="33">
        <f t="shared" ref="D84:D88" si="31">SUM(E84:H84)</f>
        <v>0</v>
      </c>
      <c r="E84" s="33">
        <v>0</v>
      </c>
      <c r="F84" s="33">
        <v>0</v>
      </c>
      <c r="G84" s="33">
        <v>0</v>
      </c>
      <c r="H84" s="33">
        <v>0</v>
      </c>
      <c r="I84" s="33">
        <f t="shared" ref="I84:I90" si="32">SUM(J84:M84)</f>
        <v>17.05315594</v>
      </c>
      <c r="J84" s="33">
        <v>0</v>
      </c>
      <c r="K84" s="33">
        <v>0</v>
      </c>
      <c r="L84" s="33">
        <f>[2]С0815_1037000158513_10_69_1!H84</f>
        <v>17.05315594</v>
      </c>
      <c r="M84" s="33">
        <v>0</v>
      </c>
      <c r="N84" s="34">
        <f t="shared" ref="N84:N90" si="33">I84-D84</f>
        <v>17.05315594</v>
      </c>
      <c r="O84" s="35" t="str">
        <f t="shared" si="2"/>
        <v>нд</v>
      </c>
      <c r="P84" s="34">
        <f t="shared" ref="P84:P90" si="34">J84-E84</f>
        <v>0</v>
      </c>
      <c r="Q84" s="34" t="str">
        <f t="shared" ref="Q84:Q90" si="35">IFERROR(P84/E84*100,"нд")</f>
        <v>нд</v>
      </c>
      <c r="R84" s="34">
        <f t="shared" ref="R84:R90" si="36">K84-F84</f>
        <v>0</v>
      </c>
      <c r="S84" s="34" t="str">
        <f t="shared" ref="S84:S90" si="37">IFERROR(R84/F84*100,"нд")</f>
        <v>нд</v>
      </c>
      <c r="T84" s="34">
        <f t="shared" ref="T84:T90" si="38">L84-G84</f>
        <v>17.05315594</v>
      </c>
      <c r="U84" s="34" t="str">
        <f t="shared" si="3"/>
        <v>нд</v>
      </c>
      <c r="V84" s="34">
        <f t="shared" ref="V84:V90" si="39">M84-H84</f>
        <v>0</v>
      </c>
      <c r="W84" s="34" t="str">
        <f t="shared" ref="W84:W90" si="40">IFERROR(V84/H84*100,"нд")</f>
        <v>нд</v>
      </c>
      <c r="X84" s="32" t="s">
        <v>28</v>
      </c>
    </row>
    <row r="85" spans="1:24" ht="31.5" x14ac:dyDescent="0.25">
      <c r="A85" s="30" t="s">
        <v>146</v>
      </c>
      <c r="B85" s="31" t="s">
        <v>150</v>
      </c>
      <c r="C85" s="32" t="s">
        <v>151</v>
      </c>
      <c r="D85" s="33">
        <f t="shared" si="31"/>
        <v>2.4000000000000004</v>
      </c>
      <c r="E85" s="33">
        <v>0</v>
      </c>
      <c r="F85" s="33">
        <v>0</v>
      </c>
      <c r="G85" s="33">
        <f>'[1]приложение 1.4'!$J$99*1.18</f>
        <v>2.4000000000000004</v>
      </c>
      <c r="H85" s="33">
        <v>0</v>
      </c>
      <c r="I85" s="33">
        <f t="shared" si="32"/>
        <v>0</v>
      </c>
      <c r="J85" s="33">
        <v>0</v>
      </c>
      <c r="K85" s="33">
        <v>0</v>
      </c>
      <c r="L85" s="33">
        <f>[2]С0815_1037000158513_10_69_1!H85</f>
        <v>0</v>
      </c>
      <c r="M85" s="33">
        <v>0</v>
      </c>
      <c r="N85" s="34">
        <f t="shared" si="33"/>
        <v>-2.4000000000000004</v>
      </c>
      <c r="O85" s="35">
        <f t="shared" ref="O85:O89" si="41">IFERROR(N85/D85*100,"нд")</f>
        <v>-100</v>
      </c>
      <c r="P85" s="34">
        <f t="shared" si="34"/>
        <v>0</v>
      </c>
      <c r="Q85" s="34" t="str">
        <f t="shared" si="35"/>
        <v>нд</v>
      </c>
      <c r="R85" s="34">
        <f t="shared" si="36"/>
        <v>0</v>
      </c>
      <c r="S85" s="34" t="str">
        <f t="shared" si="37"/>
        <v>нд</v>
      </c>
      <c r="T85" s="34">
        <f t="shared" si="38"/>
        <v>-2.4000000000000004</v>
      </c>
      <c r="U85" s="34">
        <f t="shared" ref="U85:U89" si="42">IFERROR(T85/G85*100,"нд")</f>
        <v>-100</v>
      </c>
      <c r="V85" s="34">
        <f t="shared" si="39"/>
        <v>0</v>
      </c>
      <c r="W85" s="34" t="str">
        <f t="shared" si="40"/>
        <v>нд</v>
      </c>
      <c r="X85" s="32" t="s">
        <v>81</v>
      </c>
    </row>
    <row r="86" spans="1:24" ht="31.5" x14ac:dyDescent="0.25">
      <c r="A86" s="30" t="s">
        <v>146</v>
      </c>
      <c r="B86" s="31" t="s">
        <v>152</v>
      </c>
      <c r="C86" s="32" t="s">
        <v>153</v>
      </c>
      <c r="D86" s="33">
        <f t="shared" si="31"/>
        <v>0.30000000000000004</v>
      </c>
      <c r="E86" s="33">
        <v>0</v>
      </c>
      <c r="F86" s="33">
        <v>0</v>
      </c>
      <c r="G86" s="33">
        <f>'[1]приложение 1.4'!$J$105*1.18</f>
        <v>0.30000000000000004</v>
      </c>
      <c r="H86" s="33">
        <v>0</v>
      </c>
      <c r="I86" s="33">
        <f t="shared" si="32"/>
        <v>0</v>
      </c>
      <c r="J86" s="33">
        <v>0</v>
      </c>
      <c r="K86" s="33">
        <v>0</v>
      </c>
      <c r="L86" s="33">
        <f>[2]С0815_1037000158513_10_69_1!H86</f>
        <v>0</v>
      </c>
      <c r="M86" s="33">
        <v>0</v>
      </c>
      <c r="N86" s="34">
        <f t="shared" si="33"/>
        <v>-0.30000000000000004</v>
      </c>
      <c r="O86" s="35">
        <f t="shared" si="41"/>
        <v>-100</v>
      </c>
      <c r="P86" s="34">
        <f t="shared" si="34"/>
        <v>0</v>
      </c>
      <c r="Q86" s="34" t="str">
        <f t="shared" si="35"/>
        <v>нд</v>
      </c>
      <c r="R86" s="34">
        <f t="shared" si="36"/>
        <v>0</v>
      </c>
      <c r="S86" s="34" t="str">
        <f t="shared" si="37"/>
        <v>нд</v>
      </c>
      <c r="T86" s="34">
        <f t="shared" si="38"/>
        <v>-0.30000000000000004</v>
      </c>
      <c r="U86" s="34">
        <f t="shared" si="42"/>
        <v>-100</v>
      </c>
      <c r="V86" s="34">
        <f t="shared" si="39"/>
        <v>0</v>
      </c>
      <c r="W86" s="34" t="str">
        <f t="shared" si="40"/>
        <v>нд</v>
      </c>
      <c r="X86" s="32" t="s">
        <v>81</v>
      </c>
    </row>
    <row r="87" spans="1:24" ht="31.5" x14ac:dyDescent="0.25">
      <c r="A87" s="30" t="s">
        <v>146</v>
      </c>
      <c r="B87" s="31" t="s">
        <v>154</v>
      </c>
      <c r="C87" s="32" t="s">
        <v>155</v>
      </c>
      <c r="D87" s="33">
        <f t="shared" si="31"/>
        <v>4.7</v>
      </c>
      <c r="E87" s="33">
        <v>0</v>
      </c>
      <c r="F87" s="33">
        <v>0</v>
      </c>
      <c r="G87" s="33">
        <f>'[1]приложение 1.4'!$J$108*1.18</f>
        <v>4.7</v>
      </c>
      <c r="H87" s="33">
        <v>0</v>
      </c>
      <c r="I87" s="33">
        <f t="shared" si="32"/>
        <v>0</v>
      </c>
      <c r="J87" s="33">
        <v>0</v>
      </c>
      <c r="K87" s="33">
        <v>0</v>
      </c>
      <c r="L87" s="33">
        <f>[2]С0815_1037000158513_10_69_1!H87</f>
        <v>0</v>
      </c>
      <c r="M87" s="33">
        <v>0</v>
      </c>
      <c r="N87" s="34">
        <f t="shared" si="33"/>
        <v>-4.7</v>
      </c>
      <c r="O87" s="35">
        <f t="shared" si="41"/>
        <v>-100</v>
      </c>
      <c r="P87" s="34">
        <f t="shared" si="34"/>
        <v>0</v>
      </c>
      <c r="Q87" s="34" t="str">
        <f t="shared" si="35"/>
        <v>нд</v>
      </c>
      <c r="R87" s="34">
        <f t="shared" si="36"/>
        <v>0</v>
      </c>
      <c r="S87" s="34" t="str">
        <f t="shared" si="37"/>
        <v>нд</v>
      </c>
      <c r="T87" s="34">
        <f t="shared" si="38"/>
        <v>-4.7</v>
      </c>
      <c r="U87" s="34">
        <f t="shared" si="42"/>
        <v>-100</v>
      </c>
      <c r="V87" s="34">
        <f t="shared" si="39"/>
        <v>0</v>
      </c>
      <c r="W87" s="34" t="str">
        <f t="shared" si="40"/>
        <v>нд</v>
      </c>
      <c r="X87" s="32" t="s">
        <v>81</v>
      </c>
    </row>
    <row r="88" spans="1:24" ht="31.5" x14ac:dyDescent="0.25">
      <c r="A88" s="30" t="s">
        <v>146</v>
      </c>
      <c r="B88" s="31" t="s">
        <v>156</v>
      </c>
      <c r="C88" s="32" t="s">
        <v>157</v>
      </c>
      <c r="D88" s="33">
        <f t="shared" si="31"/>
        <v>1.7999999999999998</v>
      </c>
      <c r="E88" s="33">
        <v>0</v>
      </c>
      <c r="F88" s="33">
        <v>0</v>
      </c>
      <c r="G88" s="33">
        <f>'[1]приложение 1.4'!$J$112*1.18</f>
        <v>1.7999999999999998</v>
      </c>
      <c r="H88" s="33">
        <v>0</v>
      </c>
      <c r="I88" s="33">
        <f t="shared" si="32"/>
        <v>0</v>
      </c>
      <c r="J88" s="33">
        <v>0</v>
      </c>
      <c r="K88" s="33">
        <v>0</v>
      </c>
      <c r="L88" s="33">
        <f>[2]С0815_1037000158513_10_69_1!H88</f>
        <v>0</v>
      </c>
      <c r="M88" s="33">
        <v>0</v>
      </c>
      <c r="N88" s="34">
        <f t="shared" si="33"/>
        <v>-1.7999999999999998</v>
      </c>
      <c r="O88" s="35">
        <f t="shared" si="41"/>
        <v>-100</v>
      </c>
      <c r="P88" s="34">
        <f t="shared" si="34"/>
        <v>0</v>
      </c>
      <c r="Q88" s="34" t="str">
        <f t="shared" si="35"/>
        <v>нд</v>
      </c>
      <c r="R88" s="34">
        <f t="shared" si="36"/>
        <v>0</v>
      </c>
      <c r="S88" s="34" t="str">
        <f t="shared" si="37"/>
        <v>нд</v>
      </c>
      <c r="T88" s="34">
        <f t="shared" si="38"/>
        <v>-1.7999999999999998</v>
      </c>
      <c r="U88" s="34">
        <f t="shared" si="42"/>
        <v>-100</v>
      </c>
      <c r="V88" s="34">
        <f t="shared" si="39"/>
        <v>0</v>
      </c>
      <c r="W88" s="34" t="str">
        <f t="shared" si="40"/>
        <v>нд</v>
      </c>
      <c r="X88" s="32" t="s">
        <v>81</v>
      </c>
    </row>
    <row r="89" spans="1:24" ht="15.75" x14ac:dyDescent="0.25">
      <c r="A89" s="30" t="s">
        <v>146</v>
      </c>
      <c r="B89" s="31" t="s">
        <v>158</v>
      </c>
      <c r="C89" s="32" t="s">
        <v>159</v>
      </c>
      <c r="D89" s="33">
        <f t="shared" ref="D89:D90" si="43">SUM(E89:H89)</f>
        <v>0</v>
      </c>
      <c r="E89" s="33">
        <v>0</v>
      </c>
      <c r="F89" s="33">
        <v>0</v>
      </c>
      <c r="G89" s="33">
        <v>0</v>
      </c>
      <c r="H89" s="33">
        <v>0</v>
      </c>
      <c r="I89" s="33">
        <f t="shared" si="32"/>
        <v>0.89000000219999997</v>
      </c>
      <c r="J89" s="33">
        <v>0</v>
      </c>
      <c r="K89" s="33">
        <v>0</v>
      </c>
      <c r="L89" s="33">
        <f>[2]С0815_1037000158513_10_69_1!H89</f>
        <v>0.89000000219999997</v>
      </c>
      <c r="M89" s="33">
        <v>0</v>
      </c>
      <c r="N89" s="34">
        <f t="shared" si="33"/>
        <v>0.89000000219999997</v>
      </c>
      <c r="O89" s="35" t="str">
        <f t="shared" si="41"/>
        <v>нд</v>
      </c>
      <c r="P89" s="34">
        <f t="shared" si="34"/>
        <v>0</v>
      </c>
      <c r="Q89" s="34" t="str">
        <f t="shared" si="35"/>
        <v>нд</v>
      </c>
      <c r="R89" s="34">
        <f t="shared" si="36"/>
        <v>0</v>
      </c>
      <c r="S89" s="34" t="str">
        <f t="shared" si="37"/>
        <v>нд</v>
      </c>
      <c r="T89" s="34">
        <f t="shared" si="38"/>
        <v>0.89000000219999997</v>
      </c>
      <c r="U89" s="34" t="str">
        <f t="shared" si="42"/>
        <v>нд</v>
      </c>
      <c r="V89" s="34">
        <f t="shared" si="39"/>
        <v>0</v>
      </c>
      <c r="W89" s="34" t="str">
        <f t="shared" si="40"/>
        <v>нд</v>
      </c>
      <c r="X89" s="32" t="s">
        <v>28</v>
      </c>
    </row>
    <row r="90" spans="1:24" ht="15.75" x14ac:dyDescent="0.25">
      <c r="A90" s="30" t="s">
        <v>146</v>
      </c>
      <c r="B90" s="31" t="s">
        <v>160</v>
      </c>
      <c r="C90" s="32" t="s">
        <v>161</v>
      </c>
      <c r="D90" s="33">
        <f t="shared" si="43"/>
        <v>0</v>
      </c>
      <c r="E90" s="33">
        <v>0</v>
      </c>
      <c r="F90" s="33">
        <v>0</v>
      </c>
      <c r="G90" s="33">
        <v>0</v>
      </c>
      <c r="H90" s="33">
        <v>0</v>
      </c>
      <c r="I90" s="33">
        <f t="shared" si="32"/>
        <v>2.1943669400000001</v>
      </c>
      <c r="J90" s="33">
        <v>0</v>
      </c>
      <c r="K90" s="33">
        <v>0</v>
      </c>
      <c r="L90" s="33">
        <f>[2]С0815_1037000158513_10_69_1!H90</f>
        <v>2.1943669400000001</v>
      </c>
      <c r="M90" s="33">
        <v>0</v>
      </c>
      <c r="N90" s="34">
        <f t="shared" si="33"/>
        <v>2.1943669400000001</v>
      </c>
      <c r="O90" s="38" t="str">
        <f>IFERROR(N90/D90*100,"нд")</f>
        <v>нд</v>
      </c>
      <c r="P90" s="34">
        <f t="shared" si="34"/>
        <v>0</v>
      </c>
      <c r="Q90" s="34" t="str">
        <f t="shared" si="35"/>
        <v>нд</v>
      </c>
      <c r="R90" s="34">
        <f t="shared" si="36"/>
        <v>0</v>
      </c>
      <c r="S90" s="34" t="str">
        <f t="shared" si="37"/>
        <v>нд</v>
      </c>
      <c r="T90" s="34">
        <f t="shared" si="38"/>
        <v>2.1943669400000001</v>
      </c>
      <c r="U90" s="34" t="str">
        <f>IFERROR(T90/G90*100,"нд")</f>
        <v>нд</v>
      </c>
      <c r="V90" s="34">
        <f t="shared" si="39"/>
        <v>0</v>
      </c>
      <c r="W90" s="34" t="str">
        <f t="shared" si="40"/>
        <v>нд</v>
      </c>
      <c r="X90" s="32" t="s">
        <v>28</v>
      </c>
    </row>
    <row r="91" spans="1:24" ht="15.75" x14ac:dyDescent="0.25">
      <c r="A91" s="39"/>
      <c r="B91" s="40"/>
    </row>
  </sheetData>
  <autoFilter ref="A20:X90"/>
  <mergeCells count="23">
    <mergeCell ref="N17:O18"/>
    <mergeCell ref="P17:Q18"/>
    <mergeCell ref="R17:S18"/>
    <mergeCell ref="T17:U18"/>
    <mergeCell ref="V17:W18"/>
    <mergeCell ref="D18:H18"/>
    <mergeCell ref="I18:M18"/>
    <mergeCell ref="A10:C10"/>
    <mergeCell ref="A11:X11"/>
    <mergeCell ref="A12:X12"/>
    <mergeCell ref="A16:A19"/>
    <mergeCell ref="B16:B19"/>
    <mergeCell ref="C16:C19"/>
    <mergeCell ref="D16:M16"/>
    <mergeCell ref="N16:W16"/>
    <mergeCell ref="X16:X19"/>
    <mergeCell ref="D17:M17"/>
    <mergeCell ref="A4:X4"/>
    <mergeCell ref="A5:X5"/>
    <mergeCell ref="A6:X6"/>
    <mergeCell ref="A7:X7"/>
    <mergeCell ref="A8:C8"/>
    <mergeCell ref="A9:X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С0815_1037000158513_11_69_1</vt:lpstr>
      <vt:lpstr>С0815_1037000158513_11_69_1!Заголовки_для_печати</vt:lpstr>
      <vt:lpstr>С0815_1037000158513_11_69_1!Область_печати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2018-08-15T03:16:37Z</dcterms:created>
  <dcterms:modified xsi:type="dcterms:W3CDTF">2018-08-15T03:16:55Z</dcterms:modified>
</cp:coreProperties>
</file>