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635" windowHeight="12225"/>
  </bookViews>
  <sheets>
    <sheet name="С0815_1037000158513_10_69_1" sheetId="1" r:id="rId1"/>
  </sheets>
  <definedNames>
    <definedName name="_xlnm._FilterDatabase" localSheetId="0" hidden="1">С0815_1037000158513_10_69_1!$A$20:$T$90</definedName>
    <definedName name="Z_5D1DDB92_E2F2_4E40_9215_C70ED035E1A7_.wvu.Cols" localSheetId="0" hidden="1">С0815_1037000158513_10_69_1!#REF!</definedName>
    <definedName name="Z_5D1DDB92_E2F2_4E40_9215_C70ED035E1A7_.wvu.FilterData" localSheetId="0" hidden="1">С0815_1037000158513_10_69_1!$A$20:$T$90</definedName>
    <definedName name="Z_5D1DDB92_E2F2_4E40_9215_C70ED035E1A7_.wvu.PrintArea" localSheetId="0" hidden="1">С0815_1037000158513_10_69_1!$A$1:$T$92</definedName>
    <definedName name="Z_5D1DDB92_E2F2_4E40_9215_C70ED035E1A7_.wvu.PrintTitles" localSheetId="0" hidden="1">С0815_1037000158513_10_69_1!$17:$20</definedName>
    <definedName name="Z_5D1DDB92_E2F2_4E40_9215_C70ED035E1A7_.wvu.Rows" localSheetId="0" hidden="1">С0815_1037000158513_10_69_1!$14:$16</definedName>
    <definedName name="Z_7827CC47_A8A6_411C_BB9A_80AEDD4B0446_.wvu.Cols" localSheetId="0" hidden="1">С0815_1037000158513_10_69_1!#REF!</definedName>
    <definedName name="Z_7827CC47_A8A6_411C_BB9A_80AEDD4B0446_.wvu.FilterData" localSheetId="0" hidden="1">С0815_1037000158513_10_69_1!$A$20:$T$90</definedName>
    <definedName name="Z_7827CC47_A8A6_411C_BB9A_80AEDD4B0446_.wvu.PrintArea" localSheetId="0" hidden="1">С0815_1037000158513_10_69_1!$A$1:$T$92</definedName>
    <definedName name="Z_7827CC47_A8A6_411C_BB9A_80AEDD4B0446_.wvu.PrintTitles" localSheetId="0" hidden="1">С0815_1037000158513_10_69_1!$17:$20</definedName>
    <definedName name="Z_7827CC47_A8A6_411C_BB9A_80AEDD4B0446_.wvu.Rows" localSheetId="0" hidden="1">С0815_1037000158513_10_69_1!$14:$16</definedName>
    <definedName name="_xlnm.Print_Titles" localSheetId="0">С0815_1037000158513_10_69_1!$17:$20</definedName>
    <definedName name="_xlnm.Print_Area" localSheetId="0">С0815_1037000158513_10_69_1!$A$1:$T$92</definedName>
  </definedNames>
  <calcPr calcId="145621"/>
</workbook>
</file>

<file path=xl/calcChain.xml><?xml version="1.0" encoding="utf-8"?>
<calcChain xmlns="http://schemas.openxmlformats.org/spreadsheetml/2006/main">
  <c r="S90" i="1" l="1"/>
  <c r="R90" i="1"/>
  <c r="Q90" i="1"/>
  <c r="H90" i="1"/>
  <c r="G90" i="1"/>
  <c r="F90" i="1"/>
  <c r="S89" i="1"/>
  <c r="R89" i="1"/>
  <c r="Q89" i="1"/>
  <c r="H89" i="1"/>
  <c r="G89" i="1"/>
  <c r="F89" i="1"/>
  <c r="S88" i="1"/>
  <c r="R88" i="1"/>
  <c r="Q88" i="1"/>
  <c r="H88" i="1"/>
  <c r="G88" i="1"/>
  <c r="F88" i="1"/>
  <c r="S87" i="1"/>
  <c r="R87" i="1"/>
  <c r="Q87" i="1"/>
  <c r="H87" i="1"/>
  <c r="G87" i="1"/>
  <c r="F87" i="1"/>
  <c r="S86" i="1"/>
  <c r="R86" i="1"/>
  <c r="Q86" i="1"/>
  <c r="H86" i="1"/>
  <c r="G86" i="1"/>
  <c r="F86" i="1"/>
  <c r="S85" i="1"/>
  <c r="R85" i="1"/>
  <c r="Q85" i="1"/>
  <c r="H85" i="1"/>
  <c r="G85" i="1"/>
  <c r="F85" i="1"/>
  <c r="S84" i="1"/>
  <c r="R84" i="1"/>
  <c r="Q84" i="1"/>
  <c r="H84" i="1"/>
  <c r="G84" i="1"/>
  <c r="F84" i="1"/>
  <c r="R83" i="1"/>
  <c r="Q83" i="1"/>
  <c r="P83" i="1"/>
  <c r="O83" i="1"/>
  <c r="N83" i="1"/>
  <c r="M83" i="1"/>
  <c r="L83" i="1"/>
  <c r="K83" i="1"/>
  <c r="J83" i="1"/>
  <c r="I83" i="1"/>
  <c r="S83" i="1" s="1"/>
  <c r="H83" i="1"/>
  <c r="G83" i="1"/>
  <c r="F83" i="1"/>
  <c r="E83" i="1"/>
  <c r="D83" i="1"/>
  <c r="S82" i="1"/>
  <c r="R82" i="1" s="1"/>
  <c r="Q82" i="1" s="1"/>
  <c r="P82" i="1" s="1"/>
  <c r="O82" i="1" s="1"/>
  <c r="N82" i="1" s="1"/>
  <c r="M82" i="1" s="1"/>
  <c r="L82" i="1" s="1"/>
  <c r="K82" i="1" s="1"/>
  <c r="J82" i="1" s="1"/>
  <c r="I82" i="1" s="1"/>
  <c r="H82" i="1" s="1"/>
  <c r="G82" i="1" s="1"/>
  <c r="F82" i="1" s="1"/>
  <c r="E82" i="1" s="1"/>
  <c r="D82" i="1" s="1"/>
  <c r="S81" i="1"/>
  <c r="R81" i="1"/>
  <c r="Q81" i="1"/>
  <c r="H81" i="1"/>
  <c r="G81" i="1"/>
  <c r="F81" i="1"/>
  <c r="S80" i="1"/>
  <c r="R80" i="1"/>
  <c r="Q80" i="1"/>
  <c r="H80" i="1"/>
  <c r="G80" i="1"/>
  <c r="F80" i="1"/>
  <c r="S79" i="1"/>
  <c r="R79" i="1"/>
  <c r="Q79" i="1"/>
  <c r="H79" i="1"/>
  <c r="G79" i="1"/>
  <c r="F79" i="1"/>
  <c r="R78" i="1"/>
  <c r="Q78" i="1"/>
  <c r="P78" i="1"/>
  <c r="O78" i="1"/>
  <c r="N78" i="1"/>
  <c r="M78" i="1"/>
  <c r="L78" i="1"/>
  <c r="K78" i="1"/>
  <c r="J78" i="1"/>
  <c r="I78" i="1"/>
  <c r="S78" i="1" s="1"/>
  <c r="H78" i="1"/>
  <c r="G78" i="1"/>
  <c r="F78" i="1"/>
  <c r="E78" i="1"/>
  <c r="D78" i="1"/>
  <c r="S77" i="1"/>
  <c r="R77" i="1"/>
  <c r="Q77" i="1"/>
  <c r="H77" i="1"/>
  <c r="G77" i="1"/>
  <c r="F77" i="1"/>
  <c r="S76" i="1"/>
  <c r="R76" i="1"/>
  <c r="Q76" i="1"/>
  <c r="H76" i="1"/>
  <c r="G76" i="1"/>
  <c r="F76" i="1"/>
  <c r="S75" i="1"/>
  <c r="R75" i="1"/>
  <c r="Q75" i="1"/>
  <c r="H75" i="1"/>
  <c r="G75" i="1"/>
  <c r="F75" i="1"/>
  <c r="R74" i="1"/>
  <c r="Q74" i="1"/>
  <c r="P74" i="1"/>
  <c r="O74" i="1"/>
  <c r="N74" i="1"/>
  <c r="M74" i="1"/>
  <c r="L74" i="1"/>
  <c r="K74" i="1"/>
  <c r="J74" i="1"/>
  <c r="I74" i="1"/>
  <c r="S74" i="1" s="1"/>
  <c r="H74" i="1"/>
  <c r="G74" i="1"/>
  <c r="F74" i="1"/>
  <c r="E74" i="1"/>
  <c r="D74" i="1"/>
  <c r="R73" i="1"/>
  <c r="Q73" i="1" s="1"/>
  <c r="R72" i="1"/>
  <c r="S71" i="1"/>
  <c r="R71" i="1"/>
  <c r="H71" i="1"/>
  <c r="G71" i="1"/>
  <c r="F71" i="1"/>
  <c r="Q71" i="1" s="1"/>
  <c r="Q70" i="1" s="1"/>
  <c r="R70" i="1"/>
  <c r="R68" i="1" s="1"/>
  <c r="P70" i="1"/>
  <c r="P68" i="1" s="1"/>
  <c r="O70" i="1"/>
  <c r="N70" i="1"/>
  <c r="N68" i="1" s="1"/>
  <c r="M70" i="1"/>
  <c r="L70" i="1"/>
  <c r="L68" i="1" s="1"/>
  <c r="K70" i="1"/>
  <c r="J70" i="1"/>
  <c r="I70" i="1"/>
  <c r="H70" i="1"/>
  <c r="H68" i="1" s="1"/>
  <c r="G70" i="1"/>
  <c r="F70" i="1"/>
  <c r="F68" i="1" s="1"/>
  <c r="E70" i="1"/>
  <c r="D70" i="1"/>
  <c r="D68" i="1" s="1"/>
  <c r="S69" i="1"/>
  <c r="Q68" i="1"/>
  <c r="O68" i="1"/>
  <c r="M68" i="1"/>
  <c r="K68" i="1"/>
  <c r="I68" i="1"/>
  <c r="G68" i="1"/>
  <c r="E68" i="1"/>
  <c r="R67" i="1"/>
  <c r="Q67" i="1" s="1"/>
  <c r="P67" i="1"/>
  <c r="O67" i="1" s="1"/>
  <c r="N67" i="1" s="1"/>
  <c r="M67" i="1" s="1"/>
  <c r="L67" i="1" s="1"/>
  <c r="K67" i="1" s="1"/>
  <c r="J67" i="1" s="1"/>
  <c r="I67" i="1" s="1"/>
  <c r="H67" i="1" s="1"/>
  <c r="G67" i="1" s="1"/>
  <c r="F67" i="1" s="1"/>
  <c r="E67" i="1" s="1"/>
  <c r="D67" i="1" s="1"/>
  <c r="R66" i="1"/>
  <c r="Q66" i="1"/>
  <c r="P66" i="1" s="1"/>
  <c r="O66" i="1" s="1"/>
  <c r="N66" i="1" s="1"/>
  <c r="M66" i="1" s="1"/>
  <c r="L66" i="1" s="1"/>
  <c r="K66" i="1" s="1"/>
  <c r="J66" i="1" s="1"/>
  <c r="I66" i="1" s="1"/>
  <c r="H66" i="1" s="1"/>
  <c r="G66" i="1" s="1"/>
  <c r="F66" i="1" s="1"/>
  <c r="E66" i="1" s="1"/>
  <c r="D66" i="1" s="1"/>
  <c r="R65" i="1"/>
  <c r="Q65" i="1" s="1"/>
  <c r="P65" i="1"/>
  <c r="O65" i="1" s="1"/>
  <c r="N65" i="1" s="1"/>
  <c r="M65" i="1" s="1"/>
  <c r="L65" i="1" s="1"/>
  <c r="K65" i="1" s="1"/>
  <c r="J65" i="1" s="1"/>
  <c r="I65" i="1" s="1"/>
  <c r="H65" i="1" s="1"/>
  <c r="G65" i="1" s="1"/>
  <c r="F65" i="1" s="1"/>
  <c r="E65" i="1" s="1"/>
  <c r="D65" i="1" s="1"/>
  <c r="S64" i="1"/>
  <c r="R64" i="1"/>
  <c r="R62" i="1" s="1"/>
  <c r="H64" i="1"/>
  <c r="G64" i="1"/>
  <c r="F64" i="1"/>
  <c r="Q64" i="1" s="1"/>
  <c r="S63" i="1"/>
  <c r="R63" i="1"/>
  <c r="H63" i="1"/>
  <c r="G63" i="1"/>
  <c r="F63" i="1"/>
  <c r="Q63" i="1" s="1"/>
  <c r="Q62" i="1" s="1"/>
  <c r="P62" i="1"/>
  <c r="O62" i="1"/>
  <c r="N62" i="1"/>
  <c r="M62" i="1"/>
  <c r="L62" i="1"/>
  <c r="K62" i="1"/>
  <c r="J62" i="1"/>
  <c r="S62" i="1" s="1"/>
  <c r="I62" i="1"/>
  <c r="H62" i="1"/>
  <c r="G62" i="1"/>
  <c r="F62" i="1"/>
  <c r="E62" i="1"/>
  <c r="D62" i="1"/>
  <c r="R61" i="1"/>
  <c r="Q61" i="1"/>
  <c r="P61" i="1" s="1"/>
  <c r="O61" i="1" s="1"/>
  <c r="N61" i="1" s="1"/>
  <c r="M61" i="1" s="1"/>
  <c r="L61" i="1" s="1"/>
  <c r="K61" i="1" s="1"/>
  <c r="J61" i="1" s="1"/>
  <c r="I61" i="1" s="1"/>
  <c r="H61" i="1" s="1"/>
  <c r="G61" i="1" s="1"/>
  <c r="F61" i="1" s="1"/>
  <c r="E61" i="1" s="1"/>
  <c r="D61" i="1" s="1"/>
  <c r="R60" i="1"/>
  <c r="R59" i="1"/>
  <c r="Q59" i="1"/>
  <c r="P59" i="1" s="1"/>
  <c r="O59" i="1" s="1"/>
  <c r="S58" i="1"/>
  <c r="R58" i="1"/>
  <c r="Q58" i="1"/>
  <c r="H58" i="1"/>
  <c r="G58" i="1"/>
  <c r="F58" i="1"/>
  <c r="S57" i="1"/>
  <c r="R57" i="1"/>
  <c r="Q57" i="1"/>
  <c r="H57" i="1"/>
  <c r="G57" i="1"/>
  <c r="F57" i="1"/>
  <c r="R56" i="1"/>
  <c r="Q56" i="1"/>
  <c r="P56" i="1"/>
  <c r="O56" i="1"/>
  <c r="N56" i="1"/>
  <c r="M56" i="1"/>
  <c r="L56" i="1"/>
  <c r="K56" i="1"/>
  <c r="J56" i="1"/>
  <c r="I56" i="1"/>
  <c r="S56" i="1" s="1"/>
  <c r="H56" i="1"/>
  <c r="G56" i="1"/>
  <c r="F56" i="1"/>
  <c r="E56" i="1"/>
  <c r="D56" i="1"/>
  <c r="Q54" i="1"/>
  <c r="P54" i="1" s="1"/>
  <c r="O54" i="1" s="1"/>
  <c r="N54" i="1" s="1"/>
  <c r="M54" i="1" s="1"/>
  <c r="L54" i="1" s="1"/>
  <c r="K54" i="1" s="1"/>
  <c r="J54" i="1" s="1"/>
  <c r="I54" i="1" s="1"/>
  <c r="H54" i="1" s="1"/>
  <c r="G54" i="1" s="1"/>
  <c r="F54" i="1" s="1"/>
  <c r="E54" i="1" s="1"/>
  <c r="D54" i="1" s="1"/>
  <c r="R53" i="1"/>
  <c r="Q53" i="1" s="1"/>
  <c r="S51" i="1"/>
  <c r="R51" i="1"/>
  <c r="Q51" i="1"/>
  <c r="H51" i="1"/>
  <c r="G51" i="1"/>
  <c r="F51" i="1"/>
  <c r="S50" i="1"/>
  <c r="R50" i="1"/>
  <c r="Q50" i="1"/>
  <c r="H50" i="1"/>
  <c r="G50" i="1"/>
  <c r="F50" i="1"/>
  <c r="R49" i="1"/>
  <c r="Q49" i="1"/>
  <c r="Q47" i="1" s="1"/>
  <c r="P49" i="1"/>
  <c r="O49" i="1"/>
  <c r="O47" i="1" s="1"/>
  <c r="N49" i="1"/>
  <c r="M49" i="1"/>
  <c r="M47" i="1" s="1"/>
  <c r="L49" i="1"/>
  <c r="K49" i="1"/>
  <c r="K47" i="1" s="1"/>
  <c r="J49" i="1"/>
  <c r="I49" i="1"/>
  <c r="I47" i="1" s="1"/>
  <c r="H49" i="1"/>
  <c r="G49" i="1"/>
  <c r="G47" i="1" s="1"/>
  <c r="F49" i="1"/>
  <c r="E49" i="1"/>
  <c r="E47" i="1" s="1"/>
  <c r="D49" i="1"/>
  <c r="S48" i="1"/>
  <c r="R47" i="1"/>
  <c r="P47" i="1"/>
  <c r="N47" i="1"/>
  <c r="L47" i="1"/>
  <c r="J47" i="1"/>
  <c r="S47" i="1" s="1"/>
  <c r="H47" i="1"/>
  <c r="F47" i="1"/>
  <c r="D47" i="1"/>
  <c r="S45" i="1"/>
  <c r="R45" i="1"/>
  <c r="S44" i="1"/>
  <c r="R44" i="1"/>
  <c r="R43" i="1" s="1"/>
  <c r="Q43" i="1"/>
  <c r="P43" i="1"/>
  <c r="O43" i="1"/>
  <c r="N43" i="1"/>
  <c r="M43" i="1"/>
  <c r="L43" i="1"/>
  <c r="K43" i="1"/>
  <c r="J43" i="1"/>
  <c r="S43" i="1" s="1"/>
  <c r="I43" i="1"/>
  <c r="H43" i="1"/>
  <c r="G43" i="1"/>
  <c r="F43" i="1"/>
  <c r="E43" i="1"/>
  <c r="D43" i="1"/>
  <c r="S42" i="1"/>
  <c r="R42" i="1"/>
  <c r="S41" i="1"/>
  <c r="R41" i="1"/>
  <c r="S40" i="1"/>
  <c r="R40" i="1"/>
  <c r="S39" i="1"/>
  <c r="R39" i="1"/>
  <c r="S38" i="1"/>
  <c r="R38" i="1"/>
  <c r="S31" i="1"/>
  <c r="R31" i="1"/>
  <c r="S30" i="1"/>
  <c r="R30" i="1"/>
  <c r="R27" i="1"/>
  <c r="Q27" i="1"/>
  <c r="P27" i="1"/>
  <c r="O27" i="1"/>
  <c r="N27" i="1"/>
  <c r="M27" i="1"/>
  <c r="L27" i="1"/>
  <c r="K27" i="1"/>
  <c r="J27" i="1"/>
  <c r="S27" i="1" s="1"/>
  <c r="I27" i="1"/>
  <c r="H27" i="1"/>
  <c r="G27" i="1"/>
  <c r="F27" i="1"/>
  <c r="E27" i="1"/>
  <c r="D27" i="1"/>
  <c r="R26" i="1"/>
  <c r="Q26" i="1"/>
  <c r="P26" i="1"/>
  <c r="O26" i="1"/>
  <c r="N26" i="1"/>
  <c r="M26" i="1"/>
  <c r="L26" i="1"/>
  <c r="K26" i="1"/>
  <c r="J26" i="1"/>
  <c r="S26" i="1" s="1"/>
  <c r="I26" i="1"/>
  <c r="H26" i="1"/>
  <c r="G26" i="1"/>
  <c r="F26" i="1"/>
  <c r="E26" i="1"/>
  <c r="D26" i="1"/>
  <c r="R25" i="1"/>
  <c r="Q25" i="1"/>
  <c r="P25" i="1"/>
  <c r="O25" i="1"/>
  <c r="N25" i="1"/>
  <c r="M25" i="1"/>
  <c r="L25" i="1"/>
  <c r="K25" i="1"/>
  <c r="J25" i="1"/>
  <c r="S25" i="1" s="1"/>
  <c r="I25" i="1"/>
  <c r="H25" i="1"/>
  <c r="G25" i="1"/>
  <c r="F25" i="1"/>
  <c r="E25" i="1"/>
  <c r="D25" i="1"/>
  <c r="R24" i="1"/>
  <c r="N59" i="1" l="1"/>
  <c r="P53" i="1"/>
  <c r="Q52" i="1"/>
  <c r="S49" i="1"/>
  <c r="R52" i="1"/>
  <c r="Q60" i="1"/>
  <c r="R55" i="1"/>
  <c r="S70" i="1"/>
  <c r="J68" i="1"/>
  <c r="S68" i="1" s="1"/>
  <c r="P73" i="1"/>
  <c r="Q72" i="1"/>
  <c r="Q24" i="1" s="1"/>
  <c r="Q46" i="1" l="1"/>
  <c r="Q23" i="1" s="1"/>
  <c r="P72" i="1"/>
  <c r="P24" i="1" s="1"/>
  <c r="O73" i="1"/>
  <c r="R46" i="1"/>
  <c r="R23" i="1" s="1"/>
  <c r="P60" i="1"/>
  <c r="Q55" i="1"/>
  <c r="O53" i="1"/>
  <c r="P52" i="1"/>
  <c r="M59" i="1"/>
  <c r="N53" i="1" l="1"/>
  <c r="O52" i="1"/>
  <c r="O60" i="1"/>
  <c r="P55" i="1"/>
  <c r="N73" i="1"/>
  <c r="O72" i="1"/>
  <c r="O24" i="1" s="1"/>
  <c r="L59" i="1"/>
  <c r="P46" i="1"/>
  <c r="P23" i="1" s="1"/>
  <c r="N72" i="1" l="1"/>
  <c r="N24" i="1" s="1"/>
  <c r="M73" i="1"/>
  <c r="K59" i="1"/>
  <c r="N60" i="1"/>
  <c r="O55" i="1"/>
  <c r="O46" i="1" s="1"/>
  <c r="O23" i="1" s="1"/>
  <c r="M53" i="1"/>
  <c r="N52" i="1"/>
  <c r="J59" i="1" l="1"/>
  <c r="L53" i="1"/>
  <c r="M52" i="1"/>
  <c r="M60" i="1"/>
  <c r="N55" i="1"/>
  <c r="L73" i="1"/>
  <c r="M72" i="1"/>
  <c r="M24" i="1" s="1"/>
  <c r="N46" i="1"/>
  <c r="N23" i="1" s="1"/>
  <c r="L72" i="1" l="1"/>
  <c r="L24" i="1" s="1"/>
  <c r="K73" i="1"/>
  <c r="L60" i="1"/>
  <c r="M55" i="1"/>
  <c r="K53" i="1"/>
  <c r="L52" i="1"/>
  <c r="I59" i="1"/>
  <c r="M46" i="1"/>
  <c r="M23" i="1" s="1"/>
  <c r="J53" i="1" l="1"/>
  <c r="K52" i="1"/>
  <c r="K60" i="1"/>
  <c r="L55" i="1"/>
  <c r="H59" i="1"/>
  <c r="L46" i="1"/>
  <c r="L23" i="1" s="1"/>
  <c r="J73" i="1"/>
  <c r="K72" i="1"/>
  <c r="K24" i="1" s="1"/>
  <c r="G59" i="1" l="1"/>
  <c r="J60" i="1"/>
  <c r="K55" i="1"/>
  <c r="I53" i="1"/>
  <c r="J52" i="1"/>
  <c r="J72" i="1"/>
  <c r="I73" i="1"/>
  <c r="K46" i="1"/>
  <c r="K23" i="1" s="1"/>
  <c r="H73" i="1" l="1"/>
  <c r="I72" i="1"/>
  <c r="I24" i="1" s="1"/>
  <c r="S72" i="1"/>
  <c r="J24" i="1"/>
  <c r="S24" i="1" s="1"/>
  <c r="I52" i="1"/>
  <c r="H53" i="1"/>
  <c r="I60" i="1"/>
  <c r="J55" i="1"/>
  <c r="F59" i="1"/>
  <c r="S55" i="1" l="1"/>
  <c r="J46" i="1"/>
  <c r="H72" i="1"/>
  <c r="H24" i="1" s="1"/>
  <c r="G73" i="1"/>
  <c r="E59" i="1"/>
  <c r="H60" i="1"/>
  <c r="I55" i="1"/>
  <c r="I46" i="1"/>
  <c r="I23" i="1" s="1"/>
  <c r="G53" i="1"/>
  <c r="H52" i="1"/>
  <c r="G60" i="1" l="1"/>
  <c r="H55" i="1"/>
  <c r="H46" i="1" s="1"/>
  <c r="H23" i="1" s="1"/>
  <c r="D59" i="1"/>
  <c r="F53" i="1"/>
  <c r="G52" i="1"/>
  <c r="F73" i="1"/>
  <c r="G72" i="1"/>
  <c r="G24" i="1" s="1"/>
  <c r="S46" i="1"/>
  <c r="J23" i="1"/>
  <c r="S23" i="1" s="1"/>
  <c r="G46" i="1" l="1"/>
  <c r="G23" i="1" s="1"/>
  <c r="F72" i="1"/>
  <c r="F24" i="1" s="1"/>
  <c r="E73" i="1"/>
  <c r="E53" i="1"/>
  <c r="F52" i="1"/>
  <c r="F60" i="1"/>
  <c r="G55" i="1"/>
  <c r="E60" i="1" l="1"/>
  <c r="F55" i="1"/>
  <c r="F46" i="1"/>
  <c r="F23" i="1" s="1"/>
  <c r="D73" i="1"/>
  <c r="D72" i="1" s="1"/>
  <c r="D24" i="1" s="1"/>
  <c r="E72" i="1"/>
  <c r="E24" i="1" s="1"/>
  <c r="D53" i="1"/>
  <c r="D52" i="1" s="1"/>
  <c r="E52" i="1"/>
  <c r="D60" i="1" l="1"/>
  <c r="D55" i="1" s="1"/>
  <c r="E55" i="1"/>
  <c r="E46" i="1" s="1"/>
  <c r="E23" i="1" s="1"/>
  <c r="D46" i="1"/>
  <c r="D23" i="1" s="1"/>
  <c r="G33" i="1" l="1"/>
  <c r="K36" i="1"/>
  <c r="S21" i="1"/>
  <c r="P21" i="1"/>
  <c r="K33" i="1"/>
  <c r="N33" i="1"/>
  <c r="P36" i="1"/>
  <c r="O33" i="1"/>
  <c r="S22" i="1"/>
  <c r="J21" i="1"/>
  <c r="H33" i="1"/>
  <c r="M21" i="1"/>
  <c r="E21" i="1"/>
  <c r="N21" i="1"/>
  <c r="L21" i="1"/>
  <c r="D35" i="1"/>
  <c r="R36" i="1"/>
  <c r="L36" i="1"/>
  <c r="F36" i="1"/>
  <c r="O21" i="1"/>
  <c r="R21" i="1"/>
  <c r="H21" i="1"/>
  <c r="L33" i="1"/>
  <c r="S36" i="1"/>
  <c r="M22" i="1"/>
  <c r="E22" i="1"/>
  <c r="D33" i="1"/>
  <c r="E35" i="1"/>
  <c r="O36" i="1"/>
  <c r="R33" i="1"/>
  <c r="G21" i="1"/>
  <c r="D21" i="1"/>
  <c r="J36" i="1"/>
  <c r="H36" i="1"/>
  <c r="D36" i="1"/>
  <c r="F33" i="1"/>
  <c r="I33" i="1"/>
  <c r="Q33" i="1"/>
  <c r="M33" i="1"/>
  <c r="S33" i="1"/>
  <c r="I36" i="1"/>
  <c r="F22" i="1"/>
  <c r="F21" i="1"/>
  <c r="P33" i="1"/>
  <c r="Q21" i="1"/>
  <c r="E33" i="1"/>
  <c r="H34" i="1"/>
  <c r="G34" i="1"/>
  <c r="F34" i="1"/>
  <c r="E34" i="1"/>
  <c r="D34" i="1"/>
  <c r="O22" i="1"/>
  <c r="H22" i="1"/>
  <c r="M28" i="1"/>
  <c r="M29" i="1"/>
  <c r="N29" i="1"/>
  <c r="N28" i="1"/>
  <c r="N22" i="1"/>
  <c r="G28" i="1"/>
  <c r="G22" i="1"/>
  <c r="Q36" i="1"/>
  <c r="G36" i="1"/>
  <c r="I34" i="1"/>
  <c r="S34" i="1"/>
  <c r="R34" i="1"/>
  <c r="Q34" i="1"/>
  <c r="P34" i="1"/>
  <c r="O34" i="1"/>
  <c r="N34" i="1"/>
  <c r="M34" i="1"/>
  <c r="L34" i="1"/>
  <c r="K34" i="1"/>
  <c r="J34" i="1"/>
  <c r="J33" i="1"/>
  <c r="M36" i="1"/>
  <c r="F29" i="1"/>
  <c r="F28" i="1"/>
  <c r="D28" i="1"/>
  <c r="D22" i="1"/>
  <c r="G29" i="1"/>
  <c r="J22" i="1"/>
  <c r="S28" i="1"/>
  <c r="Q22" i="1"/>
  <c r="K21" i="1"/>
  <c r="S29" i="1"/>
  <c r="J29" i="1"/>
  <c r="J28" i="1"/>
  <c r="I29" i="1"/>
  <c r="I28" i="1"/>
  <c r="I22" i="1"/>
  <c r="I21" i="1"/>
  <c r="E29" i="1"/>
  <c r="E28" i="1"/>
  <c r="G35" i="1"/>
  <c r="F35" i="1"/>
  <c r="G32" i="1"/>
  <c r="F32" i="1"/>
  <c r="E32" i="1"/>
  <c r="D32" i="1"/>
  <c r="D29" i="1"/>
  <c r="Q29" i="1"/>
  <c r="Q28" i="1"/>
  <c r="I35" i="1"/>
  <c r="H35" i="1"/>
  <c r="P29" i="1"/>
  <c r="P28" i="1"/>
  <c r="P22" i="1"/>
  <c r="E36" i="1"/>
  <c r="I37" i="1"/>
  <c r="H37" i="1"/>
  <c r="G37" i="1"/>
  <c r="F37" i="1"/>
  <c r="E37" i="1"/>
  <c r="D37" i="1"/>
  <c r="N36" i="1"/>
  <c r="L37" i="1"/>
  <c r="K37" i="1"/>
  <c r="J37" i="1"/>
  <c r="S37" i="1"/>
  <c r="R37" i="1"/>
  <c r="Q37" i="1"/>
  <c r="P37" i="1"/>
  <c r="O37" i="1"/>
  <c r="N37" i="1"/>
  <c r="M37" i="1"/>
  <c r="R29" i="1"/>
  <c r="R28" i="1"/>
  <c r="R22" i="1"/>
  <c r="L28" i="1"/>
  <c r="L22" i="1"/>
  <c r="K29" i="1"/>
  <c r="K28" i="1"/>
  <c r="K22" i="1"/>
  <c r="I32" i="1"/>
  <c r="H32" i="1"/>
  <c r="H29" i="1"/>
  <c r="H28" i="1"/>
  <c r="O29" i="1"/>
  <c r="O28" i="1"/>
  <c r="L29" i="1"/>
  <c r="J32" i="1"/>
  <c r="S32" i="1"/>
  <c r="R32" i="1"/>
  <c r="Q32" i="1"/>
  <c r="P32" i="1"/>
  <c r="O32" i="1"/>
  <c r="N32" i="1"/>
  <c r="M32" i="1"/>
  <c r="L32" i="1"/>
  <c r="K32" i="1"/>
  <c r="S35" i="1"/>
  <c r="R35" i="1"/>
  <c r="Q35" i="1"/>
  <c r="P35" i="1"/>
  <c r="O35" i="1"/>
  <c r="N35" i="1"/>
  <c r="M35" i="1"/>
  <c r="L35" i="1"/>
  <c r="K35" i="1"/>
  <c r="J35" i="1"/>
</calcChain>
</file>

<file path=xl/sharedStrings.xml><?xml version="1.0" encoding="utf-8"?>
<sst xmlns="http://schemas.openxmlformats.org/spreadsheetml/2006/main" count="326" uniqueCount="168">
  <si>
    <t>Приложение  № 10</t>
  </si>
  <si>
    <t>к приказу Минэнерго России</t>
  </si>
  <si>
    <t>от "25" апреля 2018 г. № 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</si>
  <si>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</si>
  <si>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за II квартал 2018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</si>
  <si>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</si>
  <si>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</si>
  <si>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2018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</si>
  <si>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Приказом Департамента тарифного регулирования Томской области № 6-252 от 27.10.2017 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</si>
  <si>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</si>
  <si>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</si>
  <si>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</si>
  <si>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</si>
  <si>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</si>
  <si>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Фактический объем финансирования капитальных вложенийна 01.01. года 2018, млн. рублей (с НДС)</t>
  </si>
  <si>
    <t xml:space="preserve">Остаток финансирования капитальных вложений на 01.01. года 2018 в прогнозных ценах соответствующих лет, млн. рублей (с НДС) 
</t>
  </si>
  <si>
    <t>Финансирование капитальных вложений 
года 2018, млн. рублей (с НДС)</t>
  </si>
  <si>
    <t xml:space="preserve">Остаток финансирования капитальных вложений на конец отчетного периода в прогнозных ценах соответствующих лет, млн. рублей (с НДС) 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</si>
  <si>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</si>
  <si>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</si>
  <si>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</si>
  <si>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</si>
  <si>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</si>
  <si>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</si>
  <si>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</si>
  <si>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</si>
  <si>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</si>
  <si>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</si>
  <si>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</si>
  <si>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</si>
  <si>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</si>
  <si>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</si>
  <si>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</si>
  <si>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</si>
  <si>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</si>
  <si>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</si>
  <si>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</si>
  <si>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</si>
  <si>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</si>
  <si>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</si>
  <si>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</si>
  <si>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</si>
  <si>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</si>
  <si>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</si>
  <si>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</si>
  <si>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</si>
  <si>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</si>
  <si>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</si>
  <si>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</si>
  <si>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</si>
  <si>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</si>
  <si>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</si>
  <si>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</si>
  <si>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</si>
  <si>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</si>
  <si>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</si>
  <si>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</si>
  <si>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</si>
  <si>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</si>
  <si>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</si>
  <si>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</si>
  <si>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</si>
  <si>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</si>
  <si>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</si>
  <si>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</si>
  <si>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</si>
  <si>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</si>
  <si>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</si>
  <si>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</si>
  <si>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</si>
  <si>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</si>
  <si>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</si>
  <si>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</si>
  <si>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</si>
  <si>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</si>
  <si>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</si>
  <si>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</si>
  <si>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</si>
  <si>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</si>
  <si>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</si>
  <si>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</si>
  <si>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</si>
  <si>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Установка системы телемеханики и диспетчеризации</t>
  </si>
  <si>
    <t>Е_0000060003</t>
  </si>
  <si>
    <t>Монтаж системы сигнализации в трансформаторной подстанции</t>
  </si>
  <si>
    <t>Е_0000060005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</si>
  <si>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</si>
  <si>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</si>
  <si>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</si>
  <si>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</si>
  <si>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</si>
  <si>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</si>
  <si>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</si>
  <si>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</si>
  <si>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</si>
  <si>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</si>
  <si>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Установка учетов с АСКУЭ на границе балансовой принадлежности с потребителями, запитанными кабельными линиями от трансформаторных подстанций</t>
  </si>
  <si>
    <t>Е_0030000006</t>
  </si>
  <si>
    <t>Изменение номенклатуры оборудования в связи со снятием с производства ранее применяемых счетчиков</t>
  </si>
  <si>
    <t>Установка учетов с АСКУЭ на границе балансовой принадлежности с потребителями, запитанными от воздушных линий 0,4 кВ</t>
  </si>
  <si>
    <t>Е_0030000007</t>
  </si>
  <si>
    <t>Увеличение количества потребителей, обратившихся за присоединением к электрическим сетям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</si>
  <si>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</si>
  <si>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</si>
  <si>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</si>
  <si>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</si>
  <si>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</si>
  <si>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</si>
  <si>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</si>
  <si>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</si>
  <si>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устройств передачи данных для АСКУЭ в ТП</t>
  </si>
  <si>
    <t>Е_0030000008</t>
  </si>
  <si>
    <t>Монтаж системы учета с АСКУЭ в ТП</t>
  </si>
  <si>
    <t>Е_0030000009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</si>
  <si>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</si>
  <si>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</si>
  <si>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</si>
  <si>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</si>
  <si>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</si>
  <si>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</si>
  <si>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</si>
  <si>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</si>
  <si>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</si>
  <si>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</si>
  <si>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</si>
  <si>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</si>
  <si>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систем видеонаблюдения</t>
  </si>
  <si>
    <t>Е_0000000872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</si>
  <si>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</si>
  <si>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</si>
  <si>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</si>
  <si>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</si>
  <si>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</si>
  <si>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</si>
  <si>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РП ТИЗ</t>
  </si>
  <si>
    <t>Е_1000000011</t>
  </si>
  <si>
    <t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(2 этап)</t>
  </si>
  <si>
    <t>Е_0004000021</t>
  </si>
  <si>
    <t>Обеспечение надежности и бесперебойности электроснабжения потребителей Кировского района г. Томска путем перераспределения нагрузки фидеров  6 кВ от ПС ТИЗ</t>
  </si>
  <si>
    <t>Е_0004000022</t>
  </si>
  <si>
    <t>1.4</t>
  </si>
  <si>
    <t>Прочее новое строительство объектов электросетевого хозяйства, всего, в том числе:</t>
  </si>
  <si>
    <t>Строительство сетей внешнего электроснабжения для технологического присоединения вновь строящихся общеобразовательных и дошкольных учреждений г. Томска по адресам: уд. А. Крячкова (ул. П. Федоровского, д.8), ул. Дизайнеров, д.4</t>
  </si>
  <si>
    <t>Е_1004000031</t>
  </si>
  <si>
    <t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t>
  </si>
  <si>
    <t>Е_1004500032</t>
  </si>
  <si>
    <t>Уточнение объема работ в результате подготовкии псд</t>
  </si>
  <si>
    <t>Строительство и реконструкция сетей электроснабжения 0,4кВ для обеспечения качества и надежности электроснабжения</t>
  </si>
  <si>
    <t>Е_0004500033</t>
  </si>
  <si>
    <t>Отсутствие халоб на качество электрической энергии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</si>
  <si>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</si>
  <si>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</si>
  <si>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</si>
  <si>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</si>
  <si>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объектов электросетевого хозяйства и земельных участков под их размещение</t>
  </si>
  <si>
    <t>Е_0000007036</t>
  </si>
  <si>
    <t>Приобретение Автогидроподъемника 18 м</t>
  </si>
  <si>
    <t>Е_0000007038</t>
  </si>
  <si>
    <t>Приобретение Легкового служебного автомобиля</t>
  </si>
  <si>
    <t>Е_0000007044</t>
  </si>
  <si>
    <t>Приобретение Грузового бортового с манипулятором</t>
  </si>
  <si>
    <t>Е_0000007047</t>
  </si>
  <si>
    <t>Приобретение Ножниц гильотинных SB-12/2500</t>
  </si>
  <si>
    <t>Е_0000007051</t>
  </si>
  <si>
    <t>Приобретение Плазмореза</t>
  </si>
  <si>
    <t>Е_0000007068</t>
  </si>
  <si>
    <t>Приобретение пассажирского лифта</t>
  </si>
  <si>
    <t>Е_0000007074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</si>
</sst>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164" formatCode="0.0000000000"/>
    <numFmt numFmtId="165" formatCode="0.000"/>
    <numFmt numFmtId="166" formatCode="0.0%"/>
    <numFmt numFmtId="167" formatCode="_-* #,##0.00&quot;р.&quot;_-;\-* #,##0.00&quot;р.&quot;_-;_-* &quot;-&quot;??&quot;р.&quot;_-;_-@_-"/>
    <numFmt numFmtId="168" formatCode="dd\-mmm\-yy"/>
    <numFmt numFmtId="169" formatCode="_-* #,##0\ &quot;руб&quot;_-;\-* #,##0\ &quot;руб&quot;_-;_-* &quot;-&quot;\ &quot;руб&quot;_-;_-@_-"/>
    <numFmt numFmtId="170" formatCode="mmmm\ d\,\ yyyy"/>
    <numFmt numFmtId="171" formatCode="&quot;?.&quot;#,##0_);[Red]\(&quot;?.&quot;#,##0\)"/>
    <numFmt numFmtId="172" formatCode="&quot;?.&quot;#,##0.00_);[Red]\(&quot;?.&quot;#,##0.00\)"/>
    <numFmt numFmtId="173" formatCode="_-* #,##0\ _F_-;\-* #,##0\ _F_-;_-* &quot;-&quot;\ _F_-;_-@_-"/>
    <numFmt numFmtId="174" formatCode="_-* #,##0.00\ _F_-;\-* #,##0.00\ _F_-;_-* &quot;-&quot;??\ _F_-;_-@_-"/>
    <numFmt numFmtId="175" formatCode="&quot;$&quot;#,##0_);[Red]\(&quot;$&quot;#,##0\)"/>
    <numFmt numFmtId="176" formatCode="_-* #,##0.00\ &quot;F&quot;_-;\-* #,##0.00\ &quot;F&quot;_-;_-* &quot;-&quot;??\ &quot;F&quot;_-;_-@_-"/>
    <numFmt numFmtId="177" formatCode="_-* #,##0_-;\-* #,##0_-;_-* &quot;-&quot;_-;_-@_-"/>
    <numFmt numFmtId="178" formatCode="_-* #,##0.00_-;\-* #,##0.00_-;_-* &quot;-&quot;??_-;_-@_-"/>
    <numFmt numFmtId="179" formatCode="_-* #,##0.00\ [$€]_-;\-* #,##0.00\ [$€]_-;_-* &quot;-&quot;??\ [$€]_-;_-@_-"/>
    <numFmt numFmtId="180" formatCode="_(* #,##0_);_(* \(#,##0\);_(* &quot;-&quot;_);_(@_)"/>
    <numFmt numFmtId="181" formatCode="_-* #,##0_р_._-;\-* #,##0_р_._-;_-* &quot;-&quot;_р_._-;_-@_-"/>
    <numFmt numFmtId="182" formatCode="#,##0_ ;[Red]\-#,##0\ "/>
    <numFmt numFmtId="183" formatCode="_(* #,##0_);_(* \(#,##0\);_(* &quot;-&quot;??_);_(@_)"/>
    <numFmt numFmtId="184" formatCode="_-* #,##0.00_р_._-;\-* #,##0.00_р_._-;_-* &quot;-&quot;??_р_._-;_-@_-"/>
    <numFmt numFmtId="185" formatCode="_(&quot;$&quot;* #,##0_);_(&quot;$&quot;* \(#,##0\);_(&quot;$&quot;* &quot;-&quot;_);_(@_)"/>
    <numFmt numFmtId="186" formatCode="_(&quot;$&quot;* #,##0.00_);_(&quot;$&quot;* \(#,##0.00\);_(&quot;$&quot;* &quot;-&quot;??_);_(@_)"/>
    <numFmt numFmtId="187" formatCode="#,##0_);[Red]\(#,##0\)"/>
    <numFmt numFmtId="188" formatCode="#,##0.00_);[Red]\(#,##0.00\)"/>
    <numFmt numFmtId="189" formatCode="#,##0.00;[Red]\-#,##0.00;&quot;-&quot;"/>
    <numFmt numFmtId="190" formatCode="#,##0;[Red]\-#,##0;&quot;-&quot;"/>
    <numFmt numFmtId="191" formatCode="_-&quot;£&quot;* #,##0_-;\-&quot;£&quot;* #,##0_-;_-&quot;£&quot;* &quot;-&quot;_-;_-@_-"/>
    <numFmt numFmtId="192" formatCode="_-&quot;£&quot;* #,##0.00_-;\-&quot;£&quot;* #,##0.00_-;_-&quot;£&quot;* &quot;-&quot;??_-;_-@_-"/>
    <numFmt numFmtId="193" formatCode="General_)"/>
    <numFmt numFmtId="194" formatCode="0.0"/>
    <numFmt numFmtId="195" formatCode="_-* #,##0\ _р_._-;\-* #,##0\ _р_._-;_-* &quot;-&quot;\ _р_._-;_-@_-"/>
    <numFmt numFmtId="196" formatCode="_-* #,##0.00\ _р_._-;\-* #,##0.00\ _р_._-;_-* &quot;-&quot;??\ _р_._-;_-@_-"/>
    <numFmt numFmtId="197" formatCode="#,###"/>
  </numFmts>
  <fonts count="7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Arial"/>
      <family val="2"/>
      <charset val="177"/>
    </font>
    <font>
      <b/>
      <sz val="12"/>
      <name val="Arial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1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 Cyr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42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31">
    <xf numFmtId="0" fontId="0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167" fontId="13" fillId="0" borderId="0">
      <protection locked="0"/>
    </xf>
    <xf numFmtId="167" fontId="13" fillId="0" borderId="0">
      <protection locked="0"/>
    </xf>
    <xf numFmtId="167" fontId="13" fillId="0" borderId="0">
      <protection locked="0"/>
    </xf>
    <xf numFmtId="167" fontId="14" fillId="0" borderId="0">
      <protection locked="0"/>
    </xf>
    <xf numFmtId="167" fontId="13" fillId="0" borderId="0">
      <protection locked="0"/>
    </xf>
    <xf numFmtId="167" fontId="13" fillId="0" borderId="0">
      <protection locked="0"/>
    </xf>
    <xf numFmtId="167" fontId="13" fillId="0" borderId="0">
      <protection locked="0"/>
    </xf>
    <xf numFmtId="167" fontId="14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4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4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4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4" fillId="0" borderId="0">
      <protection locked="0"/>
    </xf>
    <xf numFmtId="0" fontId="13" fillId="0" borderId="8">
      <protection locked="0"/>
    </xf>
    <xf numFmtId="0" fontId="13" fillId="0" borderId="8">
      <protection locked="0"/>
    </xf>
    <xf numFmtId="0" fontId="14" fillId="0" borderId="8">
      <protection locked="0"/>
    </xf>
    <xf numFmtId="168" fontId="15" fillId="0" borderId="0">
      <protection locked="0"/>
    </xf>
    <xf numFmtId="168" fontId="15" fillId="0" borderId="0">
      <protection locked="0"/>
    </xf>
    <xf numFmtId="168" fontId="16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168" fontId="16" fillId="0" borderId="0">
      <protection locked="0"/>
    </xf>
    <xf numFmtId="168" fontId="13" fillId="0" borderId="8">
      <protection locked="0"/>
    </xf>
    <xf numFmtId="168" fontId="13" fillId="0" borderId="8">
      <protection locked="0"/>
    </xf>
    <xf numFmtId="168" fontId="14" fillId="0" borderId="8">
      <protection locked="0"/>
    </xf>
    <xf numFmtId="0" fontId="17" fillId="0" borderId="0"/>
    <xf numFmtId="169" fontId="2" fillId="0" borderId="0">
      <alignment horizontal="center"/>
    </xf>
    <xf numFmtId="170" fontId="18" fillId="3" borderId="9">
      <alignment horizontal="center" vertical="center"/>
      <protection locked="0"/>
    </xf>
    <xf numFmtId="171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Fill="0" applyBorder="0" applyAlignment="0"/>
    <xf numFmtId="0" fontId="21" fillId="0" borderId="0" applyFill="0" applyBorder="0" applyAlignment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5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7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9" fontId="2" fillId="0" borderId="0" applyFont="0" applyFill="0" applyBorder="0" applyAlignment="0" applyProtection="0"/>
    <xf numFmtId="168" fontId="13" fillId="0" borderId="0">
      <protection locked="0"/>
    </xf>
    <xf numFmtId="168" fontId="13" fillId="0" borderId="0">
      <protection locked="0"/>
    </xf>
    <xf numFmtId="168" fontId="14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4" fillId="0" borderId="0">
      <protection locked="0"/>
    </xf>
    <xf numFmtId="168" fontId="22" fillId="0" borderId="0">
      <protection locked="0"/>
    </xf>
    <xf numFmtId="168" fontId="22" fillId="0" borderId="0">
      <protection locked="0"/>
    </xf>
    <xf numFmtId="168" fontId="2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4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4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4" fillId="0" borderId="0">
      <protection locked="0"/>
    </xf>
    <xf numFmtId="168" fontId="22" fillId="0" borderId="0">
      <protection locked="0"/>
    </xf>
    <xf numFmtId="168" fontId="22" fillId="0" borderId="0">
      <protection locked="0"/>
    </xf>
    <xf numFmtId="168" fontId="23" fillId="0" borderId="0"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10" applyNumberFormat="0" applyAlignment="0" applyProtection="0">
      <alignment horizontal="left" vertical="center"/>
    </xf>
    <xf numFmtId="0" fontId="25" fillId="0" borderId="4">
      <alignment horizontal="left" vertical="center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19" fillId="0" borderId="0"/>
    <xf numFmtId="180" fontId="28" fillId="4" borderId="11">
      <alignment horizontal="center" vertical="center" wrapText="1"/>
      <protection locked="0"/>
    </xf>
    <xf numFmtId="181" fontId="28" fillId="4" borderId="11">
      <alignment horizontal="center" vertical="center" wrapText="1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1" fillId="5" borderId="11">
      <alignment horizontal="left" vertical="center" wrapText="1"/>
    </xf>
    <xf numFmtId="182" fontId="28" fillId="0" borderId="1">
      <alignment horizontal="right" vertical="center" wrapText="1"/>
    </xf>
    <xf numFmtId="0" fontId="32" fillId="6" borderId="0"/>
    <xf numFmtId="183" fontId="12" fillId="7" borderId="1">
      <alignment vertical="center"/>
    </xf>
    <xf numFmtId="184" fontId="2" fillId="0" borderId="0" applyFont="0" applyFill="0" applyBorder="0" applyAlignment="0" applyProtection="0"/>
    <xf numFmtId="185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2" fillId="0" borderId="0"/>
    <xf numFmtId="0" fontId="33" fillId="0" borderId="0"/>
    <xf numFmtId="0" fontId="10" fillId="0" borderId="0"/>
    <xf numFmtId="187" fontId="19" fillId="0" borderId="0" applyFont="0" applyFill="0" applyBorder="0" applyAlignment="0" applyProtection="0"/>
    <xf numFmtId="188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8" fontId="19" fillId="0" borderId="0" applyFont="0" applyFill="0" applyBorder="0" applyAlignment="0" applyProtection="0"/>
    <xf numFmtId="0" fontId="34" fillId="0" borderId="0"/>
    <xf numFmtId="0" fontId="34" fillId="0" borderId="0"/>
    <xf numFmtId="0" fontId="35" fillId="0" borderId="0" applyNumberFormat="0">
      <alignment horizontal="left"/>
    </xf>
    <xf numFmtId="0" fontId="12" fillId="6" borderId="12" applyNumberFormat="0" applyFont="0" applyFill="0" applyBorder="0" applyAlignment="0" applyProtection="0"/>
    <xf numFmtId="0" fontId="12" fillId="6" borderId="12" applyNumberFormat="0" applyFont="0" applyFill="0" applyBorder="0" applyAlignment="0" applyProtection="0"/>
    <xf numFmtId="0" fontId="12" fillId="6" borderId="12" applyNumberFormat="0" applyFont="0" applyFill="0" applyBorder="0" applyAlignment="0" applyProtection="0"/>
    <xf numFmtId="0" fontId="34" fillId="0" borderId="0"/>
    <xf numFmtId="0" fontId="34" fillId="0" borderId="0"/>
    <xf numFmtId="183" fontId="36" fillId="7" borderId="1">
      <alignment horizontal="center" vertical="center" wrapText="1"/>
      <protection locked="0"/>
    </xf>
    <xf numFmtId="0" fontId="12" fillId="0" borderId="0">
      <alignment vertical="center"/>
    </xf>
    <xf numFmtId="0" fontId="12" fillId="0" borderId="0">
      <alignment vertical="center"/>
    </xf>
    <xf numFmtId="0" fontId="12" fillId="8" borderId="0"/>
    <xf numFmtId="0" fontId="12" fillId="6" borderId="0">
      <alignment horizontal="center" vertical="center"/>
    </xf>
    <xf numFmtId="0" fontId="12" fillId="6" borderId="0">
      <alignment horizontal="center" vertical="center"/>
    </xf>
    <xf numFmtId="0" fontId="12" fillId="6" borderId="0">
      <alignment horizontal="center" vertical="center"/>
    </xf>
    <xf numFmtId="180" fontId="37" fillId="4" borderId="11" applyFont="0" applyAlignment="0" applyProtection="0"/>
    <xf numFmtId="181" fontId="37" fillId="4" borderId="11" applyFont="0" applyAlignment="0" applyProtection="0"/>
    <xf numFmtId="180" fontId="37" fillId="4" borderId="11" applyFont="0" applyAlignment="0" applyProtection="0"/>
    <xf numFmtId="0" fontId="38" fillId="5" borderId="11">
      <alignment horizontal="left" vertical="center" wrapText="1"/>
    </xf>
    <xf numFmtId="189" fontId="39" fillId="0" borderId="11">
      <alignment horizontal="center" vertical="center" wrapText="1"/>
    </xf>
    <xf numFmtId="190" fontId="39" fillId="4" borderId="11">
      <alignment horizontal="center" vertical="center" wrapText="1"/>
      <protection locked="0"/>
    </xf>
    <xf numFmtId="0" fontId="12" fillId="6" borderId="0"/>
    <xf numFmtId="0" fontId="12" fillId="6" borderId="0"/>
    <xf numFmtId="0" fontId="12" fillId="6" borderId="0"/>
    <xf numFmtId="183" fontId="40" fillId="9" borderId="13">
      <alignment horizontal="center"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191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183" fontId="12" fillId="10" borderId="1" applyNumberFormat="0" applyFill="0" applyBorder="0" applyProtection="0">
      <alignment vertical="center"/>
      <protection locked="0"/>
    </xf>
    <xf numFmtId="0" fontId="4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193" fontId="42" fillId="0" borderId="14">
      <protection locked="0"/>
    </xf>
    <xf numFmtId="0" fontId="43" fillId="17" borderId="15" applyNumberFormat="0" applyAlignment="0" applyProtection="0"/>
    <xf numFmtId="0" fontId="44" fillId="18" borderId="16" applyNumberFormat="0" applyAlignment="0" applyProtection="0"/>
    <xf numFmtId="0" fontId="45" fillId="18" borderId="15" applyNumberFormat="0" applyAlignment="0" applyProtection="0"/>
    <xf numFmtId="0" fontId="46" fillId="0" borderId="0" applyBorder="0">
      <alignment horizontal="center" vertical="center" wrapText="1"/>
    </xf>
    <xf numFmtId="0" fontId="47" fillId="0" borderId="17" applyNumberFormat="0" applyFill="0" applyAlignment="0" applyProtection="0"/>
    <xf numFmtId="0" fontId="48" fillId="0" borderId="18" applyNumberFormat="0" applyFill="0" applyAlignment="0" applyProtection="0"/>
    <xf numFmtId="0" fontId="49" fillId="0" borderId="19" applyNumberFormat="0" applyFill="0" applyAlignment="0" applyProtection="0"/>
    <xf numFmtId="0" fontId="49" fillId="0" borderId="0" applyNumberFormat="0" applyFill="0" applyBorder="0" applyAlignment="0" applyProtection="0"/>
    <xf numFmtId="0" fontId="50" fillId="0" borderId="20" applyBorder="0">
      <alignment horizontal="center" vertical="center" wrapText="1"/>
    </xf>
    <xf numFmtId="193" fontId="51" fillId="19" borderId="14"/>
    <xf numFmtId="4" fontId="52" fillId="20" borderId="1" applyBorder="0">
      <alignment horizontal="right"/>
    </xf>
    <xf numFmtId="0" fontId="53" fillId="0" borderId="21" applyNumberFormat="0" applyFill="0" applyAlignment="0" applyProtection="0"/>
    <xf numFmtId="0" fontId="54" fillId="21" borderId="22" applyNumberFormat="0" applyAlignment="0" applyProtection="0"/>
    <xf numFmtId="0" fontId="18" fillId="0" borderId="0">
      <alignment horizontal="center" vertical="top" wrapText="1"/>
    </xf>
    <xf numFmtId="0" fontId="55" fillId="0" borderId="0">
      <alignment horizontal="centerContinuous" vertical="center" wrapText="1"/>
    </xf>
    <xf numFmtId="0" fontId="56" fillId="22" borderId="0" applyFill="0">
      <alignment wrapText="1"/>
    </xf>
    <xf numFmtId="0" fontId="56" fillId="22" borderId="0" applyFill="0">
      <alignment wrapText="1"/>
    </xf>
    <xf numFmtId="0" fontId="57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1" fillId="0" borderId="0"/>
    <xf numFmtId="0" fontId="2" fillId="0" borderId="0"/>
    <xf numFmtId="0" fontId="9" fillId="0" borderId="0"/>
    <xf numFmtId="0" fontId="9" fillId="0" borderId="0"/>
    <xf numFmtId="0" fontId="59" fillId="0" borderId="0"/>
    <xf numFmtId="0" fontId="12" fillId="0" borderId="0"/>
    <xf numFmtId="0" fontId="5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0" fillId="0" borderId="0"/>
    <xf numFmtId="0" fontId="61" fillId="0" borderId="0"/>
    <xf numFmtId="0" fontId="12" fillId="0" borderId="0"/>
    <xf numFmtId="0" fontId="1" fillId="0" borderId="0"/>
    <xf numFmtId="0" fontId="1" fillId="0" borderId="0"/>
    <xf numFmtId="0" fontId="62" fillId="24" borderId="0" applyNumberFormat="0" applyBorder="0" applyAlignment="0" applyProtection="0"/>
    <xf numFmtId="194" fontId="63" fillId="20" borderId="23" applyNumberFormat="0" applyBorder="0" applyAlignment="0">
      <alignment vertical="center"/>
      <protection locked="0"/>
    </xf>
    <xf numFmtId="0" fontId="64" fillId="0" borderId="0" applyNumberFormat="0" applyFill="0" applyBorder="0" applyAlignment="0" applyProtection="0"/>
    <xf numFmtId="0" fontId="65" fillId="25" borderId="24" applyNumberFormat="0" applyFon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66" fillId="0" borderId="25" applyNumberFormat="0" applyFill="0" applyAlignment="0" applyProtection="0"/>
    <xf numFmtId="0" fontId="10" fillId="0" borderId="0"/>
    <xf numFmtId="0" fontId="67" fillId="0" borderId="0" applyNumberFormat="0" applyFill="0" applyBorder="0" applyAlignment="0" applyProtection="0"/>
    <xf numFmtId="49" fontId="56" fillId="0" borderId="0">
      <alignment horizontal="center"/>
    </xf>
    <xf numFmtId="49" fontId="56" fillId="0" borderId="0">
      <alignment horizontal="center"/>
    </xf>
    <xf numFmtId="195" fontId="68" fillId="0" borderId="0" applyFont="0" applyFill="0" applyBorder="0" applyAlignment="0" applyProtection="0"/>
    <xf numFmtId="3" fontId="69" fillId="0" borderId="6" applyFont="0" applyBorder="0">
      <alignment horizontal="right"/>
      <protection locked="0"/>
    </xf>
    <xf numFmtId="196" fontId="68" fillId="0" borderId="0" applyFont="0" applyFill="0" applyBorder="0" applyAlignment="0" applyProtection="0"/>
    <xf numFmtId="184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4" fontId="52" fillId="22" borderId="0" applyFont="0" applyBorder="0">
      <alignment horizontal="right"/>
    </xf>
    <xf numFmtId="4" fontId="52" fillId="22" borderId="26" applyBorder="0">
      <alignment horizontal="right"/>
    </xf>
    <xf numFmtId="4" fontId="52" fillId="22" borderId="1" applyFont="0" applyBorder="0">
      <alignment horizontal="right"/>
    </xf>
    <xf numFmtId="197" fontId="70" fillId="26" borderId="27">
      <alignment vertical="center"/>
    </xf>
    <xf numFmtId="0" fontId="71" fillId="27" borderId="0" applyNumberFormat="0" applyBorder="0" applyAlignment="0" applyProtection="0"/>
    <xf numFmtId="168" fontId="13" fillId="0" borderId="0">
      <protection locked="0"/>
    </xf>
    <xf numFmtId="168" fontId="13" fillId="0" borderId="0">
      <protection locked="0"/>
    </xf>
    <xf numFmtId="168" fontId="14" fillId="0" borderId="0">
      <protection locked="0"/>
    </xf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5">
    <xf numFmtId="0" fontId="0" fillId="0" borderId="0" xfId="0"/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 wrapText="1"/>
    </xf>
    <xf numFmtId="0" fontId="9" fillId="0" borderId="6" xfId="1" applyFont="1" applyFill="1" applyBorder="1" applyAlignment="1">
      <alignment horizontal="center" vertical="center" textRotation="90" wrapText="1"/>
    </xf>
    <xf numFmtId="0" fontId="9" fillId="0" borderId="6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textRotation="90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1" fontId="9" fillId="0" borderId="0" xfId="1" applyNumberFormat="1" applyFont="1" applyFill="1" applyAlignment="1">
      <alignment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66" fontId="9" fillId="0" borderId="1" xfId="2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>
      <alignment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165" fontId="9" fillId="0" borderId="1" xfId="2" applyNumberFormat="1" applyFont="1" applyFill="1" applyBorder="1" applyAlignment="1">
      <alignment horizontal="center" vertical="center" wrapText="1"/>
    </xf>
    <xf numFmtId="165" fontId="9" fillId="0" borderId="1" xfId="3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</cellXfs>
  <cellStyles count="331">
    <cellStyle name="_! С корректировкой под Энергокомфорт с мощностью 14.11.07 (1)" xfId="4"/>
    <cellStyle name="_~6099726" xfId="5"/>
    <cellStyle name="_2._Смета_2009г._Прочие_Чистая_" xfId="6"/>
    <cellStyle name="_2._Смета_2011г._ООО_Горсети_РЭК" xfId="7"/>
    <cellStyle name="_FFF" xfId="8"/>
    <cellStyle name="_FFF_New Form10_2" xfId="9"/>
    <cellStyle name="_FFF_Nsi" xfId="10"/>
    <cellStyle name="_FFF_Nsi_1" xfId="11"/>
    <cellStyle name="_FFF_Nsi_139" xfId="12"/>
    <cellStyle name="_FFF_Nsi_140" xfId="13"/>
    <cellStyle name="_FFF_Nsi_140(Зах)" xfId="14"/>
    <cellStyle name="_FFF_Nsi_140_mod" xfId="15"/>
    <cellStyle name="_FFF_Summary" xfId="16"/>
    <cellStyle name="_FFF_Tax_form_1кв_3" xfId="17"/>
    <cellStyle name="_FFF_БКЭ" xfId="18"/>
    <cellStyle name="_Final_Book_010301" xfId="19"/>
    <cellStyle name="_Final_Book_010301_New Form10_2" xfId="20"/>
    <cellStyle name="_Final_Book_010301_Nsi" xfId="21"/>
    <cellStyle name="_Final_Book_010301_Nsi_1" xfId="22"/>
    <cellStyle name="_Final_Book_010301_Nsi_139" xfId="23"/>
    <cellStyle name="_Final_Book_010301_Nsi_140" xfId="24"/>
    <cellStyle name="_Final_Book_010301_Nsi_140(Зах)" xfId="25"/>
    <cellStyle name="_Final_Book_010301_Nsi_140_mod" xfId="26"/>
    <cellStyle name="_Final_Book_010301_Summary" xfId="27"/>
    <cellStyle name="_Final_Book_010301_Tax_form_1кв_3" xfId="28"/>
    <cellStyle name="_Final_Book_010301_БКЭ" xfId="29"/>
    <cellStyle name="_model" xfId="30"/>
    <cellStyle name="_New_Sofi" xfId="31"/>
    <cellStyle name="_New_Sofi_FFF" xfId="32"/>
    <cellStyle name="_New_Sofi_New Form10_2" xfId="33"/>
    <cellStyle name="_New_Sofi_Nsi" xfId="34"/>
    <cellStyle name="_New_Sofi_Nsi_1" xfId="35"/>
    <cellStyle name="_New_Sofi_Nsi_139" xfId="36"/>
    <cellStyle name="_New_Sofi_Nsi_140" xfId="37"/>
    <cellStyle name="_New_Sofi_Nsi_140(Зах)" xfId="38"/>
    <cellStyle name="_New_Sofi_Nsi_140_mod" xfId="39"/>
    <cellStyle name="_New_Sofi_Summary" xfId="40"/>
    <cellStyle name="_New_Sofi_Tax_form_1кв_3" xfId="41"/>
    <cellStyle name="_New_Sofi_БКЭ" xfId="42"/>
    <cellStyle name="_Nsi" xfId="43"/>
    <cellStyle name="_АГ" xfId="44"/>
    <cellStyle name="_АГ 2" xfId="45"/>
    <cellStyle name="_АГ 3" xfId="46"/>
    <cellStyle name="_Амортизация" xfId="47"/>
    <cellStyle name="_Амортизация 31.08_1" xfId="48"/>
    <cellStyle name="_БДР04м05" xfId="49"/>
    <cellStyle name="_Горсети 09 раскладка" xfId="50"/>
    <cellStyle name="_График реализации проектовa_3" xfId="51"/>
    <cellStyle name="_Дозакл 5 мес.2000" xfId="52"/>
    <cellStyle name="_Дополняемый НОМЕНКЛАТУРНЫЙ СПРАВОЧНИК ОАО ТКС" xfId="53"/>
    <cellStyle name="_Ежедекадная справка о векселях в обращении" xfId="54"/>
    <cellStyle name="_Ежедекадная справка о движении заемных средств" xfId="55"/>
    <cellStyle name="_Ежедекадная справка о движении заемных средств (2)" xfId="56"/>
    <cellStyle name="_Книга3" xfId="57"/>
    <cellStyle name="_Книга3_New Form10_2" xfId="58"/>
    <cellStyle name="_Книга3_Nsi" xfId="59"/>
    <cellStyle name="_Книга3_Nsi_1" xfId="60"/>
    <cellStyle name="_Книга3_Nsi_139" xfId="61"/>
    <cellStyle name="_Книга3_Nsi_140" xfId="62"/>
    <cellStyle name="_Книга3_Nsi_140(Зах)" xfId="63"/>
    <cellStyle name="_Книга3_Nsi_140_mod" xfId="64"/>
    <cellStyle name="_Книга3_Summary" xfId="65"/>
    <cellStyle name="_Книга3_Tax_form_1кв_3" xfId="66"/>
    <cellStyle name="_Книга3_БКЭ" xfId="67"/>
    <cellStyle name="_Книга7" xfId="68"/>
    <cellStyle name="_Книга7_New Form10_2" xfId="69"/>
    <cellStyle name="_Книга7_Nsi" xfId="70"/>
    <cellStyle name="_Книга7_Nsi_1" xfId="71"/>
    <cellStyle name="_Книга7_Nsi_139" xfId="72"/>
    <cellStyle name="_Книга7_Nsi_140" xfId="73"/>
    <cellStyle name="_Книга7_Nsi_140(Зах)" xfId="74"/>
    <cellStyle name="_Книга7_Nsi_140_mod" xfId="75"/>
    <cellStyle name="_Книга7_Summary" xfId="76"/>
    <cellStyle name="_Книга7_Tax_form_1кв_3" xfId="77"/>
    <cellStyle name="_Книга7_БКЭ" xfId="78"/>
    <cellStyle name="_Копия Амортизация" xfId="79"/>
    <cellStyle name="_Копия Копия План 2011 г. по видам" xfId="80"/>
    <cellStyle name="_Куликова ОПП" xfId="81"/>
    <cellStyle name="_Материалы от ТТС (Саша делай сдесь)" xfId="82"/>
    <cellStyle name="_На согласование" xfId="83"/>
    <cellStyle name="_НОМЕНКЛАТУРНЫЙ СПРАВОЧНИК ОАО ТКС (утвержденный) (2)" xfId="84"/>
    <cellStyle name="_отдано в РЭК сводный план ИП 2007 300606" xfId="85"/>
    <cellStyle name="_ОХР" xfId="86"/>
    <cellStyle name="_план ПП" xfId="87"/>
    <cellStyle name="_ПП план-факт" xfId="88"/>
    <cellStyle name="_Прик РКС-265-п от 21.11.2005г. прил 1 к Регламенту" xfId="89"/>
    <cellStyle name="_ПРИЛ. 2003_ЧТЭ" xfId="90"/>
    <cellStyle name="_Приложение № 1 к регламенту по формированию Инвестиционной программы" xfId="91"/>
    <cellStyle name="_Приложение откр." xfId="92"/>
    <cellStyle name="_проект_инвест_программы_2" xfId="93"/>
    <cellStyle name="_ПФ14" xfId="94"/>
    <cellStyle name="_разбивка АТС" xfId="95"/>
    <cellStyle name="_Расшифровки_1кв_2002" xfId="96"/>
    <cellStyle name="_Смета 2009 2010" xfId="97"/>
    <cellStyle name="_Справка-распределение ОХР,25,23 за 1 полугодие 2009" xfId="98"/>
    <cellStyle name="_Томские КС ПЭ-9 1_20061225" xfId="99"/>
    <cellStyle name="_Факт 2009 год" xfId="100"/>
    <cellStyle name="_Формы" xfId="101"/>
    <cellStyle name="”€ќђќ‘ћ‚›‰" xfId="102"/>
    <cellStyle name="”€ќђќ‘ћ‚›‰ 2" xfId="103"/>
    <cellStyle name="”€ќђќ‘ћ‚›‰ 3" xfId="104"/>
    <cellStyle name="”€ќђќ‘ћ‚›‰ 4" xfId="105"/>
    <cellStyle name="”€љ‘€ђћ‚ђќќ›‰" xfId="106"/>
    <cellStyle name="”€љ‘€ђћ‚ђќќ›‰ 2" xfId="107"/>
    <cellStyle name="”€љ‘€ђћ‚ђќќ›‰ 3" xfId="108"/>
    <cellStyle name="”€љ‘€ђћ‚ђќќ›‰ 4" xfId="109"/>
    <cellStyle name="”ќђќ‘ћ‚›‰" xfId="110"/>
    <cellStyle name="”ќђќ‘ћ‚›‰ 2" xfId="111"/>
    <cellStyle name="”ќђќ‘ћ‚›‰ 3" xfId="112"/>
    <cellStyle name="”љ‘ђћ‚ђќќ›‰" xfId="113"/>
    <cellStyle name="”љ‘ђћ‚ђќќ›‰ 2" xfId="114"/>
    <cellStyle name="”љ‘ђћ‚ђќќ›‰ 3" xfId="115"/>
    <cellStyle name="„…ќ…†ќ›‰" xfId="116"/>
    <cellStyle name="„…ќ…†ќ›‰ 2" xfId="117"/>
    <cellStyle name="„…ќ…†ќ›‰ 3" xfId="118"/>
    <cellStyle name="„ђ’ђ" xfId="119"/>
    <cellStyle name="„ђ’ђ 2" xfId="120"/>
    <cellStyle name="„ђ’ђ 3" xfId="121"/>
    <cellStyle name="€’ћѓћ‚›‰" xfId="122"/>
    <cellStyle name="€’ћѓћ‚›‰ 2" xfId="123"/>
    <cellStyle name="€’ћѓћ‚›‰ 3" xfId="124"/>
    <cellStyle name="‡ђѓћ‹ћ‚ћљ1" xfId="125"/>
    <cellStyle name="‡ђѓћ‹ћ‚ћљ1 2" xfId="126"/>
    <cellStyle name="‡ђѓћ‹ћ‚ћљ1 3" xfId="127"/>
    <cellStyle name="‡ђѓћ‹ћ‚ћљ2" xfId="128"/>
    <cellStyle name="‡ђѓћ‹ћ‚ћљ2 2" xfId="129"/>
    <cellStyle name="‡ђѓћ‹ћ‚ћљ2 3" xfId="130"/>
    <cellStyle name="’ћѓћ‚›‰" xfId="131"/>
    <cellStyle name="’ћѓћ‚›‰ 2" xfId="132"/>
    <cellStyle name="’ћѓћ‚›‰ 3" xfId="133"/>
    <cellStyle name="0,0_x000d__x000a_NA_x000d__x000a_" xfId="134"/>
    <cellStyle name="0,00;0;" xfId="135"/>
    <cellStyle name="3d" xfId="136"/>
    <cellStyle name="Aaia?iue [0]_?anoiau" xfId="137"/>
    <cellStyle name="Aaia?iue_?anoiau" xfId="138"/>
    <cellStyle name="Aeia?nnueea" xfId="139"/>
    <cellStyle name="Calc Currency (0)" xfId="140"/>
    <cellStyle name="Calc Currency (0) 2" xfId="141"/>
    <cellStyle name="Comma [0]_(1)" xfId="142"/>
    <cellStyle name="Comma_(1)" xfId="143"/>
    <cellStyle name="Currency [0]" xfId="144"/>
    <cellStyle name="Currency [0] 2" xfId="145"/>
    <cellStyle name="Currency_(1)" xfId="146"/>
    <cellStyle name="Đ_x0010_" xfId="147"/>
    <cellStyle name="Đ_x0010_ 2" xfId="148"/>
    <cellStyle name="Đ_x0010_ 3" xfId="149"/>
    <cellStyle name="Đ_x0010_?䥘Ȏ_x0013_⤀጖ē??䆈Ȏ_x0013_⬀ጘē_x0010_?䦄Ȏ" xfId="150"/>
    <cellStyle name="Đ_x0010_?䥘Ȏ_x0013_⤀጖ē??䆈Ȏ_x0013_⬀ጘē_x0010_?䦄Ȏ 1" xfId="151"/>
    <cellStyle name="Đ_x0010_?䥘Ȏ_x0013_⤀጖ē??䆈Ȏ_x0013_⬀ጘē_x0010_?䦄Ȏ 1 2" xfId="152"/>
    <cellStyle name="Đ_x0010_?䥘Ȏ_x0013_⤀጖ē??䆈Ȏ_x0013_⬀ጘē_x0010_?䦄Ȏ 1 3" xfId="153"/>
    <cellStyle name="Đ_x0010_?䥘Ȏ_x0013_⤀጖ē??䆈Ȏ_x0013_⬀ጘē_x0010_?䦄Ȏ 2" xfId="154"/>
    <cellStyle name="Đ_x0010_?䥘Ȏ_x0013_⤀጖ē??䆈Ȏ_x0013_⬀ጘē_x0010_?䦄Ȏ 3" xfId="155"/>
    <cellStyle name="Dezimal [0]_Compiling Utility Macros" xfId="156"/>
    <cellStyle name="Dezimal_Compiling Utility Macros" xfId="157"/>
    <cellStyle name="Euro" xfId="158"/>
    <cellStyle name="F2" xfId="159"/>
    <cellStyle name="F2 2" xfId="160"/>
    <cellStyle name="F2 3" xfId="161"/>
    <cellStyle name="F3" xfId="162"/>
    <cellStyle name="F3 2" xfId="163"/>
    <cellStyle name="F3 3" xfId="164"/>
    <cellStyle name="F4" xfId="165"/>
    <cellStyle name="F4 2" xfId="166"/>
    <cellStyle name="F4 3" xfId="167"/>
    <cellStyle name="F5" xfId="168"/>
    <cellStyle name="F5 2" xfId="169"/>
    <cellStyle name="F5 3" xfId="170"/>
    <cellStyle name="F6" xfId="171"/>
    <cellStyle name="F6 2" xfId="172"/>
    <cellStyle name="F6 3" xfId="173"/>
    <cellStyle name="F7" xfId="174"/>
    <cellStyle name="F7 2" xfId="175"/>
    <cellStyle name="F7 3" xfId="176"/>
    <cellStyle name="F8" xfId="177"/>
    <cellStyle name="F8 2" xfId="178"/>
    <cellStyle name="F8 3" xfId="179"/>
    <cellStyle name="Followed Hyperlink" xfId="180"/>
    <cellStyle name="Followed Hyperlink 2" xfId="181"/>
    <cellStyle name="Header1" xfId="182"/>
    <cellStyle name="Header2" xfId="183"/>
    <cellStyle name="Heading 1" xfId="184"/>
    <cellStyle name="Heading 1 2" xfId="185"/>
    <cellStyle name="Hyperlink" xfId="186"/>
    <cellStyle name="Hyperlink 2" xfId="187"/>
    <cellStyle name="Iau?iue_?anoiau" xfId="188"/>
    <cellStyle name="Input" xfId="189"/>
    <cellStyle name="Input 2" xfId="190"/>
    <cellStyle name="Ioe?uaaaoayny aeia?nnueea" xfId="191"/>
    <cellStyle name="ISO" xfId="192"/>
    <cellStyle name="ISO 2" xfId="193"/>
    <cellStyle name="JR Cells No Values" xfId="194"/>
    <cellStyle name="JR_ formula" xfId="195"/>
    <cellStyle name="JRchapeau" xfId="196"/>
    <cellStyle name="Just_Table" xfId="197"/>
    <cellStyle name="Milliers_FA_JUIN_2004" xfId="198"/>
    <cellStyle name="Monйtaire [0]_Conversion Summary" xfId="199"/>
    <cellStyle name="Monйtaire_Conversion Summary" xfId="200"/>
    <cellStyle name="Normal_0,85 без вывода" xfId="201"/>
    <cellStyle name="Normal1" xfId="202"/>
    <cellStyle name="normбlnм_laroux" xfId="203"/>
    <cellStyle name="Oeiainiaue [0]_?anoiau" xfId="204"/>
    <cellStyle name="Oeiainiaue_?anoiau" xfId="205"/>
    <cellStyle name="Ouny?e [0]_?anoiau" xfId="206"/>
    <cellStyle name="Ouny?e_?anoiau" xfId="207"/>
    <cellStyle name="Paaotsikko" xfId="208"/>
    <cellStyle name="Paaotsikko 2" xfId="209"/>
    <cellStyle name="Price_Body" xfId="210"/>
    <cellStyle name="protect" xfId="211"/>
    <cellStyle name="protect 2" xfId="212"/>
    <cellStyle name="protect 3" xfId="213"/>
    <cellStyle name="Pддotsikko" xfId="214"/>
    <cellStyle name="Pддotsikko 2" xfId="215"/>
    <cellStyle name="QTitle" xfId="216"/>
    <cellStyle name="range" xfId="217"/>
    <cellStyle name="range 2" xfId="218"/>
    <cellStyle name="Standard_Anpassen der Amortisation" xfId="219"/>
    <cellStyle name="t2" xfId="220"/>
    <cellStyle name="t2 2" xfId="221"/>
    <cellStyle name="t2 3" xfId="222"/>
    <cellStyle name="Tioma Back" xfId="223"/>
    <cellStyle name="Tioma Back 2" xfId="224"/>
    <cellStyle name="Tioma Back 3" xfId="225"/>
    <cellStyle name="Tioma Cells No Values" xfId="226"/>
    <cellStyle name="Tioma formula" xfId="227"/>
    <cellStyle name="Tioma Input" xfId="228"/>
    <cellStyle name="Tioma style" xfId="229"/>
    <cellStyle name="Tioma style 2" xfId="230"/>
    <cellStyle name="Tioma style 3" xfId="231"/>
    <cellStyle name="Validation" xfId="232"/>
    <cellStyle name="Valiotsikko" xfId="233"/>
    <cellStyle name="Valiotsikko 2" xfId="234"/>
    <cellStyle name="Vдliotsikko" xfId="235"/>
    <cellStyle name="Vдliotsikko 2" xfId="236"/>
    <cellStyle name="Währung [0]_Compiling Utility Macros" xfId="237"/>
    <cellStyle name="Währung_Compiling Utility Macros" xfId="238"/>
    <cellStyle name="YelNumbersCurr" xfId="239"/>
    <cellStyle name="Акцент1 2" xfId="240"/>
    <cellStyle name="Акцент2 2" xfId="241"/>
    <cellStyle name="Акцент3 2" xfId="242"/>
    <cellStyle name="Акцент4 2" xfId="243"/>
    <cellStyle name="Акцент5 2" xfId="244"/>
    <cellStyle name="Акцент6 2" xfId="245"/>
    <cellStyle name="Беззащитный" xfId="246"/>
    <cellStyle name="Ввод  2" xfId="247"/>
    <cellStyle name="Вывод 2" xfId="248"/>
    <cellStyle name="Вычисление 2" xfId="249"/>
    <cellStyle name="Заголовок" xfId="250"/>
    <cellStyle name="Заголовок 1 2" xfId="251"/>
    <cellStyle name="Заголовок 2 2" xfId="252"/>
    <cellStyle name="Заголовок 3 2" xfId="253"/>
    <cellStyle name="Заголовок 4 2" xfId="254"/>
    <cellStyle name="ЗаголовокСтолбца" xfId="255"/>
    <cellStyle name="Защитный" xfId="256"/>
    <cellStyle name="Значение" xfId="257"/>
    <cellStyle name="Итог 2" xfId="258"/>
    <cellStyle name="Контрольная ячейка 2" xfId="259"/>
    <cellStyle name="Мой заголовок" xfId="260"/>
    <cellStyle name="Мой заголовок листа" xfId="261"/>
    <cellStyle name="Мои наименования показателей" xfId="262"/>
    <cellStyle name="Мои наименования показателей 2" xfId="263"/>
    <cellStyle name="Название 2" xfId="264"/>
    <cellStyle name="Нейтральный 2" xfId="265"/>
    <cellStyle name="Обычный" xfId="0" builtinId="0"/>
    <cellStyle name="Обычный 10" xfId="266"/>
    <cellStyle name="Обычный 11" xfId="3"/>
    <cellStyle name="Обычный 2" xfId="1"/>
    <cellStyle name="Обычный 2 2" xfId="267"/>
    <cellStyle name="Обычный 2_ИПР ОАО ТРК 2010-2012 гг Минэнерго, в РЭК1" xfId="268"/>
    <cellStyle name="Обычный 3" xfId="2"/>
    <cellStyle name="Обычный 3 2" xfId="269"/>
    <cellStyle name="Обычный 4" xfId="270"/>
    <cellStyle name="Обычный 4 2" xfId="271"/>
    <cellStyle name="Обычный 5" xfId="272"/>
    <cellStyle name="Обычный 5 2" xfId="273"/>
    <cellStyle name="Обычный 5 3" xfId="274"/>
    <cellStyle name="Обычный 6" xfId="275"/>
    <cellStyle name="Обычный 6 2" xfId="276"/>
    <cellStyle name="Обычный 7" xfId="277"/>
    <cellStyle name="Обычный 7 2" xfId="278"/>
    <cellStyle name="Обычный 7 3" xfId="279"/>
    <cellStyle name="Обычный 8" xfId="280"/>
    <cellStyle name="Обычный 9" xfId="281"/>
    <cellStyle name="Плохой 2" xfId="282"/>
    <cellStyle name="Поле ввода" xfId="283"/>
    <cellStyle name="Пояснение 2" xfId="284"/>
    <cellStyle name="Примечание 2" xfId="285"/>
    <cellStyle name="Процентный 2" xfId="286"/>
    <cellStyle name="Процентный 2 2" xfId="287"/>
    <cellStyle name="Процентный 3" xfId="288"/>
    <cellStyle name="Процентный 3 2" xfId="289"/>
    <cellStyle name="Процентный 4" xfId="290"/>
    <cellStyle name="Процентный 5" xfId="291"/>
    <cellStyle name="Связанная ячейка 2" xfId="292"/>
    <cellStyle name="Стиль 1" xfId="293"/>
    <cellStyle name="Текст предупреждения 2" xfId="294"/>
    <cellStyle name="Текстовый" xfId="295"/>
    <cellStyle name="Текстовый 2" xfId="296"/>
    <cellStyle name="Тысячи [0]_27.02 скоррект. " xfId="297"/>
    <cellStyle name="Тысячи [а]" xfId="298"/>
    <cellStyle name="Тысячи_27.02 скоррект. " xfId="299"/>
    <cellStyle name="Финансовый 2" xfId="300"/>
    <cellStyle name="Финансовый 2 2" xfId="301"/>
    <cellStyle name="Финансовый 2 2 2" xfId="302"/>
    <cellStyle name="Финансовый 2 3" xfId="303"/>
    <cellStyle name="Финансовый 3" xfId="304"/>
    <cellStyle name="Финансовый 3 2" xfId="305"/>
    <cellStyle name="Финансовый 3 2 2" xfId="306"/>
    <cellStyle name="Финансовый 3 3" xfId="307"/>
    <cellStyle name="Финансовый 4" xfId="308"/>
    <cellStyle name="Финансовый 4 2" xfId="309"/>
    <cellStyle name="Финансовый 5" xfId="310"/>
    <cellStyle name="Финансовый 6" xfId="311"/>
    <cellStyle name="Формула" xfId="312"/>
    <cellStyle name="ФормулаВБ" xfId="313"/>
    <cellStyle name="ФормулаНаКонтроль" xfId="314"/>
    <cellStyle name="Формулы" xfId="315"/>
    <cellStyle name="Хороший 2" xfId="316"/>
    <cellStyle name="Џђћ–…ќ’ќ›‰" xfId="317"/>
    <cellStyle name="Џђћ–…ќ’ќ›‰ 2" xfId="318"/>
    <cellStyle name="Џђћ–…ќ’ќ›‰ 3" xfId="319"/>
    <cellStyle name="ܘ_x0008_" xfId="320"/>
    <cellStyle name="ܘ_x0008_?䈌Ȏ㘛䤀ጛܛ_x0008_?䨐Ȏ㘛䤀ጛܛ_x0008_?䉜Ȏ㘛伀ᤛ" xfId="321"/>
    <cellStyle name="ܘ_x0008_?䈌Ȏ㘛䤀ጛܛ_x0008_?䨐Ȏ㘛䤀ጛܛ_x0008_?䉜Ȏ㘛伀ᤛ 1" xfId="322"/>
    <cellStyle name="ܛ_x0008_" xfId="323"/>
    <cellStyle name="ܛ_x0008_?䉜Ȏ㘛伀ᤛܛ_x0008_?偬Ȏ?ഀ഍č_x0001_?䊴Ȏ?ကတĐ_x0001_Ҡ" xfId="324"/>
    <cellStyle name="ܛ_x0008_?䉜Ȏ㘛伀ᤛܛ_x0008_?偬Ȏ?ഀ഍č_x0001_?䊴Ȏ?ကတĐ_x0001_Ҡ 1" xfId="325"/>
    <cellStyle name="ܛ_x0008_?䉜Ȏ㘛伀ᤛܛ_x0008_?偬Ȏ?ഀ഍č_x0001_?䊴Ȏ?ကတĐ_x0001_Ҡ_БДР С44о БДДС ок03" xfId="326"/>
    <cellStyle name="㐀കܒ_x0008_" xfId="327"/>
    <cellStyle name="㐀കܒ_x0008_?䆴Ȏ㘛伀ᤛܛ_x0008_?䧀Ȏ〘䤀ᤘ" xfId="328"/>
    <cellStyle name="㐀കܒ_x0008_?䆴Ȏ㘛伀ᤛܛ_x0008_?䧀Ȏ〘䤀ᤘ 1" xfId="329"/>
    <cellStyle name="㐀കܒ_x0008_?䆴Ȏ㘛伀ᤛܛ_x0008_?䧀Ȏ〘䤀ᤘ_БДР С44о БДДС ок03" xfId="3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U91"/>
  <sheetViews>
    <sheetView tabSelected="1" view="pageBreakPreview" zoomScale="70" zoomScaleNormal="75" zoomScaleSheetLayoutView="70" workbookViewId="0">
      <pane xSplit="3" ySplit="21" topLeftCell="D30" activePane="bottomRight" state="frozen"/>
      <selection pane="topRight" activeCell="D1" sqref="D1"/>
      <selection pane="bottomLeft" activeCell="A22" sqref="A22"/>
      <selection pane="bottomRight" activeCell="A10" sqref="A10:F10"/>
    </sheetView>
  </sheetViews>
  <sheetFormatPr defaultRowHeight="12.75" x14ac:dyDescent="0.25"/>
  <cols>
    <col min="1" max="1" width="12.140625" style="6" customWidth="1"/>
    <col min="2" max="2" width="37.5703125" style="6" customWidth="1"/>
    <col min="3" max="3" width="14.140625" style="12" customWidth="1"/>
    <col min="4" max="4" width="16.28515625" style="12" customWidth="1"/>
    <col min="5" max="5" width="17.42578125" style="12" customWidth="1"/>
    <col min="6" max="6" width="21.85546875" style="12" customWidth="1"/>
    <col min="7" max="8" width="8.28515625" style="12" customWidth="1"/>
    <col min="9" max="16" width="8.7109375" style="12" customWidth="1"/>
    <col min="17" max="17" width="26" style="12" customWidth="1"/>
    <col min="18" max="18" width="10.28515625" style="12" customWidth="1"/>
    <col min="19" max="19" width="8.28515625" style="12" customWidth="1"/>
    <col min="20" max="20" width="48" style="12" customWidth="1"/>
    <col min="21" max="21" width="13" style="6" bestFit="1" customWidth="1"/>
    <col min="22" max="16384" width="9.140625" style="6"/>
  </cols>
  <sheetData>
    <row r="1" spans="1:20" s="1" customFormat="1" ht="15" x14ac:dyDescent="0.25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 t="s">
        <v>0</v>
      </c>
    </row>
    <row r="2" spans="1:20" s="1" customFormat="1" ht="15" x14ac:dyDescent="0.25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 t="s">
        <v>1</v>
      </c>
    </row>
    <row r="3" spans="1:20" s="1" customFormat="1" ht="15" x14ac:dyDescent="0.2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3" t="s">
        <v>2</v>
      </c>
    </row>
    <row r="4" spans="1:20" ht="18.75" customHeight="1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5"/>
      <c r="K4" s="4"/>
      <c r="L4" s="5"/>
      <c r="M4" s="4"/>
      <c r="N4" s="4"/>
      <c r="O4" s="4"/>
      <c r="P4" s="4"/>
      <c r="Q4" s="4"/>
      <c r="R4" s="4"/>
      <c r="S4" s="4"/>
      <c r="T4" s="4"/>
    </row>
    <row r="5" spans="1:20" ht="18.75" customHeight="1" x14ac:dyDescent="0.25">
      <c r="A5" s="4" t="s">
        <v>4</v>
      </c>
      <c r="B5" s="4"/>
      <c r="C5" s="4"/>
      <c r="D5" s="4"/>
      <c r="E5" s="4"/>
      <c r="F5" s="4"/>
      <c r="G5" s="4"/>
      <c r="H5" s="4"/>
      <c r="I5" s="4"/>
      <c r="J5" s="5"/>
      <c r="K5" s="4"/>
      <c r="L5" s="5"/>
      <c r="M5" s="4"/>
      <c r="N5" s="4"/>
      <c r="O5" s="4"/>
      <c r="P5" s="4"/>
      <c r="Q5" s="4"/>
      <c r="R5" s="4"/>
      <c r="S5" s="4"/>
      <c r="T5" s="4"/>
    </row>
    <row r="6" spans="1:20" ht="18.75" customHeight="1" x14ac:dyDescent="0.25">
      <c r="A6" s="7" t="s">
        <v>5</v>
      </c>
      <c r="B6" s="7"/>
      <c r="C6" s="7"/>
      <c r="D6" s="7"/>
      <c r="E6" s="7"/>
      <c r="F6" s="7"/>
      <c r="G6" s="7"/>
      <c r="H6" s="7"/>
      <c r="I6" s="7"/>
      <c r="J6" s="8"/>
      <c r="K6" s="7"/>
      <c r="L6" s="8"/>
      <c r="M6" s="7"/>
      <c r="N6" s="7"/>
      <c r="O6" s="7"/>
      <c r="P6" s="7"/>
      <c r="Q6" s="7"/>
      <c r="R6" s="7"/>
      <c r="S6" s="7"/>
      <c r="T6" s="7"/>
    </row>
    <row r="7" spans="1:20" ht="15.75" customHeight="1" x14ac:dyDescent="0.25">
      <c r="A7" s="9" t="s">
        <v>6</v>
      </c>
      <c r="B7" s="9"/>
      <c r="C7" s="9"/>
      <c r="D7" s="9"/>
      <c r="E7" s="9"/>
      <c r="F7" s="9"/>
      <c r="G7" s="9"/>
      <c r="H7" s="9"/>
      <c r="I7" s="9"/>
      <c r="J7" s="10"/>
      <c r="K7" s="9"/>
      <c r="L7" s="10"/>
      <c r="M7" s="9"/>
      <c r="N7" s="9"/>
      <c r="O7" s="9"/>
      <c r="P7" s="9"/>
      <c r="Q7" s="9"/>
      <c r="R7" s="9"/>
      <c r="S7" s="9"/>
      <c r="T7" s="9"/>
    </row>
    <row r="8" spans="1:20" ht="18.75" x14ac:dyDescent="0.25">
      <c r="A8" s="11"/>
      <c r="B8" s="11"/>
      <c r="C8" s="11"/>
      <c r="D8" s="11"/>
      <c r="E8" s="11"/>
      <c r="F8" s="11"/>
      <c r="T8" s="13"/>
    </row>
    <row r="9" spans="1:20" ht="18.75" customHeight="1" x14ac:dyDescent="0.25">
      <c r="A9" s="7" t="s">
        <v>7</v>
      </c>
      <c r="B9" s="7"/>
      <c r="C9" s="7"/>
      <c r="D9" s="7"/>
      <c r="E9" s="7"/>
      <c r="F9" s="7"/>
      <c r="G9" s="7"/>
      <c r="H9" s="7"/>
      <c r="I9" s="7"/>
      <c r="J9" s="8"/>
      <c r="K9" s="7"/>
      <c r="L9" s="8"/>
      <c r="M9" s="7"/>
      <c r="N9" s="7"/>
      <c r="O9" s="7"/>
      <c r="P9" s="7"/>
      <c r="Q9" s="7"/>
      <c r="R9" s="7"/>
      <c r="S9" s="7"/>
      <c r="T9" s="7"/>
    </row>
    <row r="10" spans="1:20" ht="18.75" x14ac:dyDescent="0.25">
      <c r="A10" s="4"/>
      <c r="B10" s="4"/>
      <c r="C10" s="4"/>
      <c r="D10" s="4"/>
      <c r="E10" s="4"/>
      <c r="F10" s="4"/>
      <c r="G10" s="14"/>
      <c r="H10" s="14"/>
      <c r="I10" s="14"/>
      <c r="J10" s="14"/>
      <c r="K10" s="14"/>
      <c r="L10" s="15"/>
      <c r="M10" s="14"/>
      <c r="N10" s="14"/>
      <c r="O10" s="14"/>
      <c r="P10" s="14"/>
      <c r="Q10" s="14"/>
      <c r="R10" s="14"/>
      <c r="S10" s="14"/>
      <c r="T10" s="13"/>
    </row>
    <row r="11" spans="1:20" ht="18.75" customHeight="1" x14ac:dyDescent="0.25">
      <c r="A11" s="7" t="s">
        <v>8</v>
      </c>
      <c r="B11" s="7"/>
      <c r="C11" s="7"/>
      <c r="D11" s="7"/>
      <c r="E11" s="7"/>
      <c r="F11" s="7"/>
      <c r="G11" s="7"/>
      <c r="H11" s="7"/>
      <c r="I11" s="7"/>
      <c r="J11" s="8"/>
      <c r="K11" s="7"/>
      <c r="L11" s="8"/>
      <c r="M11" s="7"/>
      <c r="N11" s="7"/>
      <c r="O11" s="7"/>
      <c r="P11" s="7"/>
      <c r="Q11" s="7"/>
      <c r="R11" s="7"/>
      <c r="S11" s="7"/>
      <c r="T11" s="7"/>
    </row>
    <row r="12" spans="1:20" ht="12.75" customHeight="1" x14ac:dyDescent="0.25">
      <c r="A12" s="11" t="s">
        <v>9</v>
      </c>
      <c r="B12" s="11"/>
      <c r="C12" s="11"/>
      <c r="D12" s="11"/>
      <c r="E12" s="11"/>
      <c r="F12" s="11"/>
      <c r="G12" s="11"/>
      <c r="H12" s="11"/>
      <c r="I12" s="11"/>
      <c r="J12" s="16"/>
      <c r="K12" s="11"/>
      <c r="L12" s="16"/>
      <c r="M12" s="11"/>
      <c r="N12" s="11"/>
      <c r="O12" s="11"/>
      <c r="P12" s="11"/>
      <c r="Q12" s="11"/>
      <c r="R12" s="11"/>
      <c r="S12" s="11"/>
      <c r="T12" s="11"/>
    </row>
    <row r="14" spans="1:20" hidden="1" x14ac:dyDescent="0.25"/>
    <row r="15" spans="1:20" hidden="1" x14ac:dyDescent="0.25"/>
    <row r="16" spans="1:20" hidden="1" x14ac:dyDescent="0.25"/>
    <row r="17" spans="1:21" s="24" customFormat="1" ht="99.75" customHeight="1" x14ac:dyDescent="0.25">
      <c r="A17" s="17" t="s">
        <v>10</v>
      </c>
      <c r="B17" s="17" t="s">
        <v>11</v>
      </c>
      <c r="C17" s="18" t="s">
        <v>12</v>
      </c>
      <c r="D17" s="19" t="s">
        <v>13</v>
      </c>
      <c r="E17" s="19" t="s">
        <v>14</v>
      </c>
      <c r="F17" s="19" t="s">
        <v>15</v>
      </c>
      <c r="G17" s="20" t="s">
        <v>16</v>
      </c>
      <c r="H17" s="21"/>
      <c r="I17" s="21"/>
      <c r="J17" s="22"/>
      <c r="K17" s="21"/>
      <c r="L17" s="22"/>
      <c r="M17" s="21"/>
      <c r="N17" s="21"/>
      <c r="O17" s="21"/>
      <c r="P17" s="23"/>
      <c r="Q17" s="19" t="s">
        <v>17</v>
      </c>
      <c r="R17" s="20" t="s">
        <v>18</v>
      </c>
      <c r="S17" s="23"/>
      <c r="T17" s="17" t="s">
        <v>19</v>
      </c>
    </row>
    <row r="18" spans="1:21" s="24" customFormat="1" ht="45" customHeight="1" x14ac:dyDescent="0.25">
      <c r="A18" s="17"/>
      <c r="B18" s="17"/>
      <c r="C18" s="25"/>
      <c r="D18" s="26"/>
      <c r="E18" s="26"/>
      <c r="F18" s="26"/>
      <c r="G18" s="20" t="s">
        <v>20</v>
      </c>
      <c r="H18" s="23"/>
      <c r="I18" s="20" t="s">
        <v>21</v>
      </c>
      <c r="J18" s="27"/>
      <c r="K18" s="20" t="s">
        <v>22</v>
      </c>
      <c r="L18" s="27"/>
      <c r="M18" s="20" t="s">
        <v>23</v>
      </c>
      <c r="N18" s="23"/>
      <c r="O18" s="20" t="s">
        <v>24</v>
      </c>
      <c r="P18" s="23"/>
      <c r="Q18" s="26"/>
      <c r="R18" s="19" t="s">
        <v>25</v>
      </c>
      <c r="S18" s="19" t="s">
        <v>26</v>
      </c>
      <c r="T18" s="17"/>
    </row>
    <row r="19" spans="1:21" s="24" customFormat="1" ht="90" customHeight="1" x14ac:dyDescent="0.25">
      <c r="A19" s="17"/>
      <c r="B19" s="17"/>
      <c r="C19" s="28"/>
      <c r="D19" s="29"/>
      <c r="E19" s="29"/>
      <c r="F19" s="29"/>
      <c r="G19" s="30" t="s">
        <v>27</v>
      </c>
      <c r="H19" s="30" t="s">
        <v>28</v>
      </c>
      <c r="I19" s="30" t="s">
        <v>27</v>
      </c>
      <c r="J19" s="30" t="s">
        <v>28</v>
      </c>
      <c r="K19" s="30" t="s">
        <v>27</v>
      </c>
      <c r="L19" s="30" t="s">
        <v>28</v>
      </c>
      <c r="M19" s="30" t="s">
        <v>27</v>
      </c>
      <c r="N19" s="30" t="s">
        <v>28</v>
      </c>
      <c r="O19" s="30" t="s">
        <v>27</v>
      </c>
      <c r="P19" s="30" t="s">
        <v>28</v>
      </c>
      <c r="Q19" s="29"/>
      <c r="R19" s="29"/>
      <c r="S19" s="29"/>
      <c r="T19" s="17"/>
    </row>
    <row r="20" spans="1:21" s="32" customFormat="1" ht="15.75" x14ac:dyDescent="0.25">
      <c r="A20" s="31">
        <v>1</v>
      </c>
      <c r="B20" s="31">
        <v>2</v>
      </c>
      <c r="C20" s="31">
        <v>3</v>
      </c>
      <c r="D20" s="31">
        <v>4</v>
      </c>
      <c r="E20" s="31">
        <v>5</v>
      </c>
      <c r="F20" s="31">
        <v>6</v>
      </c>
      <c r="G20" s="31">
        <v>7</v>
      </c>
      <c r="H20" s="31">
        <v>8</v>
      </c>
      <c r="I20" s="31">
        <v>9</v>
      </c>
      <c r="J20" s="31">
        <v>10</v>
      </c>
      <c r="K20" s="31">
        <v>11</v>
      </c>
      <c r="L20" s="31">
        <v>12</v>
      </c>
      <c r="M20" s="31">
        <v>13</v>
      </c>
      <c r="N20" s="31">
        <v>14</v>
      </c>
      <c r="O20" s="31">
        <v>15</v>
      </c>
      <c r="P20" s="31">
        <v>16</v>
      </c>
      <c r="Q20" s="31">
        <v>17</v>
      </c>
      <c r="R20" s="31">
        <v>18</v>
      </c>
      <c r="S20" s="31">
        <v>19</v>
      </c>
      <c r="T20" s="31">
        <v>20</v>
      </c>
    </row>
    <row r="21" spans="1:21" ht="31.5" x14ac:dyDescent="0.25">
      <c r="A21" s="33">
        <v>0</v>
      </c>
      <c r="B21" s="34" t="s">
        <v>29</v>
      </c>
      <c r="C21" s="35" t="s">
        <v>30</v>
      </c>
      <c r="D21" s="36">
        <f t="shared" ref="D21:R21" ca="1" si="0">SUM(D22:D27)</f>
        <v>386.96000000000004</v>
      </c>
      <c r="E21" s="36">
        <f t="shared" ca="1" si="0"/>
        <v>177.13000000000002</v>
      </c>
      <c r="F21" s="36">
        <f t="shared" ca="1" si="0"/>
        <v>209.83</v>
      </c>
      <c r="G21" s="36">
        <f t="shared" ca="1" si="0"/>
        <v>152.36676962748962</v>
      </c>
      <c r="H21" s="36">
        <f t="shared" ca="1" si="0"/>
        <v>44.464775832200004</v>
      </c>
      <c r="I21" s="36">
        <f t="shared" ca="1" si="0"/>
        <v>10.929741147028761</v>
      </c>
      <c r="J21" s="36">
        <f t="shared" ca="1" si="0"/>
        <v>10.4121176352</v>
      </c>
      <c r="K21" s="36">
        <f t="shared" ca="1" si="0"/>
        <v>14.553441165199001</v>
      </c>
      <c r="L21" s="36">
        <f t="shared" ca="1" si="0"/>
        <v>34.052658197</v>
      </c>
      <c r="M21" s="36">
        <f t="shared" ca="1" si="0"/>
        <v>21.027717081099002</v>
      </c>
      <c r="N21" s="36">
        <f t="shared" ca="1" si="0"/>
        <v>0</v>
      </c>
      <c r="O21" s="36">
        <f t="shared" ca="1" si="0"/>
        <v>105.85587023416288</v>
      </c>
      <c r="P21" s="36">
        <f t="shared" ca="1" si="0"/>
        <v>0</v>
      </c>
      <c r="Q21" s="36">
        <f t="shared" ca="1" si="0"/>
        <v>165.36522416779997</v>
      </c>
      <c r="R21" s="36">
        <f t="shared" ca="1" si="0"/>
        <v>18.98159351997224</v>
      </c>
      <c r="S21" s="37" t="str">
        <f t="shared" ref="S21:S50" ca="1" si="1">IFERROR((J21+L21)/(I21+K21),"нд")</f>
        <v>нд</v>
      </c>
      <c r="T21" s="38" t="s">
        <v>31</v>
      </c>
      <c r="U21" s="39"/>
    </row>
    <row r="22" spans="1:21" ht="31.5" x14ac:dyDescent="0.25">
      <c r="A22" s="33" t="s">
        <v>32</v>
      </c>
      <c r="B22" s="34" t="s">
        <v>33</v>
      </c>
      <c r="C22" s="35" t="s">
        <v>30</v>
      </c>
      <c r="D22" s="36">
        <f t="shared" ref="D22:R22" ca="1" si="2">SUM(D28)</f>
        <v>0</v>
      </c>
      <c r="E22" s="36">
        <f t="shared" ca="1" si="2"/>
        <v>0</v>
      </c>
      <c r="F22" s="36">
        <f t="shared" ca="1" si="2"/>
        <v>0</v>
      </c>
      <c r="G22" s="36">
        <f t="shared" ca="1" si="2"/>
        <v>0</v>
      </c>
      <c r="H22" s="36">
        <f t="shared" ca="1" si="2"/>
        <v>0</v>
      </c>
      <c r="I22" s="36">
        <f t="shared" ca="1" si="2"/>
        <v>0</v>
      </c>
      <c r="J22" s="36">
        <f t="shared" ca="1" si="2"/>
        <v>0</v>
      </c>
      <c r="K22" s="36">
        <f t="shared" ca="1" si="2"/>
        <v>0</v>
      </c>
      <c r="L22" s="36">
        <f t="shared" ca="1" si="2"/>
        <v>0</v>
      </c>
      <c r="M22" s="36">
        <f t="shared" ca="1" si="2"/>
        <v>0</v>
      </c>
      <c r="N22" s="36">
        <f t="shared" ca="1" si="2"/>
        <v>0</v>
      </c>
      <c r="O22" s="36">
        <f t="shared" ca="1" si="2"/>
        <v>0</v>
      </c>
      <c r="P22" s="36">
        <f t="shared" ca="1" si="2"/>
        <v>0</v>
      </c>
      <c r="Q22" s="36">
        <f t="shared" ca="1" si="2"/>
        <v>0</v>
      </c>
      <c r="R22" s="36">
        <f t="shared" ca="1" si="2"/>
        <v>0</v>
      </c>
      <c r="S22" s="37" t="str">
        <f t="shared" ca="1" si="1"/>
        <v>нд</v>
      </c>
      <c r="T22" s="38" t="s">
        <v>31</v>
      </c>
    </row>
    <row r="23" spans="1:21" ht="31.5" x14ac:dyDescent="0.25">
      <c r="A23" s="33" t="s">
        <v>34</v>
      </c>
      <c r="B23" s="34" t="s">
        <v>35</v>
      </c>
      <c r="C23" s="35" t="s">
        <v>30</v>
      </c>
      <c r="D23" s="36">
        <f t="shared" ref="D23:R23" si="3">SUM(D46)</f>
        <v>143.24</v>
      </c>
      <c r="E23" s="36">
        <f t="shared" si="3"/>
        <v>72.67</v>
      </c>
      <c r="F23" s="36">
        <f t="shared" si="3"/>
        <v>70.569999999999993</v>
      </c>
      <c r="G23" s="36">
        <f t="shared" si="3"/>
        <v>33.299943993599996</v>
      </c>
      <c r="H23" s="36">
        <f t="shared" si="3"/>
        <v>12.722207182799998</v>
      </c>
      <c r="I23" s="36">
        <f t="shared" si="3"/>
        <v>2.3637755241060003</v>
      </c>
      <c r="J23" s="36">
        <f t="shared" si="3"/>
        <v>2.5963372774</v>
      </c>
      <c r="K23" s="36">
        <f t="shared" si="3"/>
        <v>6.6191785801399998</v>
      </c>
      <c r="L23" s="36">
        <f t="shared" si="3"/>
        <v>10.1258699054</v>
      </c>
      <c r="M23" s="36">
        <f t="shared" si="3"/>
        <v>13.09345449604</v>
      </c>
      <c r="N23" s="36">
        <f t="shared" si="3"/>
        <v>0</v>
      </c>
      <c r="O23" s="36">
        <f t="shared" si="3"/>
        <v>11.223535393313998</v>
      </c>
      <c r="P23" s="36">
        <f t="shared" si="3"/>
        <v>0</v>
      </c>
      <c r="Q23" s="36">
        <f t="shared" si="3"/>
        <v>57.847792817199988</v>
      </c>
      <c r="R23" s="36">
        <f t="shared" si="3"/>
        <v>3.7392530785539995</v>
      </c>
      <c r="S23" s="37">
        <f t="shared" si="1"/>
        <v>1.4162609577161878</v>
      </c>
      <c r="T23" s="38" t="s">
        <v>31</v>
      </c>
    </row>
    <row r="24" spans="1:21" ht="78.75" x14ac:dyDescent="0.25">
      <c r="A24" s="33" t="s">
        <v>36</v>
      </c>
      <c r="B24" s="34" t="s">
        <v>37</v>
      </c>
      <c r="C24" s="35" t="s">
        <v>30</v>
      </c>
      <c r="D24" s="36">
        <f t="shared" ref="D24:R24" si="4">SUM(D72)</f>
        <v>54.459999999999994</v>
      </c>
      <c r="E24" s="36">
        <f t="shared" si="4"/>
        <v>0</v>
      </c>
      <c r="F24" s="36">
        <f t="shared" si="4"/>
        <v>54.459999999999994</v>
      </c>
      <c r="G24" s="36">
        <f t="shared" si="4"/>
        <v>54.454842616867161</v>
      </c>
      <c r="H24" s="36">
        <f t="shared" si="4"/>
        <v>0</v>
      </c>
      <c r="I24" s="36">
        <f t="shared" si="4"/>
        <v>0</v>
      </c>
      <c r="J24" s="36">
        <f t="shared" si="4"/>
        <v>0</v>
      </c>
      <c r="K24" s="36">
        <f t="shared" si="4"/>
        <v>0</v>
      </c>
      <c r="L24" s="36">
        <f t="shared" si="4"/>
        <v>0</v>
      </c>
      <c r="M24" s="36">
        <f t="shared" si="4"/>
        <v>0</v>
      </c>
      <c r="N24" s="36">
        <f t="shared" si="4"/>
        <v>0</v>
      </c>
      <c r="O24" s="36">
        <f t="shared" si="4"/>
        <v>54.454842616867161</v>
      </c>
      <c r="P24" s="36">
        <f t="shared" si="4"/>
        <v>0</v>
      </c>
      <c r="Q24" s="36">
        <f t="shared" si="4"/>
        <v>54.459999999999994</v>
      </c>
      <c r="R24" s="36">
        <f t="shared" si="4"/>
        <v>0</v>
      </c>
      <c r="S24" s="37" t="str">
        <f t="shared" si="1"/>
        <v>нд</v>
      </c>
      <c r="T24" s="38" t="s">
        <v>31</v>
      </c>
    </row>
    <row r="25" spans="1:21" ht="47.25" x14ac:dyDescent="0.25">
      <c r="A25" s="33" t="s">
        <v>38</v>
      </c>
      <c r="B25" s="34" t="s">
        <v>39</v>
      </c>
      <c r="C25" s="35" t="s">
        <v>30</v>
      </c>
      <c r="D25" s="36">
        <f t="shared" ref="D25:R25" si="5">SUM(D78)</f>
        <v>176.4</v>
      </c>
      <c r="E25" s="36">
        <f t="shared" si="5"/>
        <v>85.62</v>
      </c>
      <c r="F25" s="36">
        <f t="shared" si="5"/>
        <v>90.78</v>
      </c>
      <c r="G25" s="36">
        <f t="shared" si="5"/>
        <v>55.411983017022472</v>
      </c>
      <c r="H25" s="36">
        <f t="shared" si="5"/>
        <v>11.6050457672</v>
      </c>
      <c r="I25" s="36">
        <f t="shared" si="5"/>
        <v>8.5659656229227608</v>
      </c>
      <c r="J25" s="36">
        <f t="shared" si="5"/>
        <v>7.8157803577999996</v>
      </c>
      <c r="K25" s="36">
        <f t="shared" si="5"/>
        <v>7.9342625850590016</v>
      </c>
      <c r="L25" s="36">
        <f t="shared" si="5"/>
        <v>3.7892654094</v>
      </c>
      <c r="M25" s="36">
        <f t="shared" si="5"/>
        <v>7.9342625850590016</v>
      </c>
      <c r="N25" s="36">
        <f t="shared" si="5"/>
        <v>0</v>
      </c>
      <c r="O25" s="36">
        <f t="shared" si="5"/>
        <v>30.977492223981706</v>
      </c>
      <c r="P25" s="36">
        <f t="shared" si="5"/>
        <v>0</v>
      </c>
      <c r="Q25" s="36">
        <f t="shared" si="5"/>
        <v>79.17495423279999</v>
      </c>
      <c r="R25" s="36">
        <f t="shared" si="5"/>
        <v>-4.8951824407817632</v>
      </c>
      <c r="S25" s="37">
        <f t="shared" si="1"/>
        <v>0.70332637954584265</v>
      </c>
      <c r="T25" s="38" t="s">
        <v>31</v>
      </c>
    </row>
    <row r="26" spans="1:21" ht="47.25" x14ac:dyDescent="0.25">
      <c r="A26" s="33" t="s">
        <v>40</v>
      </c>
      <c r="B26" s="34" t="s">
        <v>41</v>
      </c>
      <c r="C26" s="35" t="s">
        <v>30</v>
      </c>
      <c r="D26" s="36">
        <f t="shared" ref="D26:R27" si="6">SUM(D82)</f>
        <v>0</v>
      </c>
      <c r="E26" s="36">
        <f t="shared" si="6"/>
        <v>0</v>
      </c>
      <c r="F26" s="36">
        <f t="shared" si="6"/>
        <v>0</v>
      </c>
      <c r="G26" s="36">
        <f t="shared" si="6"/>
        <v>0</v>
      </c>
      <c r="H26" s="36">
        <f t="shared" si="6"/>
        <v>0</v>
      </c>
      <c r="I26" s="36">
        <f t="shared" si="6"/>
        <v>0</v>
      </c>
      <c r="J26" s="36">
        <f t="shared" si="6"/>
        <v>0</v>
      </c>
      <c r="K26" s="36">
        <f t="shared" si="6"/>
        <v>0</v>
      </c>
      <c r="L26" s="36">
        <f t="shared" si="6"/>
        <v>0</v>
      </c>
      <c r="M26" s="36">
        <f t="shared" si="6"/>
        <v>0</v>
      </c>
      <c r="N26" s="36">
        <f t="shared" si="6"/>
        <v>0</v>
      </c>
      <c r="O26" s="36">
        <f t="shared" si="6"/>
        <v>0</v>
      </c>
      <c r="P26" s="36">
        <f t="shared" si="6"/>
        <v>0</v>
      </c>
      <c r="Q26" s="36">
        <f t="shared" si="6"/>
        <v>0</v>
      </c>
      <c r="R26" s="36">
        <f t="shared" si="6"/>
        <v>0</v>
      </c>
      <c r="S26" s="37" t="str">
        <f t="shared" si="1"/>
        <v>нд</v>
      </c>
      <c r="T26" s="38" t="s">
        <v>31</v>
      </c>
    </row>
    <row r="27" spans="1:21" ht="31.5" x14ac:dyDescent="0.25">
      <c r="A27" s="33" t="s">
        <v>42</v>
      </c>
      <c r="B27" s="34" t="s">
        <v>43</v>
      </c>
      <c r="C27" s="35" t="s">
        <v>30</v>
      </c>
      <c r="D27" s="36">
        <f t="shared" si="6"/>
        <v>12.86</v>
      </c>
      <c r="E27" s="36">
        <f t="shared" si="6"/>
        <v>18.84</v>
      </c>
      <c r="F27" s="36">
        <f t="shared" si="6"/>
        <v>-5.98</v>
      </c>
      <c r="G27" s="36">
        <f t="shared" si="6"/>
        <v>9.1999999999999993</v>
      </c>
      <c r="H27" s="36">
        <f t="shared" si="6"/>
        <v>20.137522882200003</v>
      </c>
      <c r="I27" s="36">
        <f t="shared" si="6"/>
        <v>0</v>
      </c>
      <c r="J27" s="36">
        <f t="shared" si="6"/>
        <v>0</v>
      </c>
      <c r="K27" s="36">
        <f t="shared" si="6"/>
        <v>0</v>
      </c>
      <c r="L27" s="36">
        <f t="shared" si="6"/>
        <v>20.137522882200003</v>
      </c>
      <c r="M27" s="36">
        <f t="shared" si="6"/>
        <v>0</v>
      </c>
      <c r="N27" s="36">
        <f t="shared" si="6"/>
        <v>0</v>
      </c>
      <c r="O27" s="36">
        <f t="shared" si="6"/>
        <v>9.1999999999999993</v>
      </c>
      <c r="P27" s="36">
        <f t="shared" si="6"/>
        <v>0</v>
      </c>
      <c r="Q27" s="36">
        <f t="shared" si="6"/>
        <v>-26.117522882199999</v>
      </c>
      <c r="R27" s="36">
        <f t="shared" si="6"/>
        <v>20.137522882200003</v>
      </c>
      <c r="S27" s="37" t="str">
        <f t="shared" si="1"/>
        <v>нд</v>
      </c>
      <c r="T27" s="38" t="s">
        <v>31</v>
      </c>
    </row>
    <row r="28" spans="1:21" ht="31.5" x14ac:dyDescent="0.25">
      <c r="A28" s="33" t="s">
        <v>44</v>
      </c>
      <c r="B28" s="34" t="s">
        <v>45</v>
      </c>
      <c r="C28" s="35" t="s">
        <v>30</v>
      </c>
      <c r="D28" s="36">
        <f t="shared" ref="D28:R28" ca="1" si="7">SUM(D29,D33,D36,D43)</f>
        <v>0</v>
      </c>
      <c r="E28" s="36">
        <f t="shared" ca="1" si="7"/>
        <v>0</v>
      </c>
      <c r="F28" s="36">
        <f t="shared" ca="1" si="7"/>
        <v>0</v>
      </c>
      <c r="G28" s="36">
        <f t="shared" ca="1" si="7"/>
        <v>0</v>
      </c>
      <c r="H28" s="36">
        <f t="shared" ca="1" si="7"/>
        <v>0</v>
      </c>
      <c r="I28" s="36">
        <f t="shared" ca="1" si="7"/>
        <v>0</v>
      </c>
      <c r="J28" s="36">
        <f t="shared" ca="1" si="7"/>
        <v>0</v>
      </c>
      <c r="K28" s="36">
        <f t="shared" ca="1" si="7"/>
        <v>0</v>
      </c>
      <c r="L28" s="36">
        <f t="shared" ca="1" si="7"/>
        <v>0</v>
      </c>
      <c r="M28" s="36">
        <f t="shared" ca="1" si="7"/>
        <v>0</v>
      </c>
      <c r="N28" s="36">
        <f t="shared" ca="1" si="7"/>
        <v>0</v>
      </c>
      <c r="O28" s="36">
        <f t="shared" ca="1" si="7"/>
        <v>0</v>
      </c>
      <c r="P28" s="36">
        <f t="shared" ca="1" si="7"/>
        <v>0</v>
      </c>
      <c r="Q28" s="36">
        <f t="shared" ca="1" si="7"/>
        <v>0</v>
      </c>
      <c r="R28" s="36">
        <f t="shared" ca="1" si="7"/>
        <v>0</v>
      </c>
      <c r="S28" s="37" t="str">
        <f t="shared" ca="1" si="1"/>
        <v>нд</v>
      </c>
      <c r="T28" s="38" t="s">
        <v>31</v>
      </c>
    </row>
    <row r="29" spans="1:21" ht="47.25" x14ac:dyDescent="0.25">
      <c r="A29" s="33" t="s">
        <v>46</v>
      </c>
      <c r="B29" s="34" t="s">
        <v>47</v>
      </c>
      <c r="C29" s="35" t="s">
        <v>30</v>
      </c>
      <c r="D29" s="36">
        <f t="shared" ref="D29:R29" ca="1" si="8">SUM(D30:D32)</f>
        <v>0</v>
      </c>
      <c r="E29" s="36">
        <f t="shared" ca="1" si="8"/>
        <v>0</v>
      </c>
      <c r="F29" s="36">
        <f t="shared" ca="1" si="8"/>
        <v>0</v>
      </c>
      <c r="G29" s="36">
        <f t="shared" ca="1" si="8"/>
        <v>0</v>
      </c>
      <c r="H29" s="36">
        <f t="shared" ca="1" si="8"/>
        <v>0</v>
      </c>
      <c r="I29" s="36">
        <f t="shared" ca="1" si="8"/>
        <v>0</v>
      </c>
      <c r="J29" s="36">
        <f t="shared" ca="1" si="8"/>
        <v>0</v>
      </c>
      <c r="K29" s="36">
        <f t="shared" ca="1" si="8"/>
        <v>0</v>
      </c>
      <c r="L29" s="36">
        <f t="shared" ca="1" si="8"/>
        <v>0</v>
      </c>
      <c r="M29" s="36">
        <f t="shared" ca="1" si="8"/>
        <v>0</v>
      </c>
      <c r="N29" s="36">
        <f t="shared" ca="1" si="8"/>
        <v>0</v>
      </c>
      <c r="O29" s="36">
        <f t="shared" ca="1" si="8"/>
        <v>0</v>
      </c>
      <c r="P29" s="36">
        <f t="shared" ca="1" si="8"/>
        <v>0</v>
      </c>
      <c r="Q29" s="36">
        <f t="shared" ca="1" si="8"/>
        <v>0</v>
      </c>
      <c r="R29" s="36">
        <f t="shared" ca="1" si="8"/>
        <v>0</v>
      </c>
      <c r="S29" s="37" t="str">
        <f t="shared" ca="1" si="1"/>
        <v>нд</v>
      </c>
      <c r="T29" s="38" t="s">
        <v>31</v>
      </c>
    </row>
    <row r="30" spans="1:21" ht="78.75" x14ac:dyDescent="0.25">
      <c r="A30" s="33" t="s">
        <v>48</v>
      </c>
      <c r="B30" s="34" t="s">
        <v>49</v>
      </c>
      <c r="C30" s="35" t="s">
        <v>30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f>SUM(S30:T30)</f>
        <v>0</v>
      </c>
      <c r="S30" s="37" t="str">
        <f t="shared" si="1"/>
        <v>нд</v>
      </c>
      <c r="T30" s="38" t="s">
        <v>31</v>
      </c>
    </row>
    <row r="31" spans="1:21" ht="78.75" x14ac:dyDescent="0.25">
      <c r="A31" s="33" t="s">
        <v>50</v>
      </c>
      <c r="B31" s="34" t="s">
        <v>51</v>
      </c>
      <c r="C31" s="35" t="s">
        <v>30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f>SUM(S31:T31)</f>
        <v>0</v>
      </c>
      <c r="S31" s="37" t="str">
        <f t="shared" si="1"/>
        <v>нд</v>
      </c>
      <c r="T31" s="38" t="s">
        <v>31</v>
      </c>
    </row>
    <row r="32" spans="1:21" ht="63" x14ac:dyDescent="0.25">
      <c r="A32" s="33" t="s">
        <v>52</v>
      </c>
      <c r="B32" s="34" t="s">
        <v>53</v>
      </c>
      <c r="C32" s="35" t="s">
        <v>30</v>
      </c>
      <c r="D32" s="36">
        <f ca="1">SUM(E32:G32)</f>
        <v>0</v>
      </c>
      <c r="E32" s="36">
        <f t="shared" ref="E32:P32" ca="1" si="9">SUM(F32:I32)</f>
        <v>0</v>
      </c>
      <c r="F32" s="36">
        <f t="shared" ca="1" si="9"/>
        <v>0</v>
      </c>
      <c r="G32" s="36">
        <f t="shared" ca="1" si="9"/>
        <v>0</v>
      </c>
      <c r="H32" s="36">
        <f t="shared" ca="1" si="9"/>
        <v>0</v>
      </c>
      <c r="I32" s="36">
        <f t="shared" ca="1" si="9"/>
        <v>0</v>
      </c>
      <c r="J32" s="36">
        <f t="shared" ca="1" si="9"/>
        <v>0</v>
      </c>
      <c r="K32" s="36">
        <f t="shared" ca="1" si="9"/>
        <v>0</v>
      </c>
      <c r="L32" s="36">
        <f t="shared" ca="1" si="9"/>
        <v>0</v>
      </c>
      <c r="M32" s="36">
        <f t="shared" ca="1" si="9"/>
        <v>0</v>
      </c>
      <c r="N32" s="36">
        <f t="shared" ca="1" si="9"/>
        <v>0</v>
      </c>
      <c r="O32" s="36">
        <f t="shared" ca="1" si="9"/>
        <v>0</v>
      </c>
      <c r="P32" s="36">
        <f t="shared" ca="1" si="9"/>
        <v>0</v>
      </c>
      <c r="Q32" s="36">
        <f ca="1">SUM(R32:T32)</f>
        <v>0</v>
      </c>
      <c r="R32" s="36">
        <f ca="1">SUM(S32:T32)</f>
        <v>0</v>
      </c>
      <c r="S32" s="37" t="str">
        <f t="shared" ca="1" si="1"/>
        <v>нд</v>
      </c>
      <c r="T32" s="38" t="s">
        <v>31</v>
      </c>
    </row>
    <row r="33" spans="1:20" ht="47.25" x14ac:dyDescent="0.25">
      <c r="A33" s="33" t="s">
        <v>54</v>
      </c>
      <c r="B33" s="34" t="s">
        <v>55</v>
      </c>
      <c r="C33" s="35" t="s">
        <v>30</v>
      </c>
      <c r="D33" s="36">
        <f t="shared" ref="D33:R33" ca="1" si="10">SUM(D34:D35)</f>
        <v>0</v>
      </c>
      <c r="E33" s="36">
        <f t="shared" ca="1" si="10"/>
        <v>0</v>
      </c>
      <c r="F33" s="36">
        <f t="shared" ca="1" si="10"/>
        <v>0</v>
      </c>
      <c r="G33" s="36">
        <f t="shared" ca="1" si="10"/>
        <v>0</v>
      </c>
      <c r="H33" s="36">
        <f t="shared" ca="1" si="10"/>
        <v>0</v>
      </c>
      <c r="I33" s="36">
        <f t="shared" ca="1" si="10"/>
        <v>0</v>
      </c>
      <c r="J33" s="36">
        <f t="shared" ca="1" si="10"/>
        <v>0</v>
      </c>
      <c r="K33" s="36">
        <f t="shared" ca="1" si="10"/>
        <v>0</v>
      </c>
      <c r="L33" s="36">
        <f t="shared" ca="1" si="10"/>
        <v>0</v>
      </c>
      <c r="M33" s="36">
        <f t="shared" ca="1" si="10"/>
        <v>0</v>
      </c>
      <c r="N33" s="36">
        <f t="shared" ca="1" si="10"/>
        <v>0</v>
      </c>
      <c r="O33" s="36">
        <f t="shared" ca="1" si="10"/>
        <v>0</v>
      </c>
      <c r="P33" s="36">
        <f t="shared" ca="1" si="10"/>
        <v>0</v>
      </c>
      <c r="Q33" s="36">
        <f t="shared" ca="1" si="10"/>
        <v>0</v>
      </c>
      <c r="R33" s="36">
        <f t="shared" ca="1" si="10"/>
        <v>0</v>
      </c>
      <c r="S33" s="37" t="str">
        <f t="shared" ca="1" si="1"/>
        <v>нд</v>
      </c>
      <c r="T33" s="38" t="s">
        <v>31</v>
      </c>
    </row>
    <row r="34" spans="1:20" ht="78.75" x14ac:dyDescent="0.25">
      <c r="A34" s="33" t="s">
        <v>56</v>
      </c>
      <c r="B34" s="34" t="s">
        <v>57</v>
      </c>
      <c r="C34" s="35" t="s">
        <v>30</v>
      </c>
      <c r="D34" s="36">
        <f ca="1">SUM(E34:G34)</f>
        <v>0</v>
      </c>
      <c r="E34" s="36">
        <f t="shared" ref="E34:P35" ca="1" si="11">SUM(F34:I34)</f>
        <v>0</v>
      </c>
      <c r="F34" s="36">
        <f t="shared" ca="1" si="11"/>
        <v>0</v>
      </c>
      <c r="G34" s="36">
        <f t="shared" ca="1" si="11"/>
        <v>0</v>
      </c>
      <c r="H34" s="36">
        <f t="shared" ca="1" si="11"/>
        <v>0</v>
      </c>
      <c r="I34" s="36">
        <f t="shared" ca="1" si="11"/>
        <v>0</v>
      </c>
      <c r="J34" s="36">
        <f t="shared" ca="1" si="11"/>
        <v>0</v>
      </c>
      <c r="K34" s="36">
        <f t="shared" ca="1" si="11"/>
        <v>0</v>
      </c>
      <c r="L34" s="36">
        <f t="shared" ca="1" si="11"/>
        <v>0</v>
      </c>
      <c r="M34" s="36">
        <f t="shared" ca="1" si="11"/>
        <v>0</v>
      </c>
      <c r="N34" s="36">
        <f t="shared" ca="1" si="11"/>
        <v>0</v>
      </c>
      <c r="O34" s="36">
        <f t="shared" ca="1" si="11"/>
        <v>0</v>
      </c>
      <c r="P34" s="36">
        <f t="shared" ca="1" si="11"/>
        <v>0</v>
      </c>
      <c r="Q34" s="36">
        <f ca="1">SUM(R34:T34)</f>
        <v>0</v>
      </c>
      <c r="R34" s="36">
        <f ca="1">SUM(S34:T34)</f>
        <v>0</v>
      </c>
      <c r="S34" s="37" t="str">
        <f t="shared" ca="1" si="1"/>
        <v>нд</v>
      </c>
      <c r="T34" s="38" t="s">
        <v>31</v>
      </c>
    </row>
    <row r="35" spans="1:20" ht="47.25" x14ac:dyDescent="0.25">
      <c r="A35" s="33" t="s">
        <v>58</v>
      </c>
      <c r="B35" s="34" t="s">
        <v>59</v>
      </c>
      <c r="C35" s="35" t="s">
        <v>30</v>
      </c>
      <c r="D35" s="36">
        <f ca="1">SUM(E35:G35)</f>
        <v>0</v>
      </c>
      <c r="E35" s="36">
        <f t="shared" ca="1" si="11"/>
        <v>0</v>
      </c>
      <c r="F35" s="36">
        <f t="shared" ca="1" si="11"/>
        <v>0</v>
      </c>
      <c r="G35" s="36">
        <f t="shared" ca="1" si="11"/>
        <v>0</v>
      </c>
      <c r="H35" s="36">
        <f t="shared" ca="1" si="11"/>
        <v>0</v>
      </c>
      <c r="I35" s="36">
        <f t="shared" ca="1" si="11"/>
        <v>0</v>
      </c>
      <c r="J35" s="36">
        <f t="shared" ca="1" si="11"/>
        <v>0</v>
      </c>
      <c r="K35" s="36">
        <f t="shared" ca="1" si="11"/>
        <v>0</v>
      </c>
      <c r="L35" s="36">
        <f t="shared" ca="1" si="11"/>
        <v>0</v>
      </c>
      <c r="M35" s="36">
        <f t="shared" ca="1" si="11"/>
        <v>0</v>
      </c>
      <c r="N35" s="36">
        <f t="shared" ca="1" si="11"/>
        <v>0</v>
      </c>
      <c r="O35" s="36">
        <f t="shared" ca="1" si="11"/>
        <v>0</v>
      </c>
      <c r="P35" s="36">
        <f t="shared" ca="1" si="11"/>
        <v>0</v>
      </c>
      <c r="Q35" s="36">
        <f ca="1">SUM(R35:T35)</f>
        <v>0</v>
      </c>
      <c r="R35" s="36">
        <f ca="1">SUM(S35:T35)</f>
        <v>0</v>
      </c>
      <c r="S35" s="37" t="str">
        <f t="shared" ca="1" si="1"/>
        <v>нд</v>
      </c>
      <c r="T35" s="38" t="s">
        <v>31</v>
      </c>
    </row>
    <row r="36" spans="1:20" ht="63" x14ac:dyDescent="0.25">
      <c r="A36" s="33" t="s">
        <v>60</v>
      </c>
      <c r="B36" s="34" t="s">
        <v>61</v>
      </c>
      <c r="C36" s="35" t="s">
        <v>30</v>
      </c>
      <c r="D36" s="36">
        <f t="shared" ref="D36:R36" ca="1" si="12">SUM(D37:D42)</f>
        <v>0</v>
      </c>
      <c r="E36" s="36">
        <f t="shared" ca="1" si="12"/>
        <v>0</v>
      </c>
      <c r="F36" s="36">
        <f t="shared" ca="1" si="12"/>
        <v>0</v>
      </c>
      <c r="G36" s="36">
        <f t="shared" ca="1" si="12"/>
        <v>0</v>
      </c>
      <c r="H36" s="36">
        <f t="shared" ca="1" si="12"/>
        <v>0</v>
      </c>
      <c r="I36" s="36">
        <f t="shared" ca="1" si="12"/>
        <v>0</v>
      </c>
      <c r="J36" s="36">
        <f t="shared" ca="1" si="12"/>
        <v>0</v>
      </c>
      <c r="K36" s="36">
        <f t="shared" ca="1" si="12"/>
        <v>0</v>
      </c>
      <c r="L36" s="36">
        <f t="shared" ca="1" si="12"/>
        <v>0</v>
      </c>
      <c r="M36" s="36">
        <f t="shared" ca="1" si="12"/>
        <v>0</v>
      </c>
      <c r="N36" s="36">
        <f t="shared" ca="1" si="12"/>
        <v>0</v>
      </c>
      <c r="O36" s="36">
        <f t="shared" ca="1" si="12"/>
        <v>0</v>
      </c>
      <c r="P36" s="36">
        <f t="shared" ca="1" si="12"/>
        <v>0</v>
      </c>
      <c r="Q36" s="36">
        <f t="shared" ca="1" si="12"/>
        <v>0</v>
      </c>
      <c r="R36" s="36">
        <f t="shared" ca="1" si="12"/>
        <v>0</v>
      </c>
      <c r="S36" s="37" t="str">
        <f t="shared" ca="1" si="1"/>
        <v>нд</v>
      </c>
      <c r="T36" s="38" t="s">
        <v>31</v>
      </c>
    </row>
    <row r="37" spans="1:20" ht="141.75" x14ac:dyDescent="0.25">
      <c r="A37" s="33" t="s">
        <v>62</v>
      </c>
      <c r="B37" s="34" t="s">
        <v>63</v>
      </c>
      <c r="C37" s="35" t="s">
        <v>30</v>
      </c>
      <c r="D37" s="36">
        <f t="shared" ref="D37" ca="1" si="13">SUM(E37:G37)</f>
        <v>0</v>
      </c>
      <c r="E37" s="36">
        <f t="shared" ref="E37:P37" ca="1" si="14">SUM(F37:I37)</f>
        <v>0</v>
      </c>
      <c r="F37" s="36">
        <f t="shared" ca="1" si="14"/>
        <v>0</v>
      </c>
      <c r="G37" s="36">
        <f t="shared" ca="1" si="14"/>
        <v>0</v>
      </c>
      <c r="H37" s="36">
        <f t="shared" ca="1" si="14"/>
        <v>0</v>
      </c>
      <c r="I37" s="36">
        <f t="shared" ca="1" si="14"/>
        <v>0</v>
      </c>
      <c r="J37" s="36">
        <f t="shared" ca="1" si="14"/>
        <v>0</v>
      </c>
      <c r="K37" s="36">
        <f t="shared" ca="1" si="14"/>
        <v>0</v>
      </c>
      <c r="L37" s="36">
        <f t="shared" ca="1" si="14"/>
        <v>0</v>
      </c>
      <c r="M37" s="36">
        <f t="shared" ca="1" si="14"/>
        <v>0</v>
      </c>
      <c r="N37" s="36">
        <f t="shared" ca="1" si="14"/>
        <v>0</v>
      </c>
      <c r="O37" s="36">
        <f t="shared" ca="1" si="14"/>
        <v>0</v>
      </c>
      <c r="P37" s="36">
        <f t="shared" ca="1" si="14"/>
        <v>0</v>
      </c>
      <c r="Q37" s="36">
        <f t="shared" ref="Q37" ca="1" si="15">SUM(R37:T37)</f>
        <v>0</v>
      </c>
      <c r="R37" s="36">
        <f t="shared" ref="R37:R42" ca="1" si="16">SUM(S37:T37)</f>
        <v>0</v>
      </c>
      <c r="S37" s="37" t="str">
        <f t="shared" ca="1" si="1"/>
        <v>нд</v>
      </c>
      <c r="T37" s="38" t="s">
        <v>31</v>
      </c>
    </row>
    <row r="38" spans="1:20" ht="126" x14ac:dyDescent="0.25">
      <c r="A38" s="33" t="s">
        <v>62</v>
      </c>
      <c r="B38" s="34" t="s">
        <v>64</v>
      </c>
      <c r="C38" s="35" t="s">
        <v>30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0</v>
      </c>
      <c r="R38" s="36">
        <f t="shared" si="16"/>
        <v>0</v>
      </c>
      <c r="S38" s="37" t="str">
        <f t="shared" si="1"/>
        <v>нд</v>
      </c>
      <c r="T38" s="38" t="s">
        <v>31</v>
      </c>
    </row>
    <row r="39" spans="1:20" ht="126" x14ac:dyDescent="0.25">
      <c r="A39" s="33" t="s">
        <v>62</v>
      </c>
      <c r="B39" s="34" t="s">
        <v>65</v>
      </c>
      <c r="C39" s="35" t="s">
        <v>30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f t="shared" si="16"/>
        <v>0</v>
      </c>
      <c r="S39" s="37" t="str">
        <f t="shared" si="1"/>
        <v>нд</v>
      </c>
      <c r="T39" s="38" t="s">
        <v>31</v>
      </c>
    </row>
    <row r="40" spans="1:20" ht="141.75" x14ac:dyDescent="0.25">
      <c r="A40" s="33" t="s">
        <v>66</v>
      </c>
      <c r="B40" s="34" t="s">
        <v>63</v>
      </c>
      <c r="C40" s="35" t="s">
        <v>30</v>
      </c>
      <c r="D40" s="36">
        <v>0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6">
        <f t="shared" si="16"/>
        <v>0</v>
      </c>
      <c r="S40" s="37" t="str">
        <f t="shared" si="1"/>
        <v>нд</v>
      </c>
      <c r="T40" s="38" t="s">
        <v>31</v>
      </c>
    </row>
    <row r="41" spans="1:20" ht="126" x14ac:dyDescent="0.25">
      <c r="A41" s="33" t="s">
        <v>66</v>
      </c>
      <c r="B41" s="34" t="s">
        <v>64</v>
      </c>
      <c r="C41" s="35" t="s">
        <v>30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f t="shared" si="16"/>
        <v>0</v>
      </c>
      <c r="S41" s="37" t="str">
        <f t="shared" si="1"/>
        <v>нд</v>
      </c>
      <c r="T41" s="38" t="s">
        <v>31</v>
      </c>
    </row>
    <row r="42" spans="1:20" ht="126" x14ac:dyDescent="0.25">
      <c r="A42" s="33" t="s">
        <v>66</v>
      </c>
      <c r="B42" s="34" t="s">
        <v>67</v>
      </c>
      <c r="C42" s="35" t="s">
        <v>30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f t="shared" si="16"/>
        <v>0</v>
      </c>
      <c r="S42" s="37" t="str">
        <f t="shared" si="1"/>
        <v>нд</v>
      </c>
      <c r="T42" s="38" t="s">
        <v>31</v>
      </c>
    </row>
    <row r="43" spans="1:20" ht="110.25" x14ac:dyDescent="0.25">
      <c r="A43" s="33" t="s">
        <v>68</v>
      </c>
      <c r="B43" s="34" t="s">
        <v>69</v>
      </c>
      <c r="C43" s="35" t="s">
        <v>30</v>
      </c>
      <c r="D43" s="36">
        <f t="shared" ref="D43" si="17">SUM(D44:D45)</f>
        <v>0</v>
      </c>
      <c r="E43" s="36">
        <f t="shared" ref="E43:R43" si="18">SUM(E44:E45)</f>
        <v>0</v>
      </c>
      <c r="F43" s="36">
        <f t="shared" si="18"/>
        <v>0</v>
      </c>
      <c r="G43" s="36">
        <f t="shared" si="18"/>
        <v>0</v>
      </c>
      <c r="H43" s="36">
        <f t="shared" si="18"/>
        <v>0</v>
      </c>
      <c r="I43" s="36">
        <f t="shared" si="18"/>
        <v>0</v>
      </c>
      <c r="J43" s="36">
        <f t="shared" si="18"/>
        <v>0</v>
      </c>
      <c r="K43" s="36">
        <f t="shared" si="18"/>
        <v>0</v>
      </c>
      <c r="L43" s="36">
        <f t="shared" si="18"/>
        <v>0</v>
      </c>
      <c r="M43" s="36">
        <f t="shared" si="18"/>
        <v>0</v>
      </c>
      <c r="N43" s="36">
        <f t="shared" si="18"/>
        <v>0</v>
      </c>
      <c r="O43" s="36">
        <f t="shared" si="18"/>
        <v>0</v>
      </c>
      <c r="P43" s="36">
        <f t="shared" si="18"/>
        <v>0</v>
      </c>
      <c r="Q43" s="36">
        <f t="shared" si="18"/>
        <v>0</v>
      </c>
      <c r="R43" s="36">
        <f t="shared" si="18"/>
        <v>0</v>
      </c>
      <c r="S43" s="37" t="str">
        <f t="shared" si="1"/>
        <v>нд</v>
      </c>
      <c r="T43" s="38" t="s">
        <v>31</v>
      </c>
    </row>
    <row r="44" spans="1:20" ht="94.5" x14ac:dyDescent="0.25">
      <c r="A44" s="33" t="s">
        <v>70</v>
      </c>
      <c r="B44" s="34" t="s">
        <v>71</v>
      </c>
      <c r="C44" s="35" t="s">
        <v>30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f>SUM(S44:T44)</f>
        <v>0</v>
      </c>
      <c r="S44" s="37" t="str">
        <f t="shared" si="1"/>
        <v>нд</v>
      </c>
      <c r="T44" s="38" t="s">
        <v>31</v>
      </c>
    </row>
    <row r="45" spans="1:20" ht="94.5" x14ac:dyDescent="0.25">
      <c r="A45" s="33" t="s">
        <v>72</v>
      </c>
      <c r="B45" s="34" t="s">
        <v>73</v>
      </c>
      <c r="C45" s="35" t="s">
        <v>30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f>SUM(S45:T45)</f>
        <v>0</v>
      </c>
      <c r="S45" s="37" t="str">
        <f t="shared" si="1"/>
        <v>нд</v>
      </c>
      <c r="T45" s="38" t="s">
        <v>31</v>
      </c>
    </row>
    <row r="46" spans="1:20" ht="47.25" x14ac:dyDescent="0.25">
      <c r="A46" s="33" t="s">
        <v>74</v>
      </c>
      <c r="B46" s="34" t="s">
        <v>75</v>
      </c>
      <c r="C46" s="35" t="s">
        <v>30</v>
      </c>
      <c r="D46" s="36">
        <f t="shared" ref="D46:R46" si="19">SUM(D47,D52,D55,D68)</f>
        <v>143.24</v>
      </c>
      <c r="E46" s="36">
        <f t="shared" si="19"/>
        <v>72.67</v>
      </c>
      <c r="F46" s="36">
        <f t="shared" si="19"/>
        <v>70.569999999999993</v>
      </c>
      <c r="G46" s="36">
        <f t="shared" si="19"/>
        <v>33.299943993599996</v>
      </c>
      <c r="H46" s="36">
        <f t="shared" si="19"/>
        <v>12.722207182799998</v>
      </c>
      <c r="I46" s="36">
        <f t="shared" si="19"/>
        <v>2.3637755241060003</v>
      </c>
      <c r="J46" s="36">
        <f t="shared" si="19"/>
        <v>2.5963372774</v>
      </c>
      <c r="K46" s="36">
        <f t="shared" si="19"/>
        <v>6.6191785801399998</v>
      </c>
      <c r="L46" s="36">
        <f t="shared" si="19"/>
        <v>10.1258699054</v>
      </c>
      <c r="M46" s="36">
        <f t="shared" si="19"/>
        <v>13.09345449604</v>
      </c>
      <c r="N46" s="36">
        <f t="shared" si="19"/>
        <v>0</v>
      </c>
      <c r="O46" s="36">
        <f t="shared" si="19"/>
        <v>11.223535393313998</v>
      </c>
      <c r="P46" s="36">
        <f t="shared" si="19"/>
        <v>0</v>
      </c>
      <c r="Q46" s="36">
        <f t="shared" si="19"/>
        <v>57.847792817199988</v>
      </c>
      <c r="R46" s="36">
        <f t="shared" si="19"/>
        <v>3.7392530785539995</v>
      </c>
      <c r="S46" s="37">
        <f t="shared" si="1"/>
        <v>1.4162609577161878</v>
      </c>
      <c r="T46" s="38" t="s">
        <v>31</v>
      </c>
    </row>
    <row r="47" spans="1:20" ht="78.75" x14ac:dyDescent="0.25">
      <c r="A47" s="33" t="s">
        <v>76</v>
      </c>
      <c r="B47" s="34" t="s">
        <v>77</v>
      </c>
      <c r="C47" s="35" t="s">
        <v>30</v>
      </c>
      <c r="D47" s="36">
        <f t="shared" ref="D47:R47" si="20">SUM(D48,D49)</f>
        <v>32.75</v>
      </c>
      <c r="E47" s="36">
        <f t="shared" si="20"/>
        <v>7.72</v>
      </c>
      <c r="F47" s="36">
        <f t="shared" si="20"/>
        <v>25.029999999999998</v>
      </c>
      <c r="G47" s="36">
        <f t="shared" si="20"/>
        <v>12.468683839599999</v>
      </c>
      <c r="H47" s="36">
        <f t="shared" si="20"/>
        <v>0</v>
      </c>
      <c r="I47" s="36">
        <f t="shared" si="20"/>
        <v>0</v>
      </c>
      <c r="J47" s="36">
        <f t="shared" si="20"/>
        <v>0</v>
      </c>
      <c r="K47" s="36">
        <f t="shared" si="20"/>
        <v>0</v>
      </c>
      <c r="L47" s="36">
        <f t="shared" si="20"/>
        <v>0</v>
      </c>
      <c r="M47" s="36">
        <f t="shared" si="20"/>
        <v>6.2343419197999994</v>
      </c>
      <c r="N47" s="36">
        <f t="shared" si="20"/>
        <v>0</v>
      </c>
      <c r="O47" s="36">
        <f t="shared" si="20"/>
        <v>6.2343419197999994</v>
      </c>
      <c r="P47" s="36">
        <f t="shared" si="20"/>
        <v>0</v>
      </c>
      <c r="Q47" s="36">
        <f t="shared" si="20"/>
        <v>25.029999999999998</v>
      </c>
      <c r="R47" s="36">
        <f t="shared" si="20"/>
        <v>0</v>
      </c>
      <c r="S47" s="37" t="str">
        <f t="shared" si="1"/>
        <v>нд</v>
      </c>
      <c r="T47" s="38" t="s">
        <v>31</v>
      </c>
    </row>
    <row r="48" spans="1:20" ht="31.5" x14ac:dyDescent="0.25">
      <c r="A48" s="33" t="s">
        <v>78</v>
      </c>
      <c r="B48" s="34" t="s">
        <v>79</v>
      </c>
      <c r="C48" s="35" t="s">
        <v>30</v>
      </c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7" t="str">
        <f t="shared" si="1"/>
        <v>нд</v>
      </c>
      <c r="T48" s="38" t="s">
        <v>31</v>
      </c>
    </row>
    <row r="49" spans="1:20" ht="78.75" x14ac:dyDescent="0.25">
      <c r="A49" s="33" t="s">
        <v>80</v>
      </c>
      <c r="B49" s="34" t="s">
        <v>81</v>
      </c>
      <c r="C49" s="35" t="s">
        <v>30</v>
      </c>
      <c r="D49" s="40">
        <f t="shared" ref="D49" si="21">SUM(D50:D51)</f>
        <v>32.75</v>
      </c>
      <c r="E49" s="40">
        <f t="shared" ref="E49:R49" si="22">SUM(E50:E51)</f>
        <v>7.72</v>
      </c>
      <c r="F49" s="40">
        <f t="shared" si="22"/>
        <v>25.029999999999998</v>
      </c>
      <c r="G49" s="40">
        <f t="shared" si="22"/>
        <v>12.468683839599999</v>
      </c>
      <c r="H49" s="40">
        <f t="shared" si="22"/>
        <v>0</v>
      </c>
      <c r="I49" s="40">
        <f t="shared" si="22"/>
        <v>0</v>
      </c>
      <c r="J49" s="40">
        <f t="shared" si="22"/>
        <v>0</v>
      </c>
      <c r="K49" s="40">
        <f t="shared" si="22"/>
        <v>0</v>
      </c>
      <c r="L49" s="40">
        <f t="shared" si="22"/>
        <v>0</v>
      </c>
      <c r="M49" s="40">
        <f t="shared" si="22"/>
        <v>6.2343419197999994</v>
      </c>
      <c r="N49" s="40">
        <f t="shared" si="22"/>
        <v>0</v>
      </c>
      <c r="O49" s="40">
        <f t="shared" si="22"/>
        <v>6.2343419197999994</v>
      </c>
      <c r="P49" s="40">
        <f t="shared" si="22"/>
        <v>0</v>
      </c>
      <c r="Q49" s="40">
        <f t="shared" si="22"/>
        <v>25.029999999999998</v>
      </c>
      <c r="R49" s="40">
        <f t="shared" si="22"/>
        <v>0</v>
      </c>
      <c r="S49" s="37" t="str">
        <f t="shared" si="1"/>
        <v>нд</v>
      </c>
      <c r="T49" s="38" t="s">
        <v>31</v>
      </c>
    </row>
    <row r="50" spans="1:20" ht="31.5" x14ac:dyDescent="0.25">
      <c r="A50" s="33" t="s">
        <v>80</v>
      </c>
      <c r="B50" s="34" t="s">
        <v>82</v>
      </c>
      <c r="C50" s="35" t="s">
        <v>83</v>
      </c>
      <c r="D50" s="36">
        <v>18.079999999999998</v>
      </c>
      <c r="E50" s="36">
        <v>0</v>
      </c>
      <c r="F50" s="36">
        <f>D50-E50</f>
        <v>18.079999999999998</v>
      </c>
      <c r="G50" s="36">
        <f t="shared" ref="G50:H51" si="23">SUM(I50,K50,M50,O50)</f>
        <v>9.4517999999999986</v>
      </c>
      <c r="H50" s="36">
        <f t="shared" si="23"/>
        <v>0</v>
      </c>
      <c r="I50" s="36">
        <v>0</v>
      </c>
      <c r="J50" s="36">
        <v>0</v>
      </c>
      <c r="K50" s="36">
        <v>0</v>
      </c>
      <c r="L50" s="36">
        <v>0</v>
      </c>
      <c r="M50" s="36">
        <v>4.7258999999999993</v>
      </c>
      <c r="N50" s="36">
        <v>0</v>
      </c>
      <c r="O50" s="36">
        <v>4.7258999999999993</v>
      </c>
      <c r="P50" s="36">
        <v>0</v>
      </c>
      <c r="Q50" s="36">
        <f>F50-H50</f>
        <v>18.079999999999998</v>
      </c>
      <c r="R50" s="41">
        <f>(J50+L50)-(I50+K50)</f>
        <v>0</v>
      </c>
      <c r="S50" s="37" t="str">
        <f t="shared" si="1"/>
        <v>нд</v>
      </c>
      <c r="T50" s="35" t="s">
        <v>31</v>
      </c>
    </row>
    <row r="51" spans="1:20" ht="31.5" x14ac:dyDescent="0.25">
      <c r="A51" s="33" t="s">
        <v>80</v>
      </c>
      <c r="B51" s="34" t="s">
        <v>84</v>
      </c>
      <c r="C51" s="35" t="s">
        <v>85</v>
      </c>
      <c r="D51" s="36">
        <v>14.67</v>
      </c>
      <c r="E51" s="36">
        <v>7.72</v>
      </c>
      <c r="F51" s="36">
        <f>D51-E51</f>
        <v>6.95</v>
      </c>
      <c r="G51" s="36">
        <f t="shared" si="23"/>
        <v>3.0168838395999997</v>
      </c>
      <c r="H51" s="36">
        <f t="shared" si="23"/>
        <v>0</v>
      </c>
      <c r="I51" s="36">
        <v>0</v>
      </c>
      <c r="J51" s="36">
        <v>0</v>
      </c>
      <c r="K51" s="36">
        <v>0</v>
      </c>
      <c r="L51" s="36">
        <v>0</v>
      </c>
      <c r="M51" s="36">
        <v>1.5084419197999999</v>
      </c>
      <c r="N51" s="36">
        <v>0</v>
      </c>
      <c r="O51" s="36">
        <v>1.5084419197999999</v>
      </c>
      <c r="P51" s="36">
        <v>0</v>
      </c>
      <c r="Q51" s="36">
        <f>F51-H51</f>
        <v>6.95</v>
      </c>
      <c r="R51" s="41">
        <f>(J51+L51)-(I51+K51)</f>
        <v>0</v>
      </c>
      <c r="S51" s="37" t="str">
        <f>IFERROR((J51+L51)/(I51+K51),"нд")</f>
        <v>нд</v>
      </c>
      <c r="T51" s="35" t="s">
        <v>31</v>
      </c>
    </row>
    <row r="52" spans="1:20" ht="63" x14ac:dyDescent="0.25">
      <c r="A52" s="33" t="s">
        <v>86</v>
      </c>
      <c r="B52" s="34" t="s">
        <v>87</v>
      </c>
      <c r="C52" s="35" t="s">
        <v>30</v>
      </c>
      <c r="D52" s="36">
        <f t="shared" ref="D52:R52" si="24">SUM(D53,D54)</f>
        <v>0</v>
      </c>
      <c r="E52" s="36">
        <f t="shared" si="24"/>
        <v>0</v>
      </c>
      <c r="F52" s="36">
        <f t="shared" si="24"/>
        <v>0</v>
      </c>
      <c r="G52" s="36">
        <f t="shared" si="24"/>
        <v>0</v>
      </c>
      <c r="H52" s="36">
        <f t="shared" si="24"/>
        <v>0</v>
      </c>
      <c r="I52" s="36">
        <f t="shared" si="24"/>
        <v>0</v>
      </c>
      <c r="J52" s="36">
        <f t="shared" si="24"/>
        <v>0</v>
      </c>
      <c r="K52" s="36">
        <f t="shared" si="24"/>
        <v>0</v>
      </c>
      <c r="L52" s="36">
        <f t="shared" si="24"/>
        <v>0</v>
      </c>
      <c r="M52" s="36">
        <f t="shared" si="24"/>
        <v>0</v>
      </c>
      <c r="N52" s="36">
        <f t="shared" si="24"/>
        <v>0</v>
      </c>
      <c r="O52" s="36">
        <f t="shared" si="24"/>
        <v>0</v>
      </c>
      <c r="P52" s="36">
        <f t="shared" si="24"/>
        <v>0</v>
      </c>
      <c r="Q52" s="36">
        <f t="shared" si="24"/>
        <v>0</v>
      </c>
      <c r="R52" s="36">
        <f t="shared" si="24"/>
        <v>0</v>
      </c>
      <c r="S52" s="38" t="s">
        <v>31</v>
      </c>
      <c r="T52" s="38" t="s">
        <v>31</v>
      </c>
    </row>
    <row r="53" spans="1:20" ht="47.25" x14ac:dyDescent="0.25">
      <c r="A53" s="33" t="s">
        <v>88</v>
      </c>
      <c r="B53" s="34" t="s">
        <v>89</v>
      </c>
      <c r="C53" s="35" t="s">
        <v>30</v>
      </c>
      <c r="D53" s="36">
        <f>SUM(E53:G53)</f>
        <v>0</v>
      </c>
      <c r="E53" s="36">
        <f t="shared" ref="E53:P54" si="25">SUM(F53:I53)</f>
        <v>0</v>
      </c>
      <c r="F53" s="36">
        <f t="shared" si="25"/>
        <v>0</v>
      </c>
      <c r="G53" s="36">
        <f t="shared" si="25"/>
        <v>0</v>
      </c>
      <c r="H53" s="36">
        <f t="shared" si="25"/>
        <v>0</v>
      </c>
      <c r="I53" s="36">
        <f t="shared" si="25"/>
        <v>0</v>
      </c>
      <c r="J53" s="36">
        <f t="shared" si="25"/>
        <v>0</v>
      </c>
      <c r="K53" s="36">
        <f t="shared" si="25"/>
        <v>0</v>
      </c>
      <c r="L53" s="36">
        <f t="shared" si="25"/>
        <v>0</v>
      </c>
      <c r="M53" s="36">
        <f t="shared" si="25"/>
        <v>0</v>
      </c>
      <c r="N53" s="36">
        <f t="shared" si="25"/>
        <v>0</v>
      </c>
      <c r="O53" s="36">
        <f t="shared" si="25"/>
        <v>0</v>
      </c>
      <c r="P53" s="36">
        <f t="shared" si="25"/>
        <v>0</v>
      </c>
      <c r="Q53" s="36">
        <f>SUM(R53:T53)</f>
        <v>0</v>
      </c>
      <c r="R53" s="36">
        <f>SUM(S53:T53)</f>
        <v>0</v>
      </c>
      <c r="S53" s="38" t="s">
        <v>31</v>
      </c>
      <c r="T53" s="38" t="s">
        <v>31</v>
      </c>
    </row>
    <row r="54" spans="1:20" ht="63" x14ac:dyDescent="0.25">
      <c r="A54" s="33" t="s">
        <v>90</v>
      </c>
      <c r="B54" s="34" t="s">
        <v>91</v>
      </c>
      <c r="C54" s="35" t="s">
        <v>30</v>
      </c>
      <c r="D54" s="36">
        <f>SUM(E54:G54)</f>
        <v>0</v>
      </c>
      <c r="E54" s="36">
        <f t="shared" si="25"/>
        <v>0</v>
      </c>
      <c r="F54" s="36">
        <f t="shared" si="25"/>
        <v>0</v>
      </c>
      <c r="G54" s="36">
        <f t="shared" si="25"/>
        <v>0</v>
      </c>
      <c r="H54" s="36">
        <f t="shared" si="25"/>
        <v>0</v>
      </c>
      <c r="I54" s="36">
        <f t="shared" si="25"/>
        <v>0</v>
      </c>
      <c r="J54" s="36">
        <f t="shared" si="25"/>
        <v>0</v>
      </c>
      <c r="K54" s="36">
        <f t="shared" si="25"/>
        <v>0</v>
      </c>
      <c r="L54" s="36">
        <f t="shared" si="25"/>
        <v>0</v>
      </c>
      <c r="M54" s="36">
        <f t="shared" si="25"/>
        <v>0</v>
      </c>
      <c r="N54" s="36">
        <f t="shared" si="25"/>
        <v>0</v>
      </c>
      <c r="O54" s="36">
        <f t="shared" si="25"/>
        <v>0</v>
      </c>
      <c r="P54" s="36">
        <f t="shared" si="25"/>
        <v>0</v>
      </c>
      <c r="Q54" s="36">
        <f>SUM(R54:T54)</f>
        <v>0</v>
      </c>
      <c r="R54" s="36">
        <v>0</v>
      </c>
      <c r="S54" s="38" t="s">
        <v>31</v>
      </c>
      <c r="T54" s="38" t="s">
        <v>31</v>
      </c>
    </row>
    <row r="55" spans="1:20" ht="47.25" x14ac:dyDescent="0.25">
      <c r="A55" s="33" t="s">
        <v>92</v>
      </c>
      <c r="B55" s="34" t="s">
        <v>93</v>
      </c>
      <c r="C55" s="35" t="s">
        <v>30</v>
      </c>
      <c r="D55" s="36">
        <f t="shared" ref="D55:R55" si="26">SUM(D56,D59,D60,D61,D62,D65,D66,D67)</f>
        <v>110.49</v>
      </c>
      <c r="E55" s="36">
        <f t="shared" si="26"/>
        <v>64.95</v>
      </c>
      <c r="F55" s="36">
        <f t="shared" si="26"/>
        <v>45.539999999999992</v>
      </c>
      <c r="G55" s="36">
        <f t="shared" si="26"/>
        <v>20.831260153999999</v>
      </c>
      <c r="H55" s="36">
        <f t="shared" si="26"/>
        <v>9.7216656927999985</v>
      </c>
      <c r="I55" s="36">
        <f t="shared" si="26"/>
        <v>2.3637755241060003</v>
      </c>
      <c r="J55" s="36">
        <f t="shared" si="26"/>
        <v>2.5963372774</v>
      </c>
      <c r="K55" s="36">
        <f t="shared" si="26"/>
        <v>6.6191785801399998</v>
      </c>
      <c r="L55" s="36">
        <f t="shared" si="26"/>
        <v>7.1253284154000003</v>
      </c>
      <c r="M55" s="36">
        <f t="shared" si="26"/>
        <v>6.8591125762399994</v>
      </c>
      <c r="N55" s="36">
        <f t="shared" si="26"/>
        <v>0</v>
      </c>
      <c r="O55" s="36">
        <f t="shared" si="26"/>
        <v>4.9891934735139998</v>
      </c>
      <c r="P55" s="36">
        <f t="shared" si="26"/>
        <v>0</v>
      </c>
      <c r="Q55" s="36">
        <f t="shared" si="26"/>
        <v>35.818334307199997</v>
      </c>
      <c r="R55" s="36">
        <f t="shared" si="26"/>
        <v>0.73871158855399943</v>
      </c>
      <c r="S55" s="37">
        <f t="shared" ref="S55:S57" si="27">IFERROR((J55+L55)/(I55+K55),"")</f>
        <v>1.0822348171861227</v>
      </c>
      <c r="T55" s="38" t="s">
        <v>31</v>
      </c>
    </row>
    <row r="56" spans="1:20" ht="47.25" x14ac:dyDescent="0.25">
      <c r="A56" s="33" t="s">
        <v>94</v>
      </c>
      <c r="B56" s="34" t="s">
        <v>95</v>
      </c>
      <c r="C56" s="35" t="s">
        <v>30</v>
      </c>
      <c r="D56" s="40">
        <f t="shared" ref="D56" si="28">SUM(D57:D58)</f>
        <v>77.289999999999992</v>
      </c>
      <c r="E56" s="40">
        <f t="shared" ref="E56:R56" si="29">SUM(E57:E58)</f>
        <v>49.39</v>
      </c>
      <c r="F56" s="40">
        <f t="shared" si="29"/>
        <v>27.9</v>
      </c>
      <c r="G56" s="40">
        <f t="shared" si="29"/>
        <v>12.537874768</v>
      </c>
      <c r="H56" s="40">
        <f t="shared" si="29"/>
        <v>7.9355413253999991</v>
      </c>
      <c r="I56" s="40">
        <f t="shared" si="29"/>
        <v>1.0354775671600001</v>
      </c>
      <c r="J56" s="40">
        <f t="shared" si="29"/>
        <v>1.1912595833999999</v>
      </c>
      <c r="K56" s="40">
        <f t="shared" si="29"/>
        <v>4.2751233619999995</v>
      </c>
      <c r="L56" s="40">
        <f t="shared" si="29"/>
        <v>6.7442817420000001</v>
      </c>
      <c r="M56" s="40">
        <f t="shared" si="29"/>
        <v>4.2751233619999995</v>
      </c>
      <c r="N56" s="40">
        <f t="shared" si="29"/>
        <v>0</v>
      </c>
      <c r="O56" s="40">
        <f t="shared" si="29"/>
        <v>2.95215047684</v>
      </c>
      <c r="P56" s="40">
        <f t="shared" si="29"/>
        <v>0</v>
      </c>
      <c r="Q56" s="40">
        <f t="shared" si="29"/>
        <v>19.964458674599999</v>
      </c>
      <c r="R56" s="40">
        <f t="shared" si="29"/>
        <v>2.62494039624</v>
      </c>
      <c r="S56" s="37">
        <f t="shared" si="27"/>
        <v>1.4942831199811504</v>
      </c>
      <c r="T56" s="38" t="s">
        <v>31</v>
      </c>
    </row>
    <row r="57" spans="1:20" ht="78.75" x14ac:dyDescent="0.25">
      <c r="A57" s="33" t="s">
        <v>94</v>
      </c>
      <c r="B57" s="34" t="s">
        <v>96</v>
      </c>
      <c r="C57" s="35" t="s">
        <v>97</v>
      </c>
      <c r="D57" s="36">
        <v>14.38</v>
      </c>
      <c r="E57" s="36">
        <v>12.09</v>
      </c>
      <c r="F57" s="36">
        <f>D57-E57</f>
        <v>2.2900000000000009</v>
      </c>
      <c r="G57" s="36">
        <f t="shared" ref="G57:H58" si="30">SUM(I57,K57,M57,O57)</f>
        <v>1.131328068</v>
      </c>
      <c r="H57" s="36">
        <f t="shared" si="30"/>
        <v>0.89015969939999995</v>
      </c>
      <c r="I57" s="36">
        <v>0.30545857836000001</v>
      </c>
      <c r="J57" s="42">
        <v>0.34992487859999999</v>
      </c>
      <c r="K57" s="36">
        <v>0.28283201699999999</v>
      </c>
      <c r="L57" s="42">
        <v>0.54023482079999996</v>
      </c>
      <c r="M57" s="36">
        <v>0.28283201699999999</v>
      </c>
      <c r="N57" s="36">
        <v>0</v>
      </c>
      <c r="O57" s="36">
        <v>0.26020545564000003</v>
      </c>
      <c r="P57" s="36">
        <v>0</v>
      </c>
      <c r="Q57" s="36">
        <f t="shared" ref="Q57:Q58" si="31">F57-H57</f>
        <v>1.3998403006000011</v>
      </c>
      <c r="R57" s="41">
        <f t="shared" ref="R57:R58" si="32">(J57+L57)-(I57+K57)</f>
        <v>0.30186910404</v>
      </c>
      <c r="S57" s="37">
        <f t="shared" si="27"/>
        <v>1.5131292365047473</v>
      </c>
      <c r="T57" s="35" t="s">
        <v>98</v>
      </c>
    </row>
    <row r="58" spans="1:20" ht="78.75" x14ac:dyDescent="0.25">
      <c r="A58" s="33" t="s">
        <v>94</v>
      </c>
      <c r="B58" s="34" t="s">
        <v>99</v>
      </c>
      <c r="C58" s="35" t="s">
        <v>100</v>
      </c>
      <c r="D58" s="36">
        <v>62.91</v>
      </c>
      <c r="E58" s="36">
        <v>37.299999999999997</v>
      </c>
      <c r="F58" s="36">
        <f>D58-E58</f>
        <v>25.61</v>
      </c>
      <c r="G58" s="36">
        <f t="shared" si="30"/>
        <v>11.4065467</v>
      </c>
      <c r="H58" s="36">
        <f t="shared" si="30"/>
        <v>7.0453816259999993</v>
      </c>
      <c r="I58" s="36">
        <v>0.73001898880000005</v>
      </c>
      <c r="J58" s="42">
        <v>0.84133470479999994</v>
      </c>
      <c r="K58" s="36">
        <v>3.9922913449999995</v>
      </c>
      <c r="L58" s="42">
        <v>6.2040469211999998</v>
      </c>
      <c r="M58" s="36">
        <v>3.9922913449999995</v>
      </c>
      <c r="N58" s="36">
        <v>0</v>
      </c>
      <c r="O58" s="36">
        <v>2.6919450212</v>
      </c>
      <c r="P58" s="36">
        <v>0</v>
      </c>
      <c r="Q58" s="36">
        <f t="shared" si="31"/>
        <v>18.564618373999998</v>
      </c>
      <c r="R58" s="41">
        <f t="shared" si="32"/>
        <v>2.3230712921999999</v>
      </c>
      <c r="S58" s="37">
        <f t="shared" ref="S58:S90" si="33">IFERROR((J58+L58)/(I58+K58),"нд")</f>
        <v>1.4919353299533464</v>
      </c>
      <c r="T58" s="35" t="s">
        <v>101</v>
      </c>
    </row>
    <row r="59" spans="1:20" ht="47.25" x14ac:dyDescent="0.25">
      <c r="A59" s="33" t="s">
        <v>102</v>
      </c>
      <c r="B59" s="34" t="s">
        <v>103</v>
      </c>
      <c r="C59" s="35" t="s">
        <v>30</v>
      </c>
      <c r="D59" s="36">
        <f>SUM(E59:G59)</f>
        <v>0</v>
      </c>
      <c r="E59" s="36">
        <f t="shared" ref="E59:P61" si="34">SUM(F59:I59)</f>
        <v>0</v>
      </c>
      <c r="F59" s="36">
        <f t="shared" si="34"/>
        <v>0</v>
      </c>
      <c r="G59" s="36">
        <f t="shared" si="34"/>
        <v>0</v>
      </c>
      <c r="H59" s="36">
        <f t="shared" si="34"/>
        <v>0</v>
      </c>
      <c r="I59" s="36">
        <f t="shared" si="34"/>
        <v>0</v>
      </c>
      <c r="J59" s="36">
        <f t="shared" si="34"/>
        <v>0</v>
      </c>
      <c r="K59" s="36">
        <f t="shared" si="34"/>
        <v>0</v>
      </c>
      <c r="L59" s="36">
        <f t="shared" si="34"/>
        <v>0</v>
      </c>
      <c r="M59" s="36">
        <f t="shared" si="34"/>
        <v>0</v>
      </c>
      <c r="N59" s="36">
        <f t="shared" si="34"/>
        <v>0</v>
      </c>
      <c r="O59" s="36">
        <f t="shared" si="34"/>
        <v>0</v>
      </c>
      <c r="P59" s="36">
        <f t="shared" si="34"/>
        <v>0</v>
      </c>
      <c r="Q59" s="36">
        <f>SUM(R59:T59)</f>
        <v>0</v>
      </c>
      <c r="R59" s="36">
        <f>SUM(S59:T59)</f>
        <v>0</v>
      </c>
      <c r="S59" s="37" t="s">
        <v>31</v>
      </c>
      <c r="T59" s="38" t="s">
        <v>31</v>
      </c>
    </row>
    <row r="60" spans="1:20" ht="47.25" x14ac:dyDescent="0.25">
      <c r="A60" s="33" t="s">
        <v>104</v>
      </c>
      <c r="B60" s="34" t="s">
        <v>105</v>
      </c>
      <c r="C60" s="35" t="s">
        <v>30</v>
      </c>
      <c r="D60" s="36">
        <f>SUM(E60:G60)</f>
        <v>0</v>
      </c>
      <c r="E60" s="36">
        <f t="shared" si="34"/>
        <v>0</v>
      </c>
      <c r="F60" s="36">
        <f t="shared" si="34"/>
        <v>0</v>
      </c>
      <c r="G60" s="36">
        <f t="shared" si="34"/>
        <v>0</v>
      </c>
      <c r="H60" s="36">
        <f t="shared" si="34"/>
        <v>0</v>
      </c>
      <c r="I60" s="36">
        <f t="shared" si="34"/>
        <v>0</v>
      </c>
      <c r="J60" s="36">
        <f t="shared" si="34"/>
        <v>0</v>
      </c>
      <c r="K60" s="36">
        <f t="shared" si="34"/>
        <v>0</v>
      </c>
      <c r="L60" s="36">
        <f t="shared" si="34"/>
        <v>0</v>
      </c>
      <c r="M60" s="36">
        <f t="shared" si="34"/>
        <v>0</v>
      </c>
      <c r="N60" s="36">
        <f t="shared" si="34"/>
        <v>0</v>
      </c>
      <c r="O60" s="36">
        <f t="shared" si="34"/>
        <v>0</v>
      </c>
      <c r="P60" s="36">
        <f t="shared" si="34"/>
        <v>0</v>
      </c>
      <c r="Q60" s="36">
        <f>SUM(R60:T60)</f>
        <v>0</v>
      </c>
      <c r="R60" s="36">
        <f>SUM(S60:T60)</f>
        <v>0</v>
      </c>
      <c r="S60" s="37" t="s">
        <v>31</v>
      </c>
      <c r="T60" s="38" t="s">
        <v>31</v>
      </c>
    </row>
    <row r="61" spans="1:20" ht="47.25" x14ac:dyDescent="0.25">
      <c r="A61" s="33" t="s">
        <v>106</v>
      </c>
      <c r="B61" s="34" t="s">
        <v>107</v>
      </c>
      <c r="C61" s="35" t="s">
        <v>30</v>
      </c>
      <c r="D61" s="36">
        <f>SUM(E61:G61)</f>
        <v>0</v>
      </c>
      <c r="E61" s="36">
        <f t="shared" si="34"/>
        <v>0</v>
      </c>
      <c r="F61" s="36">
        <f t="shared" si="34"/>
        <v>0</v>
      </c>
      <c r="G61" s="36">
        <f t="shared" si="34"/>
        <v>0</v>
      </c>
      <c r="H61" s="36">
        <f t="shared" si="34"/>
        <v>0</v>
      </c>
      <c r="I61" s="36">
        <f t="shared" si="34"/>
        <v>0</v>
      </c>
      <c r="J61" s="36">
        <f t="shared" si="34"/>
        <v>0</v>
      </c>
      <c r="K61" s="36">
        <f t="shared" si="34"/>
        <v>0</v>
      </c>
      <c r="L61" s="36">
        <f t="shared" si="34"/>
        <v>0</v>
      </c>
      <c r="M61" s="36">
        <f t="shared" si="34"/>
        <v>0</v>
      </c>
      <c r="N61" s="36">
        <f t="shared" si="34"/>
        <v>0</v>
      </c>
      <c r="O61" s="36">
        <f t="shared" si="34"/>
        <v>0</v>
      </c>
      <c r="P61" s="36">
        <f t="shared" si="34"/>
        <v>0</v>
      </c>
      <c r="Q61" s="36">
        <f>SUM(R61:T61)</f>
        <v>0</v>
      </c>
      <c r="R61" s="36">
        <f>SUM(S61:T61)</f>
        <v>0</v>
      </c>
      <c r="S61" s="37" t="s">
        <v>31</v>
      </c>
      <c r="T61" s="38" t="s">
        <v>31</v>
      </c>
    </row>
    <row r="62" spans="1:20" ht="63" x14ac:dyDescent="0.25">
      <c r="A62" s="33" t="s">
        <v>108</v>
      </c>
      <c r="B62" s="34" t="s">
        <v>109</v>
      </c>
      <c r="C62" s="35" t="s">
        <v>30</v>
      </c>
      <c r="D62" s="36">
        <f t="shared" ref="D62:R62" si="35">SUM(D63:D64)</f>
        <v>33.200000000000003</v>
      </c>
      <c r="E62" s="36">
        <f t="shared" si="35"/>
        <v>15.56</v>
      </c>
      <c r="F62" s="36">
        <f t="shared" si="35"/>
        <v>17.639999999999997</v>
      </c>
      <c r="G62" s="36">
        <f t="shared" si="35"/>
        <v>8.2933853860000006</v>
      </c>
      <c r="H62" s="36">
        <f t="shared" si="35"/>
        <v>1.7861243674</v>
      </c>
      <c r="I62" s="36">
        <f t="shared" si="35"/>
        <v>1.3282979569460003</v>
      </c>
      <c r="J62" s="36">
        <f t="shared" si="35"/>
        <v>1.405077694</v>
      </c>
      <c r="K62" s="36">
        <f t="shared" si="35"/>
        <v>2.3440552181400003</v>
      </c>
      <c r="L62" s="36">
        <f t="shared" si="35"/>
        <v>0.38104667340000004</v>
      </c>
      <c r="M62" s="36">
        <f t="shared" si="35"/>
        <v>2.5839892142400003</v>
      </c>
      <c r="N62" s="36">
        <f t="shared" si="35"/>
        <v>0</v>
      </c>
      <c r="O62" s="36">
        <f t="shared" si="35"/>
        <v>2.0370429966740002</v>
      </c>
      <c r="P62" s="36">
        <f t="shared" si="35"/>
        <v>0</v>
      </c>
      <c r="Q62" s="36">
        <f t="shared" si="35"/>
        <v>15.853875632599999</v>
      </c>
      <c r="R62" s="36">
        <f t="shared" si="35"/>
        <v>-1.8862288076860005</v>
      </c>
      <c r="S62" s="37">
        <f t="shared" si="33"/>
        <v>0.48637053198407909</v>
      </c>
      <c r="T62" s="38" t="s">
        <v>31</v>
      </c>
    </row>
    <row r="63" spans="1:20" ht="31.5" x14ac:dyDescent="0.25">
      <c r="A63" s="33" t="s">
        <v>108</v>
      </c>
      <c r="B63" s="34" t="s">
        <v>110</v>
      </c>
      <c r="C63" s="35" t="s">
        <v>111</v>
      </c>
      <c r="D63" s="36">
        <v>29.23</v>
      </c>
      <c r="E63" s="36">
        <v>12.65</v>
      </c>
      <c r="F63" s="36">
        <f>D63-E63</f>
        <v>16.579999999999998</v>
      </c>
      <c r="G63" s="36">
        <f t="shared" ref="G63:H64" si="36">SUM(I63,K63,M63,O63)</f>
        <v>7.8135173938000015</v>
      </c>
      <c r="H63" s="36">
        <f t="shared" si="36"/>
        <v>1.736839748</v>
      </c>
      <c r="I63" s="36">
        <v>1.3282979569460003</v>
      </c>
      <c r="J63" s="42">
        <v>1.405077694</v>
      </c>
      <c r="K63" s="36">
        <v>2.3440552181400003</v>
      </c>
      <c r="L63" s="42">
        <v>0.33176205400000003</v>
      </c>
      <c r="M63" s="36">
        <v>2.3440552181400003</v>
      </c>
      <c r="N63" s="36">
        <v>0</v>
      </c>
      <c r="O63" s="36">
        <v>1.7971090005740002</v>
      </c>
      <c r="P63" s="36">
        <v>0</v>
      </c>
      <c r="Q63" s="36">
        <f t="shared" ref="Q63:Q64" si="37">F63-H63</f>
        <v>14.843160251999999</v>
      </c>
      <c r="R63" s="41">
        <f t="shared" ref="R63:R64" si="38">(J63+L63)-(I63+K63)</f>
        <v>-1.9355134270860006</v>
      </c>
      <c r="S63" s="37">
        <f t="shared" si="33"/>
        <v>0.47295008546102757</v>
      </c>
      <c r="T63" s="35" t="s">
        <v>31</v>
      </c>
    </row>
    <row r="64" spans="1:20" ht="31.5" x14ac:dyDescent="0.25">
      <c r="A64" s="33" t="s">
        <v>108</v>
      </c>
      <c r="B64" s="34" t="s">
        <v>112</v>
      </c>
      <c r="C64" s="35" t="s">
        <v>113</v>
      </c>
      <c r="D64" s="36">
        <v>3.97</v>
      </c>
      <c r="E64" s="36">
        <v>2.91</v>
      </c>
      <c r="F64" s="36">
        <f>D64-E64</f>
        <v>1.06</v>
      </c>
      <c r="G64" s="36">
        <f t="shared" si="36"/>
        <v>0.47986799219999998</v>
      </c>
      <c r="H64" s="36">
        <f t="shared" si="36"/>
        <v>4.9284619399999993E-2</v>
      </c>
      <c r="I64" s="36">
        <v>0</v>
      </c>
      <c r="J64" s="36">
        <v>0</v>
      </c>
      <c r="K64" s="36">
        <v>0</v>
      </c>
      <c r="L64" s="42">
        <v>4.9284619399999993E-2</v>
      </c>
      <c r="M64" s="36">
        <v>0.23993399609999999</v>
      </c>
      <c r="N64" s="36">
        <v>0</v>
      </c>
      <c r="O64" s="36">
        <v>0.23993399609999999</v>
      </c>
      <c r="P64" s="36">
        <v>0</v>
      </c>
      <c r="Q64" s="36">
        <f t="shared" si="37"/>
        <v>1.0107153806</v>
      </c>
      <c r="R64" s="41">
        <f t="shared" si="38"/>
        <v>4.9284619399999993E-2</v>
      </c>
      <c r="S64" s="37" t="str">
        <f t="shared" si="33"/>
        <v>нд</v>
      </c>
      <c r="T64" s="35" t="s">
        <v>31</v>
      </c>
    </row>
    <row r="65" spans="1:20" ht="63" x14ac:dyDescent="0.25">
      <c r="A65" s="33" t="s">
        <v>114</v>
      </c>
      <c r="B65" s="34" t="s">
        <v>115</v>
      </c>
      <c r="C65" s="35" t="s">
        <v>30</v>
      </c>
      <c r="D65" s="36">
        <f>SUM(E65:G65)</f>
        <v>0</v>
      </c>
      <c r="E65" s="36">
        <f t="shared" ref="E65:P67" si="39">SUM(F65:I65)</f>
        <v>0</v>
      </c>
      <c r="F65" s="36">
        <f t="shared" si="39"/>
        <v>0</v>
      </c>
      <c r="G65" s="36">
        <f t="shared" si="39"/>
        <v>0</v>
      </c>
      <c r="H65" s="36">
        <f t="shared" si="39"/>
        <v>0</v>
      </c>
      <c r="I65" s="36">
        <f t="shared" si="39"/>
        <v>0</v>
      </c>
      <c r="J65" s="36">
        <f t="shared" si="39"/>
        <v>0</v>
      </c>
      <c r="K65" s="36">
        <f t="shared" si="39"/>
        <v>0</v>
      </c>
      <c r="L65" s="36">
        <f t="shared" si="39"/>
        <v>0</v>
      </c>
      <c r="M65" s="36">
        <f t="shared" si="39"/>
        <v>0</v>
      </c>
      <c r="N65" s="36">
        <f t="shared" si="39"/>
        <v>0</v>
      </c>
      <c r="O65" s="36">
        <f t="shared" si="39"/>
        <v>0</v>
      </c>
      <c r="P65" s="36">
        <f t="shared" si="39"/>
        <v>0</v>
      </c>
      <c r="Q65" s="36">
        <f>SUM(R65:T65)</f>
        <v>0</v>
      </c>
      <c r="R65" s="36">
        <f>SUM(S65:T65)</f>
        <v>0</v>
      </c>
      <c r="S65" s="37" t="s">
        <v>31</v>
      </c>
      <c r="T65" s="38" t="s">
        <v>31</v>
      </c>
    </row>
    <row r="66" spans="1:20" ht="63" x14ac:dyDescent="0.25">
      <c r="A66" s="33" t="s">
        <v>116</v>
      </c>
      <c r="B66" s="34" t="s">
        <v>117</v>
      </c>
      <c r="C66" s="35" t="s">
        <v>30</v>
      </c>
      <c r="D66" s="36">
        <f>SUM(E66:G66)</f>
        <v>0</v>
      </c>
      <c r="E66" s="36">
        <f t="shared" si="39"/>
        <v>0</v>
      </c>
      <c r="F66" s="36">
        <f t="shared" si="39"/>
        <v>0</v>
      </c>
      <c r="G66" s="36">
        <f t="shared" si="39"/>
        <v>0</v>
      </c>
      <c r="H66" s="36">
        <f t="shared" si="39"/>
        <v>0</v>
      </c>
      <c r="I66" s="36">
        <f t="shared" si="39"/>
        <v>0</v>
      </c>
      <c r="J66" s="36">
        <f t="shared" si="39"/>
        <v>0</v>
      </c>
      <c r="K66" s="36">
        <f t="shared" si="39"/>
        <v>0</v>
      </c>
      <c r="L66" s="36">
        <f t="shared" si="39"/>
        <v>0</v>
      </c>
      <c r="M66" s="36">
        <f t="shared" si="39"/>
        <v>0</v>
      </c>
      <c r="N66" s="36">
        <f t="shared" si="39"/>
        <v>0</v>
      </c>
      <c r="O66" s="36">
        <f t="shared" si="39"/>
        <v>0</v>
      </c>
      <c r="P66" s="36">
        <f t="shared" si="39"/>
        <v>0</v>
      </c>
      <c r="Q66" s="36">
        <f>SUM(R66:T66)</f>
        <v>0</v>
      </c>
      <c r="R66" s="36">
        <f>SUM(S66:T66)</f>
        <v>0</v>
      </c>
      <c r="S66" s="37" t="s">
        <v>31</v>
      </c>
      <c r="T66" s="38" t="s">
        <v>31</v>
      </c>
    </row>
    <row r="67" spans="1:20" ht="63" x14ac:dyDescent="0.25">
      <c r="A67" s="33" t="s">
        <v>118</v>
      </c>
      <c r="B67" s="34" t="s">
        <v>119</v>
      </c>
      <c r="C67" s="35" t="s">
        <v>30</v>
      </c>
      <c r="D67" s="36">
        <f>SUM(E67:G67)</f>
        <v>0</v>
      </c>
      <c r="E67" s="36">
        <f t="shared" si="39"/>
        <v>0</v>
      </c>
      <c r="F67" s="36">
        <f t="shared" si="39"/>
        <v>0</v>
      </c>
      <c r="G67" s="36">
        <f t="shared" si="39"/>
        <v>0</v>
      </c>
      <c r="H67" s="36">
        <f t="shared" si="39"/>
        <v>0</v>
      </c>
      <c r="I67" s="36">
        <f t="shared" si="39"/>
        <v>0</v>
      </c>
      <c r="J67" s="36">
        <f t="shared" si="39"/>
        <v>0</v>
      </c>
      <c r="K67" s="36">
        <f t="shared" si="39"/>
        <v>0</v>
      </c>
      <c r="L67" s="36">
        <f t="shared" si="39"/>
        <v>0</v>
      </c>
      <c r="M67" s="36">
        <f t="shared" si="39"/>
        <v>0</v>
      </c>
      <c r="N67" s="36">
        <f t="shared" si="39"/>
        <v>0</v>
      </c>
      <c r="O67" s="36">
        <f t="shared" si="39"/>
        <v>0</v>
      </c>
      <c r="P67" s="36">
        <f t="shared" si="39"/>
        <v>0</v>
      </c>
      <c r="Q67" s="36">
        <f>SUM(R67:T67)</f>
        <v>0</v>
      </c>
      <c r="R67" s="36">
        <f>SUM(S67:T67)</f>
        <v>0</v>
      </c>
      <c r="S67" s="37" t="s">
        <v>31</v>
      </c>
      <c r="T67" s="38" t="s">
        <v>31</v>
      </c>
    </row>
    <row r="68" spans="1:20" ht="63" x14ac:dyDescent="0.25">
      <c r="A68" s="33" t="s">
        <v>120</v>
      </c>
      <c r="B68" s="34" t="s">
        <v>121</v>
      </c>
      <c r="C68" s="35" t="s">
        <v>30</v>
      </c>
      <c r="D68" s="36">
        <f t="shared" ref="D68:R68" si="40">SUM(D69,D70)</f>
        <v>0</v>
      </c>
      <c r="E68" s="36">
        <f t="shared" si="40"/>
        <v>0</v>
      </c>
      <c r="F68" s="36">
        <f t="shared" si="40"/>
        <v>0</v>
      </c>
      <c r="G68" s="36">
        <f t="shared" si="40"/>
        <v>0</v>
      </c>
      <c r="H68" s="36">
        <f t="shared" si="40"/>
        <v>3.0005414900000003</v>
      </c>
      <c r="I68" s="36">
        <f t="shared" si="40"/>
        <v>0</v>
      </c>
      <c r="J68" s="36">
        <f t="shared" si="40"/>
        <v>0</v>
      </c>
      <c r="K68" s="36">
        <f t="shared" si="40"/>
        <v>0</v>
      </c>
      <c r="L68" s="36">
        <f t="shared" si="40"/>
        <v>3.0005414900000003</v>
      </c>
      <c r="M68" s="36">
        <f t="shared" si="40"/>
        <v>0</v>
      </c>
      <c r="N68" s="36">
        <f t="shared" si="40"/>
        <v>0</v>
      </c>
      <c r="O68" s="36">
        <f t="shared" si="40"/>
        <v>0</v>
      </c>
      <c r="P68" s="36">
        <f t="shared" si="40"/>
        <v>0</v>
      </c>
      <c r="Q68" s="36">
        <f t="shared" si="40"/>
        <v>-3.0005414900000003</v>
      </c>
      <c r="R68" s="36">
        <f t="shared" si="40"/>
        <v>3.0005414900000003</v>
      </c>
      <c r="S68" s="37" t="str">
        <f t="shared" si="33"/>
        <v>нд</v>
      </c>
      <c r="T68" s="38" t="s">
        <v>31</v>
      </c>
    </row>
    <row r="69" spans="1:20" ht="47.25" x14ac:dyDescent="0.25">
      <c r="A69" s="33" t="s">
        <v>122</v>
      </c>
      <c r="B69" s="34" t="s">
        <v>123</v>
      </c>
      <c r="C69" s="35" t="s">
        <v>30</v>
      </c>
      <c r="D69" s="36">
        <v>0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>
        <v>0</v>
      </c>
      <c r="S69" s="37" t="str">
        <f t="shared" si="33"/>
        <v>нд</v>
      </c>
      <c r="T69" s="38" t="s">
        <v>31</v>
      </c>
    </row>
    <row r="70" spans="1:20" ht="63" x14ac:dyDescent="0.25">
      <c r="A70" s="33" t="s">
        <v>124</v>
      </c>
      <c r="B70" s="34" t="s">
        <v>125</v>
      </c>
      <c r="C70" s="35" t="s">
        <v>30</v>
      </c>
      <c r="D70" s="36">
        <f t="shared" ref="D70:R70" si="41">SUM(D71)</f>
        <v>0</v>
      </c>
      <c r="E70" s="36">
        <f t="shared" si="41"/>
        <v>0</v>
      </c>
      <c r="F70" s="36">
        <f t="shared" si="41"/>
        <v>0</v>
      </c>
      <c r="G70" s="36">
        <f t="shared" si="41"/>
        <v>0</v>
      </c>
      <c r="H70" s="36">
        <f t="shared" si="41"/>
        <v>3.0005414900000003</v>
      </c>
      <c r="I70" s="36">
        <f t="shared" si="41"/>
        <v>0</v>
      </c>
      <c r="J70" s="36">
        <f t="shared" si="41"/>
        <v>0</v>
      </c>
      <c r="K70" s="36">
        <f t="shared" si="41"/>
        <v>0</v>
      </c>
      <c r="L70" s="36">
        <f t="shared" si="41"/>
        <v>3.0005414900000003</v>
      </c>
      <c r="M70" s="36">
        <f t="shared" si="41"/>
        <v>0</v>
      </c>
      <c r="N70" s="36">
        <f t="shared" si="41"/>
        <v>0</v>
      </c>
      <c r="O70" s="36">
        <f t="shared" si="41"/>
        <v>0</v>
      </c>
      <c r="P70" s="36">
        <f t="shared" si="41"/>
        <v>0</v>
      </c>
      <c r="Q70" s="36">
        <f t="shared" si="41"/>
        <v>-3.0005414900000003</v>
      </c>
      <c r="R70" s="36">
        <f t="shared" si="41"/>
        <v>3.0005414900000003</v>
      </c>
      <c r="S70" s="37" t="str">
        <f t="shared" si="33"/>
        <v>нд</v>
      </c>
      <c r="T70" s="38" t="s">
        <v>31</v>
      </c>
    </row>
    <row r="71" spans="1:20" ht="31.5" x14ac:dyDescent="0.25">
      <c r="A71" s="33" t="s">
        <v>124</v>
      </c>
      <c r="B71" s="34" t="s">
        <v>126</v>
      </c>
      <c r="C71" s="35" t="s">
        <v>127</v>
      </c>
      <c r="D71" s="36">
        <v>0</v>
      </c>
      <c r="E71" s="36">
        <v>0</v>
      </c>
      <c r="F71" s="36">
        <f>D71-E71</f>
        <v>0</v>
      </c>
      <c r="G71" s="36">
        <f>SUM(I71,K71,M71,O71)</f>
        <v>0</v>
      </c>
      <c r="H71" s="36">
        <f>SUM(J71,L71,N71,P71)</f>
        <v>3.0005414900000003</v>
      </c>
      <c r="I71" s="36">
        <v>0</v>
      </c>
      <c r="J71" s="36">
        <v>0</v>
      </c>
      <c r="K71" s="36">
        <v>0</v>
      </c>
      <c r="L71" s="42">
        <v>3.0005414900000003</v>
      </c>
      <c r="M71" s="36">
        <v>0</v>
      </c>
      <c r="N71" s="36">
        <v>0</v>
      </c>
      <c r="O71" s="36">
        <v>0</v>
      </c>
      <c r="P71" s="36">
        <v>0</v>
      </c>
      <c r="Q71" s="36">
        <f>F71-H71</f>
        <v>-3.0005414900000003</v>
      </c>
      <c r="R71" s="41">
        <f>(J71+L71)-(I71+K71)</f>
        <v>3.0005414900000003</v>
      </c>
      <c r="S71" s="37" t="str">
        <f t="shared" si="33"/>
        <v>нд</v>
      </c>
      <c r="T71" s="35" t="s">
        <v>31</v>
      </c>
    </row>
    <row r="72" spans="1:20" ht="94.5" x14ac:dyDescent="0.25">
      <c r="A72" s="33" t="s">
        <v>128</v>
      </c>
      <c r="B72" s="34" t="s">
        <v>129</v>
      </c>
      <c r="C72" s="35" t="s">
        <v>30</v>
      </c>
      <c r="D72" s="36">
        <f t="shared" ref="D72:R72" si="42">SUM(D73,D74)</f>
        <v>54.459999999999994</v>
      </c>
      <c r="E72" s="36">
        <f t="shared" si="42"/>
        <v>0</v>
      </c>
      <c r="F72" s="36">
        <f t="shared" si="42"/>
        <v>54.459999999999994</v>
      </c>
      <c r="G72" s="36">
        <f t="shared" si="42"/>
        <v>54.454842616867161</v>
      </c>
      <c r="H72" s="36">
        <f t="shared" si="42"/>
        <v>0</v>
      </c>
      <c r="I72" s="36">
        <f t="shared" si="42"/>
        <v>0</v>
      </c>
      <c r="J72" s="36">
        <f t="shared" si="42"/>
        <v>0</v>
      </c>
      <c r="K72" s="36">
        <f t="shared" si="42"/>
        <v>0</v>
      </c>
      <c r="L72" s="36">
        <f t="shared" si="42"/>
        <v>0</v>
      </c>
      <c r="M72" s="36">
        <f t="shared" si="42"/>
        <v>0</v>
      </c>
      <c r="N72" s="36">
        <f t="shared" si="42"/>
        <v>0</v>
      </c>
      <c r="O72" s="36">
        <f t="shared" si="42"/>
        <v>54.454842616867161</v>
      </c>
      <c r="P72" s="36">
        <f t="shared" si="42"/>
        <v>0</v>
      </c>
      <c r="Q72" s="36">
        <f t="shared" si="42"/>
        <v>54.459999999999994</v>
      </c>
      <c r="R72" s="36">
        <f t="shared" si="42"/>
        <v>0</v>
      </c>
      <c r="S72" s="37" t="str">
        <f t="shared" si="33"/>
        <v>нд</v>
      </c>
      <c r="T72" s="38" t="s">
        <v>31</v>
      </c>
    </row>
    <row r="73" spans="1:20" ht="78.75" x14ac:dyDescent="0.25">
      <c r="A73" s="33" t="s">
        <v>130</v>
      </c>
      <c r="B73" s="34" t="s">
        <v>131</v>
      </c>
      <c r="C73" s="35" t="s">
        <v>30</v>
      </c>
      <c r="D73" s="36">
        <f>SUM(E73:G73)</f>
        <v>0</v>
      </c>
      <c r="E73" s="36">
        <f t="shared" ref="E73:P73" si="43">SUM(F73:I73)</f>
        <v>0</v>
      </c>
      <c r="F73" s="36">
        <f t="shared" si="43"/>
        <v>0</v>
      </c>
      <c r="G73" s="36">
        <f t="shared" si="43"/>
        <v>0</v>
      </c>
      <c r="H73" s="36">
        <f t="shared" si="43"/>
        <v>0</v>
      </c>
      <c r="I73" s="36">
        <f t="shared" si="43"/>
        <v>0</v>
      </c>
      <c r="J73" s="36">
        <f t="shared" si="43"/>
        <v>0</v>
      </c>
      <c r="K73" s="36">
        <f t="shared" si="43"/>
        <v>0</v>
      </c>
      <c r="L73" s="36">
        <f t="shared" si="43"/>
        <v>0</v>
      </c>
      <c r="M73" s="36">
        <f t="shared" si="43"/>
        <v>0</v>
      </c>
      <c r="N73" s="36">
        <f t="shared" si="43"/>
        <v>0</v>
      </c>
      <c r="O73" s="36">
        <f t="shared" si="43"/>
        <v>0</v>
      </c>
      <c r="P73" s="36">
        <f t="shared" si="43"/>
        <v>0</v>
      </c>
      <c r="Q73" s="36">
        <f>SUM(R73:T73)</f>
        <v>0</v>
      </c>
      <c r="R73" s="36">
        <f>SUM(S73:T73)</f>
        <v>0</v>
      </c>
      <c r="S73" s="38" t="s">
        <v>31</v>
      </c>
      <c r="T73" s="38" t="s">
        <v>31</v>
      </c>
    </row>
    <row r="74" spans="1:20" ht="78.75" x14ac:dyDescent="0.25">
      <c r="A74" s="33" t="s">
        <v>132</v>
      </c>
      <c r="B74" s="34" t="s">
        <v>133</v>
      </c>
      <c r="C74" s="35" t="s">
        <v>30</v>
      </c>
      <c r="D74" s="36">
        <f t="shared" ref="D74:R74" si="44">SUM(D75:D77)</f>
        <v>54.459999999999994</v>
      </c>
      <c r="E74" s="36">
        <f t="shared" si="44"/>
        <v>0</v>
      </c>
      <c r="F74" s="36">
        <f t="shared" si="44"/>
        <v>54.459999999999994</v>
      </c>
      <c r="G74" s="36">
        <f t="shared" si="44"/>
        <v>54.454842616867161</v>
      </c>
      <c r="H74" s="36">
        <f t="shared" si="44"/>
        <v>0</v>
      </c>
      <c r="I74" s="36">
        <f t="shared" si="44"/>
        <v>0</v>
      </c>
      <c r="J74" s="36">
        <f t="shared" si="44"/>
        <v>0</v>
      </c>
      <c r="K74" s="36">
        <f t="shared" si="44"/>
        <v>0</v>
      </c>
      <c r="L74" s="36">
        <f t="shared" si="44"/>
        <v>0</v>
      </c>
      <c r="M74" s="36">
        <f t="shared" si="44"/>
        <v>0</v>
      </c>
      <c r="N74" s="36">
        <f t="shared" si="44"/>
        <v>0</v>
      </c>
      <c r="O74" s="36">
        <f t="shared" si="44"/>
        <v>54.454842616867161</v>
      </c>
      <c r="P74" s="36">
        <f t="shared" si="44"/>
        <v>0</v>
      </c>
      <c r="Q74" s="36">
        <f t="shared" si="44"/>
        <v>54.459999999999994</v>
      </c>
      <c r="R74" s="36">
        <f t="shared" si="44"/>
        <v>0</v>
      </c>
      <c r="S74" s="37" t="str">
        <f t="shared" si="33"/>
        <v>нд</v>
      </c>
      <c r="T74" s="38" t="s">
        <v>31</v>
      </c>
    </row>
    <row r="75" spans="1:20" ht="15.75" x14ac:dyDescent="0.25">
      <c r="A75" s="33" t="s">
        <v>132</v>
      </c>
      <c r="B75" s="34" t="s">
        <v>134</v>
      </c>
      <c r="C75" s="35" t="s">
        <v>135</v>
      </c>
      <c r="D75" s="36">
        <v>14.01</v>
      </c>
      <c r="E75" s="36">
        <v>0</v>
      </c>
      <c r="F75" s="36">
        <f>D75-E75</f>
        <v>14.01</v>
      </c>
      <c r="G75" s="36">
        <f t="shared" ref="G75:H77" si="45">SUM(I75,K75,M75,O75)</f>
        <v>14.006092429843999</v>
      </c>
      <c r="H75" s="36">
        <f t="shared" si="45"/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14.006092429843999</v>
      </c>
      <c r="P75" s="36">
        <v>0</v>
      </c>
      <c r="Q75" s="36">
        <f t="shared" ref="Q75:Q77" si="46">F75-H75</f>
        <v>14.01</v>
      </c>
      <c r="R75" s="41">
        <f t="shared" ref="R75:R77" si="47">(J75+L75)-(I75+K75)</f>
        <v>0</v>
      </c>
      <c r="S75" s="37" t="str">
        <f t="shared" si="33"/>
        <v>нд</v>
      </c>
      <c r="T75" s="35" t="s">
        <v>31</v>
      </c>
    </row>
    <row r="76" spans="1:20" ht="110.25" x14ac:dyDescent="0.25">
      <c r="A76" s="33" t="s">
        <v>132</v>
      </c>
      <c r="B76" s="34" t="s">
        <v>136</v>
      </c>
      <c r="C76" s="35" t="s">
        <v>137</v>
      </c>
      <c r="D76" s="36">
        <v>26.97</v>
      </c>
      <c r="E76" s="36">
        <v>0</v>
      </c>
      <c r="F76" s="36">
        <f>D76-E76</f>
        <v>26.97</v>
      </c>
      <c r="G76" s="36">
        <f t="shared" si="45"/>
        <v>26.965833458015439</v>
      </c>
      <c r="H76" s="36">
        <f t="shared" si="45"/>
        <v>0</v>
      </c>
      <c r="I76" s="36">
        <v>0</v>
      </c>
      <c r="J76" s="36">
        <v>0</v>
      </c>
      <c r="K76" s="36">
        <v>0</v>
      </c>
      <c r="L76" s="36">
        <v>0</v>
      </c>
      <c r="M76" s="36">
        <v>0</v>
      </c>
      <c r="N76" s="36">
        <v>0</v>
      </c>
      <c r="O76" s="36">
        <v>26.965833458015439</v>
      </c>
      <c r="P76" s="36">
        <v>0</v>
      </c>
      <c r="Q76" s="36">
        <f t="shared" si="46"/>
        <v>26.97</v>
      </c>
      <c r="R76" s="41">
        <f t="shared" si="47"/>
        <v>0</v>
      </c>
      <c r="S76" s="37" t="str">
        <f t="shared" si="33"/>
        <v>нд</v>
      </c>
      <c r="T76" s="35" t="s">
        <v>31</v>
      </c>
    </row>
    <row r="77" spans="1:20" ht="94.5" x14ac:dyDescent="0.25">
      <c r="A77" s="33" t="s">
        <v>132</v>
      </c>
      <c r="B77" s="34" t="s">
        <v>138</v>
      </c>
      <c r="C77" s="35" t="s">
        <v>139</v>
      </c>
      <c r="D77" s="36">
        <v>13.48</v>
      </c>
      <c r="E77" s="36">
        <v>0</v>
      </c>
      <c r="F77" s="36">
        <f>D77-E77</f>
        <v>13.48</v>
      </c>
      <c r="G77" s="36">
        <f t="shared" si="45"/>
        <v>13.482916729007719</v>
      </c>
      <c r="H77" s="36">
        <f t="shared" si="45"/>
        <v>0</v>
      </c>
      <c r="I77" s="36">
        <v>0</v>
      </c>
      <c r="J77" s="36">
        <v>0</v>
      </c>
      <c r="K77" s="36">
        <v>0</v>
      </c>
      <c r="L77" s="36">
        <v>0</v>
      </c>
      <c r="M77" s="36">
        <v>0</v>
      </c>
      <c r="N77" s="36">
        <v>0</v>
      </c>
      <c r="O77" s="36">
        <v>13.482916729007719</v>
      </c>
      <c r="P77" s="36">
        <v>0</v>
      </c>
      <c r="Q77" s="36">
        <f t="shared" si="46"/>
        <v>13.48</v>
      </c>
      <c r="R77" s="41">
        <f t="shared" si="47"/>
        <v>0</v>
      </c>
      <c r="S77" s="37" t="str">
        <f t="shared" si="33"/>
        <v>нд</v>
      </c>
      <c r="T77" s="35" t="s">
        <v>31</v>
      </c>
    </row>
    <row r="78" spans="1:20" ht="47.25" x14ac:dyDescent="0.25">
      <c r="A78" s="33" t="s">
        <v>140</v>
      </c>
      <c r="B78" s="34" t="s">
        <v>141</v>
      </c>
      <c r="C78" s="35" t="s">
        <v>30</v>
      </c>
      <c r="D78" s="36">
        <f t="shared" ref="D78:R78" si="48">SUM(D79:D81)</f>
        <v>176.4</v>
      </c>
      <c r="E78" s="36">
        <f t="shared" si="48"/>
        <v>85.62</v>
      </c>
      <c r="F78" s="36">
        <f t="shared" si="48"/>
        <v>90.78</v>
      </c>
      <c r="G78" s="36">
        <f t="shared" si="48"/>
        <v>55.411983017022472</v>
      </c>
      <c r="H78" s="36">
        <f t="shared" si="48"/>
        <v>11.6050457672</v>
      </c>
      <c r="I78" s="36">
        <f t="shared" si="48"/>
        <v>8.5659656229227608</v>
      </c>
      <c r="J78" s="36">
        <f t="shared" si="48"/>
        <v>7.8157803577999996</v>
      </c>
      <c r="K78" s="36">
        <f t="shared" si="48"/>
        <v>7.9342625850590016</v>
      </c>
      <c r="L78" s="36">
        <f t="shared" si="48"/>
        <v>3.7892654094</v>
      </c>
      <c r="M78" s="36">
        <f t="shared" si="48"/>
        <v>7.9342625850590016</v>
      </c>
      <c r="N78" s="36">
        <f t="shared" si="48"/>
        <v>0</v>
      </c>
      <c r="O78" s="36">
        <f t="shared" si="48"/>
        <v>30.977492223981706</v>
      </c>
      <c r="P78" s="36">
        <f t="shared" si="48"/>
        <v>0</v>
      </c>
      <c r="Q78" s="36">
        <f t="shared" si="48"/>
        <v>79.17495423279999</v>
      </c>
      <c r="R78" s="36">
        <f t="shared" si="48"/>
        <v>-4.8951824407817632</v>
      </c>
      <c r="S78" s="37">
        <f t="shared" si="33"/>
        <v>0.70332637954584265</v>
      </c>
      <c r="T78" s="38" t="s">
        <v>31</v>
      </c>
    </row>
    <row r="79" spans="1:20" ht="141.75" x14ac:dyDescent="0.25">
      <c r="A79" s="33" t="s">
        <v>140</v>
      </c>
      <c r="B79" s="34" t="s">
        <v>142</v>
      </c>
      <c r="C79" s="35" t="s">
        <v>143</v>
      </c>
      <c r="D79" s="36">
        <v>23.85</v>
      </c>
      <c r="E79" s="36">
        <v>0</v>
      </c>
      <c r="F79" s="36">
        <f>D79-E79</f>
        <v>23.85</v>
      </c>
      <c r="G79" s="36">
        <f t="shared" ref="G79:H81" si="49">SUM(I79,K79,M79,O79)</f>
        <v>23.847952010615657</v>
      </c>
      <c r="H79" s="36">
        <f t="shared" si="49"/>
        <v>0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23.847952010615657</v>
      </c>
      <c r="P79" s="36">
        <v>0</v>
      </c>
      <c r="Q79" s="36">
        <f t="shared" ref="Q79:Q81" si="50">F79-H79</f>
        <v>23.85</v>
      </c>
      <c r="R79" s="41">
        <f t="shared" ref="R79:R81" si="51">(J79+L79)-(I79+K79)</f>
        <v>0</v>
      </c>
      <c r="S79" s="37" t="str">
        <f t="shared" si="33"/>
        <v>нд</v>
      </c>
      <c r="T79" s="35" t="s">
        <v>31</v>
      </c>
    </row>
    <row r="80" spans="1:20" ht="157.5" x14ac:dyDescent="0.25">
      <c r="A80" s="33" t="s">
        <v>140</v>
      </c>
      <c r="B80" s="34" t="s">
        <v>144</v>
      </c>
      <c r="C80" s="35" t="s">
        <v>145</v>
      </c>
      <c r="D80" s="36">
        <v>31.78</v>
      </c>
      <c r="E80" s="36">
        <v>15.94</v>
      </c>
      <c r="F80" s="36">
        <f>D80-E80</f>
        <v>15.840000000000002</v>
      </c>
      <c r="G80" s="36">
        <f t="shared" si="49"/>
        <v>7.5117889151117145</v>
      </c>
      <c r="H80" s="36">
        <f t="shared" si="49"/>
        <v>6.8922668143999992</v>
      </c>
      <c r="I80" s="36">
        <v>7.5117889151117145</v>
      </c>
      <c r="J80" s="42">
        <v>6.8922668143999992</v>
      </c>
      <c r="K80" s="36">
        <v>0</v>
      </c>
      <c r="L80" s="36">
        <v>0</v>
      </c>
      <c r="M80" s="36">
        <v>0</v>
      </c>
      <c r="N80" s="36">
        <v>0</v>
      </c>
      <c r="O80" s="36">
        <v>0</v>
      </c>
      <c r="P80" s="36">
        <v>0</v>
      </c>
      <c r="Q80" s="36">
        <f t="shared" si="50"/>
        <v>8.9477331856000024</v>
      </c>
      <c r="R80" s="41">
        <f t="shared" si="51"/>
        <v>-0.61952210071171532</v>
      </c>
      <c r="S80" s="37">
        <f t="shared" si="33"/>
        <v>0.91752668935286474</v>
      </c>
      <c r="T80" s="35" t="s">
        <v>146</v>
      </c>
    </row>
    <row r="81" spans="1:20" ht="63" x14ac:dyDescent="0.25">
      <c r="A81" s="33" t="s">
        <v>140</v>
      </c>
      <c r="B81" s="34" t="s">
        <v>147</v>
      </c>
      <c r="C81" s="35" t="s">
        <v>148</v>
      </c>
      <c r="D81" s="36">
        <v>120.77</v>
      </c>
      <c r="E81" s="36">
        <v>69.680000000000007</v>
      </c>
      <c r="F81" s="36">
        <f>D81-E81</f>
        <v>51.089999999999989</v>
      </c>
      <c r="G81" s="36">
        <f t="shared" si="49"/>
        <v>24.052242091295099</v>
      </c>
      <c r="H81" s="36">
        <f t="shared" si="49"/>
        <v>4.7127789527999999</v>
      </c>
      <c r="I81" s="36">
        <v>1.0541767078110453</v>
      </c>
      <c r="J81" s="42">
        <v>0.92351354340000003</v>
      </c>
      <c r="K81" s="36">
        <v>7.9342625850590016</v>
      </c>
      <c r="L81" s="42">
        <v>3.7892654094</v>
      </c>
      <c r="M81" s="36">
        <v>7.9342625850590016</v>
      </c>
      <c r="N81" s="36">
        <v>0</v>
      </c>
      <c r="O81" s="36">
        <v>7.129540213366047</v>
      </c>
      <c r="P81" s="36">
        <v>0</v>
      </c>
      <c r="Q81" s="36">
        <f t="shared" si="50"/>
        <v>46.377221047199988</v>
      </c>
      <c r="R81" s="41">
        <f t="shared" si="51"/>
        <v>-4.2756603400700479</v>
      </c>
      <c r="S81" s="37">
        <f t="shared" si="33"/>
        <v>0.52431560132339605</v>
      </c>
      <c r="T81" s="35" t="s">
        <v>149</v>
      </c>
    </row>
    <row r="82" spans="1:20" ht="47.25" x14ac:dyDescent="0.25">
      <c r="A82" s="33" t="s">
        <v>150</v>
      </c>
      <c r="B82" s="34" t="s">
        <v>151</v>
      </c>
      <c r="C82" s="35" t="s">
        <v>30</v>
      </c>
      <c r="D82" s="36">
        <f>SUM(E82:G82)</f>
        <v>0</v>
      </c>
      <c r="E82" s="36">
        <f t="shared" ref="E82:P82" si="52">SUM(F82:I82)</f>
        <v>0</v>
      </c>
      <c r="F82" s="36">
        <f t="shared" si="52"/>
        <v>0</v>
      </c>
      <c r="G82" s="36">
        <f t="shared" si="52"/>
        <v>0</v>
      </c>
      <c r="H82" s="36">
        <f t="shared" si="52"/>
        <v>0</v>
      </c>
      <c r="I82" s="36">
        <f t="shared" si="52"/>
        <v>0</v>
      </c>
      <c r="J82" s="36">
        <f t="shared" si="52"/>
        <v>0</v>
      </c>
      <c r="K82" s="36">
        <f t="shared" si="52"/>
        <v>0</v>
      </c>
      <c r="L82" s="36">
        <f t="shared" si="52"/>
        <v>0</v>
      </c>
      <c r="M82" s="36">
        <f t="shared" si="52"/>
        <v>0</v>
      </c>
      <c r="N82" s="36">
        <f t="shared" si="52"/>
        <v>0</v>
      </c>
      <c r="O82" s="36">
        <f t="shared" si="52"/>
        <v>0</v>
      </c>
      <c r="P82" s="36">
        <f t="shared" si="52"/>
        <v>0</v>
      </c>
      <c r="Q82" s="36">
        <f>SUM(R82:T82)</f>
        <v>0</v>
      </c>
      <c r="R82" s="36">
        <f>SUM(S82:T82)</f>
        <v>0</v>
      </c>
      <c r="S82" s="38">
        <f>SUM(T82:T82)</f>
        <v>0</v>
      </c>
      <c r="T82" s="38" t="s">
        <v>31</v>
      </c>
    </row>
    <row r="83" spans="1:20" ht="31.5" x14ac:dyDescent="0.25">
      <c r="A83" s="33" t="s">
        <v>152</v>
      </c>
      <c r="B83" s="34" t="s">
        <v>153</v>
      </c>
      <c r="C83" s="35" t="s">
        <v>30</v>
      </c>
      <c r="D83" s="36">
        <f t="shared" ref="D83:R83" si="53">SUM(D84:D90)</f>
        <v>12.86</v>
      </c>
      <c r="E83" s="36">
        <f t="shared" si="53"/>
        <v>18.84</v>
      </c>
      <c r="F83" s="36">
        <f t="shared" si="53"/>
        <v>-5.98</v>
      </c>
      <c r="G83" s="36">
        <f t="shared" si="53"/>
        <v>9.1999999999999993</v>
      </c>
      <c r="H83" s="36">
        <f t="shared" si="53"/>
        <v>20.137522882200003</v>
      </c>
      <c r="I83" s="36">
        <f t="shared" si="53"/>
        <v>0</v>
      </c>
      <c r="J83" s="36">
        <f t="shared" si="53"/>
        <v>0</v>
      </c>
      <c r="K83" s="36">
        <f t="shared" si="53"/>
        <v>0</v>
      </c>
      <c r="L83" s="36">
        <f t="shared" si="53"/>
        <v>20.137522882200003</v>
      </c>
      <c r="M83" s="36">
        <f t="shared" si="53"/>
        <v>0</v>
      </c>
      <c r="N83" s="36">
        <f t="shared" si="53"/>
        <v>0</v>
      </c>
      <c r="O83" s="36">
        <f t="shared" si="53"/>
        <v>9.1999999999999993</v>
      </c>
      <c r="P83" s="36">
        <f t="shared" si="53"/>
        <v>0</v>
      </c>
      <c r="Q83" s="36">
        <f t="shared" si="53"/>
        <v>-26.117522882199999</v>
      </c>
      <c r="R83" s="36">
        <f t="shared" si="53"/>
        <v>20.137522882200003</v>
      </c>
      <c r="S83" s="37" t="str">
        <f t="shared" si="33"/>
        <v>нд</v>
      </c>
      <c r="T83" s="38" t="s">
        <v>31</v>
      </c>
    </row>
    <row r="84" spans="1:20" ht="63" x14ac:dyDescent="0.25">
      <c r="A84" s="33" t="s">
        <v>152</v>
      </c>
      <c r="B84" s="34" t="s">
        <v>154</v>
      </c>
      <c r="C84" s="35" t="s">
        <v>155</v>
      </c>
      <c r="D84" s="36">
        <v>0</v>
      </c>
      <c r="E84" s="36">
        <v>18.48</v>
      </c>
      <c r="F84" s="36">
        <f t="shared" ref="F84:F90" si="54">D84-E84</f>
        <v>-18.48</v>
      </c>
      <c r="G84" s="36">
        <f t="shared" ref="G84:H90" si="55">SUM(I84,K84,M84,O84)</f>
        <v>0</v>
      </c>
      <c r="H84" s="36">
        <f t="shared" si="55"/>
        <v>17.05315594</v>
      </c>
      <c r="I84" s="36">
        <v>0</v>
      </c>
      <c r="J84" s="36">
        <v>0</v>
      </c>
      <c r="K84" s="36">
        <v>0</v>
      </c>
      <c r="L84" s="42">
        <v>17.05315594</v>
      </c>
      <c r="M84" s="36">
        <v>0</v>
      </c>
      <c r="N84" s="36">
        <v>0</v>
      </c>
      <c r="O84" s="36">
        <v>0</v>
      </c>
      <c r="P84" s="36">
        <v>0</v>
      </c>
      <c r="Q84" s="36">
        <f t="shared" ref="Q84:Q90" si="56">F84-H84</f>
        <v>-35.53315594</v>
      </c>
      <c r="R84" s="41">
        <f t="shared" ref="R84:R90" si="57">(J84+L84)-(I84+K84)</f>
        <v>17.05315594</v>
      </c>
      <c r="S84" s="37" t="str">
        <f t="shared" si="33"/>
        <v>нд</v>
      </c>
      <c r="T84" s="35" t="s">
        <v>31</v>
      </c>
    </row>
    <row r="85" spans="1:20" ht="31.5" x14ac:dyDescent="0.25">
      <c r="A85" s="33" t="s">
        <v>152</v>
      </c>
      <c r="B85" s="34" t="s">
        <v>156</v>
      </c>
      <c r="C85" s="35" t="s">
        <v>157</v>
      </c>
      <c r="D85" s="36">
        <v>4.8</v>
      </c>
      <c r="E85" s="36">
        <v>0</v>
      </c>
      <c r="F85" s="36">
        <f t="shared" si="54"/>
        <v>4.8</v>
      </c>
      <c r="G85" s="36">
        <f t="shared" si="55"/>
        <v>2.4000000000000004</v>
      </c>
      <c r="H85" s="36">
        <f t="shared" si="55"/>
        <v>0</v>
      </c>
      <c r="I85" s="36">
        <v>0</v>
      </c>
      <c r="J85" s="36">
        <v>0</v>
      </c>
      <c r="K85" s="36">
        <v>0</v>
      </c>
      <c r="L85" s="36">
        <v>0</v>
      </c>
      <c r="M85" s="36">
        <v>0</v>
      </c>
      <c r="N85" s="36">
        <v>0</v>
      </c>
      <c r="O85" s="36">
        <v>2.4000000000000004</v>
      </c>
      <c r="P85" s="36">
        <v>0</v>
      </c>
      <c r="Q85" s="36">
        <f t="shared" si="56"/>
        <v>4.8</v>
      </c>
      <c r="R85" s="41">
        <f t="shared" si="57"/>
        <v>0</v>
      </c>
      <c r="S85" s="37" t="str">
        <f t="shared" si="33"/>
        <v>нд</v>
      </c>
      <c r="T85" s="35" t="s">
        <v>31</v>
      </c>
    </row>
    <row r="86" spans="1:20" ht="31.5" x14ac:dyDescent="0.25">
      <c r="A86" s="33" t="s">
        <v>152</v>
      </c>
      <c r="B86" s="34" t="s">
        <v>158</v>
      </c>
      <c r="C86" s="35" t="s">
        <v>159</v>
      </c>
      <c r="D86" s="36">
        <v>1.56</v>
      </c>
      <c r="E86" s="36">
        <v>0.36</v>
      </c>
      <c r="F86" s="36">
        <f t="shared" si="54"/>
        <v>1.2000000000000002</v>
      </c>
      <c r="G86" s="36">
        <f t="shared" si="55"/>
        <v>0.30000000000000004</v>
      </c>
      <c r="H86" s="36">
        <f t="shared" si="55"/>
        <v>0</v>
      </c>
      <c r="I86" s="36">
        <v>0</v>
      </c>
      <c r="J86" s="36">
        <v>0</v>
      </c>
      <c r="K86" s="36">
        <v>0</v>
      </c>
      <c r="L86" s="36">
        <v>0</v>
      </c>
      <c r="M86" s="36">
        <v>0</v>
      </c>
      <c r="N86" s="36">
        <v>0</v>
      </c>
      <c r="O86" s="36">
        <v>0.30000000000000004</v>
      </c>
      <c r="P86" s="36">
        <v>0</v>
      </c>
      <c r="Q86" s="36">
        <f t="shared" si="56"/>
        <v>1.2000000000000002</v>
      </c>
      <c r="R86" s="41">
        <f t="shared" si="57"/>
        <v>0</v>
      </c>
      <c r="S86" s="37" t="str">
        <f t="shared" si="33"/>
        <v>нд</v>
      </c>
      <c r="T86" s="35" t="s">
        <v>31</v>
      </c>
    </row>
    <row r="87" spans="1:20" ht="31.5" x14ac:dyDescent="0.25">
      <c r="A87" s="33" t="s">
        <v>152</v>
      </c>
      <c r="B87" s="34" t="s">
        <v>160</v>
      </c>
      <c r="C87" s="35" t="s">
        <v>161</v>
      </c>
      <c r="D87" s="36">
        <v>4.7</v>
      </c>
      <c r="E87" s="36">
        <v>0</v>
      </c>
      <c r="F87" s="36">
        <f t="shared" si="54"/>
        <v>4.7</v>
      </c>
      <c r="G87" s="36">
        <f t="shared" si="55"/>
        <v>4.7</v>
      </c>
      <c r="H87" s="36">
        <f t="shared" si="55"/>
        <v>0</v>
      </c>
      <c r="I87" s="36">
        <v>0</v>
      </c>
      <c r="J87" s="36">
        <v>0</v>
      </c>
      <c r="K87" s="36">
        <v>0</v>
      </c>
      <c r="L87" s="36">
        <v>0</v>
      </c>
      <c r="M87" s="36">
        <v>0</v>
      </c>
      <c r="N87" s="36">
        <v>0</v>
      </c>
      <c r="O87" s="36">
        <v>4.7</v>
      </c>
      <c r="P87" s="36">
        <v>0</v>
      </c>
      <c r="Q87" s="36">
        <f t="shared" si="56"/>
        <v>4.7</v>
      </c>
      <c r="R87" s="41">
        <f t="shared" si="57"/>
        <v>0</v>
      </c>
      <c r="S87" s="37" t="str">
        <f t="shared" si="33"/>
        <v>нд</v>
      </c>
      <c r="T87" s="35" t="s">
        <v>31</v>
      </c>
    </row>
    <row r="88" spans="1:20" ht="31.5" x14ac:dyDescent="0.25">
      <c r="A88" s="33" t="s">
        <v>152</v>
      </c>
      <c r="B88" s="34" t="s">
        <v>162</v>
      </c>
      <c r="C88" s="35" t="s">
        <v>163</v>
      </c>
      <c r="D88" s="36">
        <v>1.8</v>
      </c>
      <c r="E88" s="36">
        <v>0</v>
      </c>
      <c r="F88" s="36">
        <f t="shared" si="54"/>
        <v>1.8</v>
      </c>
      <c r="G88" s="36">
        <f t="shared" si="55"/>
        <v>1.7999999999999998</v>
      </c>
      <c r="H88" s="36">
        <f t="shared" si="55"/>
        <v>0</v>
      </c>
      <c r="I88" s="36">
        <v>0</v>
      </c>
      <c r="J88" s="36">
        <v>0</v>
      </c>
      <c r="K88" s="36">
        <v>0</v>
      </c>
      <c r="L88" s="36">
        <v>0</v>
      </c>
      <c r="M88" s="36">
        <v>0</v>
      </c>
      <c r="N88" s="36">
        <v>0</v>
      </c>
      <c r="O88" s="36">
        <v>1.7999999999999998</v>
      </c>
      <c r="P88" s="36">
        <v>0</v>
      </c>
      <c r="Q88" s="36">
        <f t="shared" si="56"/>
        <v>1.8</v>
      </c>
      <c r="R88" s="41">
        <f t="shared" si="57"/>
        <v>0</v>
      </c>
      <c r="S88" s="37" t="str">
        <f t="shared" si="33"/>
        <v>нд</v>
      </c>
      <c r="T88" s="35" t="s">
        <v>31</v>
      </c>
    </row>
    <row r="89" spans="1:20" ht="15.75" x14ac:dyDescent="0.25">
      <c r="A89" s="33" t="s">
        <v>152</v>
      </c>
      <c r="B89" s="34" t="s">
        <v>164</v>
      </c>
      <c r="C89" s="35" t="s">
        <v>165</v>
      </c>
      <c r="D89" s="36">
        <v>0</v>
      </c>
      <c r="E89" s="36">
        <v>0</v>
      </c>
      <c r="F89" s="36">
        <f t="shared" si="54"/>
        <v>0</v>
      </c>
      <c r="G89" s="36">
        <f t="shared" si="55"/>
        <v>0</v>
      </c>
      <c r="H89" s="36">
        <f t="shared" si="55"/>
        <v>0.89000000219999997</v>
      </c>
      <c r="I89" s="36">
        <v>0</v>
      </c>
      <c r="J89" s="36">
        <v>0</v>
      </c>
      <c r="K89" s="36">
        <v>0</v>
      </c>
      <c r="L89" s="42">
        <v>0.89000000219999997</v>
      </c>
      <c r="M89" s="36">
        <v>0</v>
      </c>
      <c r="N89" s="36">
        <v>0</v>
      </c>
      <c r="O89" s="36">
        <v>0</v>
      </c>
      <c r="P89" s="36">
        <v>0</v>
      </c>
      <c r="Q89" s="36">
        <f t="shared" si="56"/>
        <v>-0.89000000219999997</v>
      </c>
      <c r="R89" s="41">
        <f t="shared" si="57"/>
        <v>0.89000000219999997</v>
      </c>
      <c r="S89" s="37" t="str">
        <f t="shared" si="33"/>
        <v>нд</v>
      </c>
      <c r="T89" s="35" t="s">
        <v>31</v>
      </c>
    </row>
    <row r="90" spans="1:20" ht="31.5" x14ac:dyDescent="0.25">
      <c r="A90" s="33" t="s">
        <v>152</v>
      </c>
      <c r="B90" s="34" t="s">
        <v>166</v>
      </c>
      <c r="C90" s="35" t="s">
        <v>167</v>
      </c>
      <c r="D90" s="36">
        <v>0</v>
      </c>
      <c r="E90" s="36">
        <v>0</v>
      </c>
      <c r="F90" s="36">
        <f t="shared" si="54"/>
        <v>0</v>
      </c>
      <c r="G90" s="36">
        <f t="shared" si="55"/>
        <v>0</v>
      </c>
      <c r="H90" s="36">
        <f t="shared" si="55"/>
        <v>2.1943669400000001</v>
      </c>
      <c r="I90" s="36">
        <v>0</v>
      </c>
      <c r="J90" s="36">
        <v>0</v>
      </c>
      <c r="K90" s="36">
        <v>0</v>
      </c>
      <c r="L90" s="42">
        <v>2.1943669400000001</v>
      </c>
      <c r="M90" s="36">
        <v>0</v>
      </c>
      <c r="N90" s="36">
        <v>0</v>
      </c>
      <c r="O90" s="36">
        <v>0</v>
      </c>
      <c r="P90" s="36">
        <v>0</v>
      </c>
      <c r="Q90" s="36">
        <f t="shared" si="56"/>
        <v>-2.1943669400000001</v>
      </c>
      <c r="R90" s="41">
        <f t="shared" si="57"/>
        <v>2.1943669400000001</v>
      </c>
      <c r="S90" s="37" t="str">
        <f t="shared" si="33"/>
        <v>нд</v>
      </c>
      <c r="T90" s="35" t="s">
        <v>31</v>
      </c>
    </row>
    <row r="91" spans="1:20" ht="15.75" x14ac:dyDescent="0.25">
      <c r="A91" s="43"/>
      <c r="B91" s="44"/>
    </row>
  </sheetData>
  <autoFilter ref="A20:T90"/>
  <mergeCells count="26"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  <mergeCell ref="A10:F10"/>
    <mergeCell ref="A11:T11"/>
    <mergeCell ref="A12:T12"/>
    <mergeCell ref="A17:A19"/>
    <mergeCell ref="B17:B19"/>
    <mergeCell ref="C17:C19"/>
    <mergeCell ref="D17:D19"/>
    <mergeCell ref="E17:E19"/>
    <mergeCell ref="F17:F19"/>
    <mergeCell ref="G17:P17"/>
    <mergeCell ref="A4:T4"/>
    <mergeCell ref="A5:T5"/>
    <mergeCell ref="A6:T6"/>
    <mergeCell ref="A7:T7"/>
    <mergeCell ref="A8:F8"/>
    <mergeCell ref="A9:T9"/>
  </mergeCells>
  <pageMargins left="0.59055118110236227" right="0.19685039370078741" top="0.19685039370078741" bottom="0.19685039370078741" header="0.27559055118110237" footer="7.874015748031496E-2"/>
  <pageSetup paperSize="8" scale="3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С0815_1037000158513_10_69_1</vt:lpstr>
      <vt:lpstr>С0815_1037000158513_10_69_1!Заголовки_для_печати</vt:lpstr>
      <vt:lpstr>С0815_1037000158513_10_69_1!Область_печати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Брессем Ольга Анатольевна</dc:creator>
  <cp:lastModifiedBy>Брессем Ольга Анатольевна</cp:lastModifiedBy>
  <dcterms:created xsi:type="dcterms:W3CDTF">2018-08-15T03:16:04Z</dcterms:created>
  <dcterms:modified xsi:type="dcterms:W3CDTF">2018-08-15T03:16:27Z</dcterms:modified>
</cp:coreProperties>
</file>