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ECONOMIST\Планово-экономический отдел\Инвестиционная программа отчеты в ФСТ\Инвестиционная программа 2015 год\Отчет за 2015 год\"/>
    </mc:Choice>
  </mc:AlternateContent>
  <bookViews>
    <workbookView xWindow="0" yWindow="0" windowWidth="28800" windowHeight="10845" activeTab="1"/>
  </bookViews>
  <sheets>
    <sheet name="Реестр (2)" sheetId="5" r:id="rId1"/>
    <sheet name="Приложение 1 (2)" sheetId="6" r:id="rId2"/>
    <sheet name="Приложение 2 (2)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0" localSheetId="1">#REF!</definedName>
    <definedName name="\0" localSheetId="2">#REF!</definedName>
    <definedName name="\0" localSheetId="0">#REF!</definedName>
    <definedName name="\0">#REF!</definedName>
    <definedName name="\a" localSheetId="1">#REF!</definedName>
    <definedName name="\a" localSheetId="2">#REF!</definedName>
    <definedName name="\a" localSheetId="0">#REF!</definedName>
    <definedName name="\a">#REF!</definedName>
    <definedName name="\m" localSheetId="1">#REF!</definedName>
    <definedName name="\m" localSheetId="2">#REF!</definedName>
    <definedName name="\m" localSheetId="0">#REF!</definedName>
    <definedName name="\m">#REF!</definedName>
    <definedName name="\n" localSheetId="1">#REF!</definedName>
    <definedName name="\n" localSheetId="2">#REF!</definedName>
    <definedName name="\n" localSheetId="0">#REF!</definedName>
    <definedName name="\n">#REF!</definedName>
    <definedName name="\o" localSheetId="1">#REF!</definedName>
    <definedName name="\o" localSheetId="2">#REF!</definedName>
    <definedName name="\o" localSheetId="0">#REF!</definedName>
    <definedName name="\o">#REF!</definedName>
    <definedName name="__C370000" localSheetId="1">#REF!</definedName>
    <definedName name="__C370000" localSheetId="2">#REF!</definedName>
    <definedName name="__C370000" localSheetId="0">#REF!</definedName>
    <definedName name="__C370000">#REF!</definedName>
    <definedName name="__cap1" localSheetId="1">#REF!</definedName>
    <definedName name="__cap1" localSheetId="2">#REF!</definedName>
    <definedName name="__cap1" localSheetId="0">#REF!</definedName>
    <definedName name="__cap1">#REF!</definedName>
    <definedName name="__ESTATE">[1]Опции!$B$14</definedName>
    <definedName name="__IntlFixup" hidden="1">TRUE</definedName>
    <definedName name="__SP1" localSheetId="1">[2]FES!#REF!</definedName>
    <definedName name="__SP1" localSheetId="2">[2]FES!#REF!</definedName>
    <definedName name="__SP1" localSheetId="0">[2]FES!#REF!</definedName>
    <definedName name="__SP1">[2]FES!#REF!</definedName>
    <definedName name="__SP10" localSheetId="1">[2]FES!#REF!</definedName>
    <definedName name="__SP10" localSheetId="2">[2]FES!#REF!</definedName>
    <definedName name="__SP10" localSheetId="0">[2]FES!#REF!</definedName>
    <definedName name="__SP10">[2]FES!#REF!</definedName>
    <definedName name="__SP11" localSheetId="1">[2]FES!#REF!</definedName>
    <definedName name="__SP11" localSheetId="2">[2]FES!#REF!</definedName>
    <definedName name="__SP11" localSheetId="0">[2]FES!#REF!</definedName>
    <definedName name="__SP11">[2]FES!#REF!</definedName>
    <definedName name="__SP12" localSheetId="1">[2]FES!#REF!</definedName>
    <definedName name="__SP12" localSheetId="2">[2]FES!#REF!</definedName>
    <definedName name="__SP12" localSheetId="0">[2]FES!#REF!</definedName>
    <definedName name="__SP12">[2]FES!#REF!</definedName>
    <definedName name="__SP13" localSheetId="1">[2]FES!#REF!</definedName>
    <definedName name="__SP13" localSheetId="2">[2]FES!#REF!</definedName>
    <definedName name="__SP13" localSheetId="0">[2]FES!#REF!</definedName>
    <definedName name="__SP13">[2]FES!#REF!</definedName>
    <definedName name="__SP14" localSheetId="1">[2]FES!#REF!</definedName>
    <definedName name="__SP14" localSheetId="2">[2]FES!#REF!</definedName>
    <definedName name="__SP14" localSheetId="0">[2]FES!#REF!</definedName>
    <definedName name="__SP14">[2]FES!#REF!</definedName>
    <definedName name="__SP15" localSheetId="1">[2]FES!#REF!</definedName>
    <definedName name="__SP15" localSheetId="2">[2]FES!#REF!</definedName>
    <definedName name="__SP15" localSheetId="0">[2]FES!#REF!</definedName>
    <definedName name="__SP15">[2]FES!#REF!</definedName>
    <definedName name="__SP16" localSheetId="1">[2]FES!#REF!</definedName>
    <definedName name="__SP16" localSheetId="2">[2]FES!#REF!</definedName>
    <definedName name="__SP16" localSheetId="0">[2]FES!#REF!</definedName>
    <definedName name="__SP16">[2]FES!#REF!</definedName>
    <definedName name="__SP17" localSheetId="1">[2]FES!#REF!</definedName>
    <definedName name="__SP17" localSheetId="2">[2]FES!#REF!</definedName>
    <definedName name="__SP17" localSheetId="0">[2]FES!#REF!</definedName>
    <definedName name="__SP17">[2]FES!#REF!</definedName>
    <definedName name="__SP18" localSheetId="1">[2]FES!#REF!</definedName>
    <definedName name="__SP18" localSheetId="2">[2]FES!#REF!</definedName>
    <definedName name="__SP18" localSheetId="0">[2]FES!#REF!</definedName>
    <definedName name="__SP18">[2]FES!#REF!</definedName>
    <definedName name="__SP19" localSheetId="1">[2]FES!#REF!</definedName>
    <definedName name="__SP19" localSheetId="2">[2]FES!#REF!</definedName>
    <definedName name="__SP19" localSheetId="0">[2]FES!#REF!</definedName>
    <definedName name="__SP19">[2]FES!#REF!</definedName>
    <definedName name="__SP2" localSheetId="1">[2]FES!#REF!</definedName>
    <definedName name="__SP2" localSheetId="2">[2]FES!#REF!</definedName>
    <definedName name="__SP2" localSheetId="0">[2]FES!#REF!</definedName>
    <definedName name="__SP2">[2]FES!#REF!</definedName>
    <definedName name="__SP20" localSheetId="1">[2]FES!#REF!</definedName>
    <definedName name="__SP20" localSheetId="2">[2]FES!#REF!</definedName>
    <definedName name="__SP20" localSheetId="0">[2]FES!#REF!</definedName>
    <definedName name="__SP20">[2]FES!#REF!</definedName>
    <definedName name="__SP3" localSheetId="1">[2]FES!#REF!</definedName>
    <definedName name="__SP3" localSheetId="2">[2]FES!#REF!</definedName>
    <definedName name="__SP3" localSheetId="0">[2]FES!#REF!</definedName>
    <definedName name="__SP3">[2]FES!#REF!</definedName>
    <definedName name="__SP4" localSheetId="1">[2]FES!#REF!</definedName>
    <definedName name="__SP4" localSheetId="2">[2]FES!#REF!</definedName>
    <definedName name="__SP4" localSheetId="0">[2]FES!#REF!</definedName>
    <definedName name="__SP4">[2]FES!#REF!</definedName>
    <definedName name="__SP5" localSheetId="1">[2]FES!#REF!</definedName>
    <definedName name="__SP5" localSheetId="2">[2]FES!#REF!</definedName>
    <definedName name="__SP5" localSheetId="0">[2]FES!#REF!</definedName>
    <definedName name="__SP5">[2]FES!#REF!</definedName>
    <definedName name="__SP7" localSheetId="1">[2]FES!#REF!</definedName>
    <definedName name="__SP7" localSheetId="2">[2]FES!#REF!</definedName>
    <definedName name="__SP7" localSheetId="0">[2]FES!#REF!</definedName>
    <definedName name="__SP7">[2]FES!#REF!</definedName>
    <definedName name="__SP8" localSheetId="1">[2]FES!#REF!</definedName>
    <definedName name="__SP8" localSheetId="2">[2]FES!#REF!</definedName>
    <definedName name="__SP8" localSheetId="0">[2]FES!#REF!</definedName>
    <definedName name="__SP8">[2]FES!#REF!</definedName>
    <definedName name="__SP9" localSheetId="1">[2]FES!#REF!</definedName>
    <definedName name="__SP9" localSheetId="2">[2]FES!#REF!</definedName>
    <definedName name="__SP9" localSheetId="0">[2]FES!#REF!</definedName>
    <definedName name="__SP9">[2]FES!#REF!</definedName>
    <definedName name="__use1" localSheetId="1">#REF!</definedName>
    <definedName name="__use1" localSheetId="2">#REF!</definedName>
    <definedName name="__use1" localSheetId="0">#REF!</definedName>
    <definedName name="__use1">#REF!</definedName>
    <definedName name="_A" localSheetId="1">#REF!</definedName>
    <definedName name="_A" localSheetId="2">#REF!</definedName>
    <definedName name="_A" localSheetId="0">#REF!</definedName>
    <definedName name="_A">#REF!</definedName>
    <definedName name="_B" localSheetId="1">#REF!</definedName>
    <definedName name="_B" localSheetId="2">#REF!</definedName>
    <definedName name="_B" localSheetId="0">#REF!</definedName>
    <definedName name="_B">#REF!</definedName>
    <definedName name="_C" localSheetId="1">#REF!</definedName>
    <definedName name="_C" localSheetId="2">#REF!</definedName>
    <definedName name="_C" localSheetId="0">#REF!</definedName>
    <definedName name="_C">#REF!</definedName>
    <definedName name="_C370000" localSheetId="1">#REF!</definedName>
    <definedName name="_C370000" localSheetId="2">#REF!</definedName>
    <definedName name="_C370000" localSheetId="0">#REF!</definedName>
    <definedName name="_C370000">#REF!</definedName>
    <definedName name="_cap1" localSheetId="1">#REF!</definedName>
    <definedName name="_cap1" localSheetId="2">#REF!</definedName>
    <definedName name="_cap1" localSheetId="0">#REF!</definedName>
    <definedName name="_cap1">#REF!</definedName>
    <definedName name="_D" localSheetId="1">#REF!</definedName>
    <definedName name="_D" localSheetId="2">#REF!</definedName>
    <definedName name="_D" localSheetId="0">#REF!</definedName>
    <definedName name="_D">#REF!</definedName>
    <definedName name="_E" localSheetId="1">#REF!</definedName>
    <definedName name="_E" localSheetId="2">#REF!</definedName>
    <definedName name="_E" localSheetId="0">#REF!</definedName>
    <definedName name="_E">#REF!</definedName>
    <definedName name="_F" localSheetId="1">#REF!</definedName>
    <definedName name="_F" localSheetId="2">#REF!</definedName>
    <definedName name="_F" localSheetId="0">#REF!</definedName>
    <definedName name="_F">#REF!</definedName>
    <definedName name="_SP1" localSheetId="1">[3]FES!#REF!</definedName>
    <definedName name="_SP1" localSheetId="2">[3]FES!#REF!</definedName>
    <definedName name="_SP1" localSheetId="0">[3]FES!#REF!</definedName>
    <definedName name="_SP1">[3]FES!#REF!</definedName>
    <definedName name="_SP10" localSheetId="1">[3]FES!#REF!</definedName>
    <definedName name="_SP10" localSheetId="2">[3]FES!#REF!</definedName>
    <definedName name="_SP10" localSheetId="0">[3]FES!#REF!</definedName>
    <definedName name="_SP10">[3]FES!#REF!</definedName>
    <definedName name="_SP11" localSheetId="1">[3]FES!#REF!</definedName>
    <definedName name="_SP11" localSheetId="2">[3]FES!#REF!</definedName>
    <definedName name="_SP11" localSheetId="0">[3]FES!#REF!</definedName>
    <definedName name="_SP11">[3]FES!#REF!</definedName>
    <definedName name="_SP12" localSheetId="1">[3]FES!#REF!</definedName>
    <definedName name="_SP12" localSheetId="2">[3]FES!#REF!</definedName>
    <definedName name="_SP12" localSheetId="0">[3]FES!#REF!</definedName>
    <definedName name="_SP12">[3]FES!#REF!</definedName>
    <definedName name="_SP13" localSheetId="1">[3]FES!#REF!</definedName>
    <definedName name="_SP13" localSheetId="2">[3]FES!#REF!</definedName>
    <definedName name="_SP13" localSheetId="0">[3]FES!#REF!</definedName>
    <definedName name="_SP13">[3]FES!#REF!</definedName>
    <definedName name="_SP14" localSheetId="1">[3]FES!#REF!</definedName>
    <definedName name="_SP14" localSheetId="2">[3]FES!#REF!</definedName>
    <definedName name="_SP14" localSheetId="0">[3]FES!#REF!</definedName>
    <definedName name="_SP14">[3]FES!#REF!</definedName>
    <definedName name="_SP15" localSheetId="1">[3]FES!#REF!</definedName>
    <definedName name="_SP15" localSheetId="2">[3]FES!#REF!</definedName>
    <definedName name="_SP15" localSheetId="0">[3]FES!#REF!</definedName>
    <definedName name="_SP15">[3]FES!#REF!</definedName>
    <definedName name="_SP16" localSheetId="1">[3]FES!#REF!</definedName>
    <definedName name="_SP16" localSheetId="2">[3]FES!#REF!</definedName>
    <definedName name="_SP16" localSheetId="0">[3]FES!#REF!</definedName>
    <definedName name="_SP16">[3]FES!#REF!</definedName>
    <definedName name="_SP17" localSheetId="1">[3]FES!#REF!</definedName>
    <definedName name="_SP17" localSheetId="2">[3]FES!#REF!</definedName>
    <definedName name="_SP17" localSheetId="0">[3]FES!#REF!</definedName>
    <definedName name="_SP17">[3]FES!#REF!</definedName>
    <definedName name="_SP18" localSheetId="1">[3]FES!#REF!</definedName>
    <definedName name="_SP18" localSheetId="2">[3]FES!#REF!</definedName>
    <definedName name="_SP18" localSheetId="0">[3]FES!#REF!</definedName>
    <definedName name="_SP18">[3]FES!#REF!</definedName>
    <definedName name="_SP19" localSheetId="1">[3]FES!#REF!</definedName>
    <definedName name="_SP19" localSheetId="2">[3]FES!#REF!</definedName>
    <definedName name="_SP19" localSheetId="0">[3]FES!#REF!</definedName>
    <definedName name="_SP19">[3]FES!#REF!</definedName>
    <definedName name="_SP2" localSheetId="1">[3]FES!#REF!</definedName>
    <definedName name="_SP2" localSheetId="2">[3]FES!#REF!</definedName>
    <definedName name="_SP2" localSheetId="0">[3]FES!#REF!</definedName>
    <definedName name="_SP2">[3]FES!#REF!</definedName>
    <definedName name="_SP20" localSheetId="1">[3]FES!#REF!</definedName>
    <definedName name="_SP20" localSheetId="2">[3]FES!#REF!</definedName>
    <definedName name="_SP20" localSheetId="0">[3]FES!#REF!</definedName>
    <definedName name="_SP20">[3]FES!#REF!</definedName>
    <definedName name="_SP3" localSheetId="1">[3]FES!#REF!</definedName>
    <definedName name="_SP3" localSheetId="2">[3]FES!#REF!</definedName>
    <definedName name="_SP3" localSheetId="0">[3]FES!#REF!</definedName>
    <definedName name="_SP3">[3]FES!#REF!</definedName>
    <definedName name="_SP4" localSheetId="1">[3]FES!#REF!</definedName>
    <definedName name="_SP4" localSheetId="2">[3]FES!#REF!</definedName>
    <definedName name="_SP4" localSheetId="0">[3]FES!#REF!</definedName>
    <definedName name="_SP4">[3]FES!#REF!</definedName>
    <definedName name="_SP5" localSheetId="1">[3]FES!#REF!</definedName>
    <definedName name="_SP5" localSheetId="2">[3]FES!#REF!</definedName>
    <definedName name="_SP5" localSheetId="0">[3]FES!#REF!</definedName>
    <definedName name="_SP5">[3]FES!#REF!</definedName>
    <definedName name="_SP7" localSheetId="1">[3]FES!#REF!</definedName>
    <definedName name="_SP7" localSheetId="2">[3]FES!#REF!</definedName>
    <definedName name="_SP7" localSheetId="0">[3]FES!#REF!</definedName>
    <definedName name="_SP7">[3]FES!#REF!</definedName>
    <definedName name="_SP8" localSheetId="1">[3]FES!#REF!</definedName>
    <definedName name="_SP8" localSheetId="2">[3]FES!#REF!</definedName>
    <definedName name="_SP8" localSheetId="0">[3]FES!#REF!</definedName>
    <definedName name="_SP8">[3]FES!#REF!</definedName>
    <definedName name="_SP9" localSheetId="1">[3]FES!#REF!</definedName>
    <definedName name="_SP9" localSheetId="2">[3]FES!#REF!</definedName>
    <definedName name="_SP9" localSheetId="0">[3]FES!#REF!</definedName>
    <definedName name="_SP9">[3]FES!#REF!</definedName>
    <definedName name="_use1" localSheetId="1">#REF!</definedName>
    <definedName name="_use1" localSheetId="2">#REF!</definedName>
    <definedName name="_use1" localSheetId="0">#REF!</definedName>
    <definedName name="_use1">#REF!</definedName>
    <definedName name="_xlnm._FilterDatabase" localSheetId="2" hidden="1">'Приложение 2 (2)'!$B$1:$F$2</definedName>
    <definedName name="a">[0]!a</definedName>
    <definedName name="AccessDatabase" hidden="1">"C:\My Documents\vlad\Var_2\can270398v2t05.mdb"</definedName>
    <definedName name="AFamorts" localSheetId="1">#REF!</definedName>
    <definedName name="AFamorts" localSheetId="2">#REF!</definedName>
    <definedName name="AFamorts" localSheetId="0">#REF!</definedName>
    <definedName name="AFamorts">#REF!</definedName>
    <definedName name="AFamorttnr96" localSheetId="1">#REF!</definedName>
    <definedName name="AFamorttnr96" localSheetId="2">#REF!</definedName>
    <definedName name="AFamorttnr96" localSheetId="0">#REF!</definedName>
    <definedName name="AFamorttnr96">#REF!</definedName>
    <definedName name="AFassistech" localSheetId="1">#REF!</definedName>
    <definedName name="AFassistech" localSheetId="2">#REF!</definedName>
    <definedName name="AFassistech" localSheetId="0">#REF!</definedName>
    <definedName name="AFassistech">#REF!</definedName>
    <definedName name="AFfraisfi" localSheetId="1">#REF!</definedName>
    <definedName name="AFfraisfi" localSheetId="2">#REF!</definedName>
    <definedName name="AFfraisfi" localSheetId="0">#REF!</definedName>
    <definedName name="AFfraisfi">#REF!</definedName>
    <definedName name="AFimpoA" localSheetId="1">#REF!</definedName>
    <definedName name="AFimpoA" localSheetId="2">#REF!</definedName>
    <definedName name="AFimpoA" localSheetId="0">#REF!</definedName>
    <definedName name="AFimpoA">#REF!</definedName>
    <definedName name="AFparité" localSheetId="1">#REF!</definedName>
    <definedName name="AFparité" localSheetId="2">#REF!</definedName>
    <definedName name="AFparité" localSheetId="0">#REF!</definedName>
    <definedName name="AFparité">#REF!</definedName>
    <definedName name="AFtaxexport" localSheetId="1">#REF!</definedName>
    <definedName name="AFtaxexport" localSheetId="2">#REF!</definedName>
    <definedName name="AFtaxexport" localSheetId="0">#REF!</definedName>
    <definedName name="AFtaxexport">#REF!</definedName>
    <definedName name="alumina_mt" localSheetId="1">#REF!</definedName>
    <definedName name="alumina_mt" localSheetId="2">#REF!</definedName>
    <definedName name="alumina_mt" localSheetId="0">#REF!</definedName>
    <definedName name="alumina_mt">#REF!</definedName>
    <definedName name="alumina_price" localSheetId="1">#REF!</definedName>
    <definedName name="alumina_price" localSheetId="2">#REF!</definedName>
    <definedName name="alumina_price" localSheetId="0">#REF!</definedName>
    <definedName name="alumina_price">#REF!</definedName>
    <definedName name="anscount" hidden="1">1</definedName>
    <definedName name="asd">[0]!asd</definedName>
    <definedName name="b">[0]!b</definedName>
    <definedName name="Balance_Sheet" localSheetId="1">#REF!</definedName>
    <definedName name="Balance_Sheet" localSheetId="2">#REF!</definedName>
    <definedName name="Balance_Sheet" localSheetId="0">#REF!</definedName>
    <definedName name="Balance_Sheet">#REF!</definedName>
    <definedName name="bbbbb">[0]!USD/1.701</definedName>
    <definedName name="bbbbbb">#N/A</definedName>
    <definedName name="Beg_Bal" localSheetId="1">#REF!</definedName>
    <definedName name="Beg_Bal" localSheetId="2">#REF!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1">#REF!</definedName>
    <definedName name="calculations" localSheetId="2">#REF!</definedName>
    <definedName name="calculations" localSheetId="0">#REF!</definedName>
    <definedName name="calculations">#REF!</definedName>
    <definedName name="Capital_Purchases" localSheetId="1">#REF!</definedName>
    <definedName name="Capital_Purchases" localSheetId="2">#REF!</definedName>
    <definedName name="Capital_Purchases" localSheetId="0">#REF!</definedName>
    <definedName name="Capital_Purchases">#REF!</definedName>
    <definedName name="CashFlow" localSheetId="1">'[4]Master Cashflows - Contractual'!#REF!</definedName>
    <definedName name="CashFlow" localSheetId="2">'[4]Master Cashflows - Contractual'!#REF!</definedName>
    <definedName name="CashFlow" localSheetId="0">'[4]Master Cashflows - Contractual'!#REF!</definedName>
    <definedName name="CashFlow">'[4]Master Cashflows - Contractual'!#REF!</definedName>
    <definedName name="CompOt">[0]!CompOt</definedName>
    <definedName name="CompRas">[0]!CompRas</definedName>
    <definedName name="Coût_Assistance_technique_1998" localSheetId="1">[0]!NotesHyp</definedName>
    <definedName name="Coût_Assistance_technique_1998" localSheetId="2">[0]!NotesHyp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1">#REF!</definedName>
    <definedName name="curs" localSheetId="2">#REF!</definedName>
    <definedName name="curs" localSheetId="0">#REF!</definedName>
    <definedName name="curs">#REF!</definedName>
    <definedName name="d" localSheetId="1">#REF!</definedName>
    <definedName name="d" localSheetId="2">#REF!</definedName>
    <definedName name="d" localSheetId="0">#REF!</definedName>
    <definedName name="d">#REF!</definedName>
    <definedName name="d_r" localSheetId="1">#REF!</definedName>
    <definedName name="d_r" localSheetId="2">#REF!</definedName>
    <definedName name="d_r" localSheetId="0">#REF!</definedName>
    <definedName name="d_r">#REF!</definedName>
    <definedName name="da" localSheetId="1">#REF!</definedName>
    <definedName name="da" localSheetId="2">#REF!</definedName>
    <definedName name="da" localSheetId="0">#REF!</definedName>
    <definedName name="da">#REF!</definedName>
    <definedName name="Data" localSheetId="1">#REF!</definedName>
    <definedName name="Data" localSheetId="2">#REF!</definedName>
    <definedName name="Data" localSheetId="0">#REF!</definedName>
    <definedName name="Data">#REF!</definedName>
    <definedName name="debt1" localSheetId="1">#REF!</definedName>
    <definedName name="debt1" localSheetId="2">#REF!</definedName>
    <definedName name="debt1" localSheetId="0">#REF!</definedName>
    <definedName name="debt1">#REF!</definedName>
    <definedName name="del" localSheetId="1">#REF!</definedName>
    <definedName name="del" localSheetId="2">#REF!</definedName>
    <definedName name="del" localSheetId="0">#REF!</definedName>
    <definedName name="del">#REF!</definedName>
    <definedName name="Depreciation_Schedule" localSheetId="1">#REF!</definedName>
    <definedName name="Depreciation_Schedule" localSheetId="2">#REF!</definedName>
    <definedName name="Depreciation_Schedule" localSheetId="0">#REF!</definedName>
    <definedName name="Depreciation_Schedule">#REF!</definedName>
    <definedName name="dfg">[0]!dfg</definedName>
    <definedName name="DM">[0]!USD/1.701</definedName>
    <definedName name="DMRUR" localSheetId="1">#REF!</definedName>
    <definedName name="DMRUR" localSheetId="2">#REF!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1">#REF!</definedName>
    <definedName name="ee" localSheetId="2">#REF!</definedName>
    <definedName name="ee" localSheetId="0">#REF!</definedName>
    <definedName name="ee">#REF!</definedName>
    <definedName name="End_Bal" localSheetId="1">#REF!</definedName>
    <definedName name="End_Bal" localSheetId="2">#REF!</definedName>
    <definedName name="End_Bal" localSheetId="0">#REF!</definedName>
    <definedName name="End_Bal">#REF!</definedName>
    <definedName name="ew">[0]!ew</definedName>
    <definedName name="Expas" localSheetId="1">#REF!</definedName>
    <definedName name="Expas" localSheetId="2">#REF!</definedName>
    <definedName name="Expas" localSheetId="0">#REF!</definedName>
    <definedName name="Expas">#REF!</definedName>
    <definedName name="export_year" localSheetId="1">#REF!</definedName>
    <definedName name="export_year" localSheetId="2">#REF!</definedName>
    <definedName name="export_year" localSheetId="0">#REF!</definedName>
    <definedName name="export_year">#REF!</definedName>
    <definedName name="Extra_Pay" localSheetId="1">#REF!</definedName>
    <definedName name="Extra_Pay" localSheetId="2">#REF!</definedName>
    <definedName name="Extra_Pay" localSheetId="0">#REF!</definedName>
    <definedName name="Extra_Pay">#REF!</definedName>
    <definedName name="fg">[0]!fg</definedName>
    <definedName name="Financing_Activities" localSheetId="1">#REF!</definedName>
    <definedName name="Financing_Activities" localSheetId="2">#REF!</definedName>
    <definedName name="Financing_Activities" localSheetId="0">#REF!</definedName>
    <definedName name="Financing_Activities">#REF!</definedName>
    <definedName name="Form_211" localSheetId="1">#REF!</definedName>
    <definedName name="Form_211" localSheetId="2">#REF!</definedName>
    <definedName name="Form_211" localSheetId="0">#REF!</definedName>
    <definedName name="Form_211">#REF!</definedName>
    <definedName name="Form_214_40" localSheetId="1">#REF!</definedName>
    <definedName name="Form_214_40" localSheetId="2">#REF!</definedName>
    <definedName name="Form_214_40" localSheetId="0">#REF!</definedName>
    <definedName name="Form_214_40">#REF!</definedName>
    <definedName name="Form_214_41" localSheetId="1">#REF!</definedName>
    <definedName name="Form_214_41" localSheetId="2">#REF!</definedName>
    <definedName name="Form_214_41" localSheetId="0">#REF!</definedName>
    <definedName name="Form_214_41">#REF!</definedName>
    <definedName name="Form_215" localSheetId="1">#REF!</definedName>
    <definedName name="Form_215" localSheetId="2">#REF!</definedName>
    <definedName name="Form_215" localSheetId="0">#REF!</definedName>
    <definedName name="Form_215">#REF!</definedName>
    <definedName name="Form_626_p" localSheetId="1">#REF!</definedName>
    <definedName name="Form_626_p" localSheetId="2">#REF!</definedName>
    <definedName name="Form_626_p" localSheetId="0">#REF!</definedName>
    <definedName name="Form_626_p">#REF!</definedName>
    <definedName name="Format_info" localSheetId="1">#REF!</definedName>
    <definedName name="Format_info" localSheetId="2">#REF!</definedName>
    <definedName name="Format_info" localSheetId="0">#REF!</definedName>
    <definedName name="Format_info">#REF!</definedName>
    <definedName name="Fuel" localSheetId="1">#REF!</definedName>
    <definedName name="Fuel" localSheetId="2">#REF!</definedName>
    <definedName name="Fuel" localSheetId="0">#REF!</definedName>
    <definedName name="Fuel">#REF!</definedName>
    <definedName name="FuelP97" localSheetId="1">#REF!</definedName>
    <definedName name="FuelP97" localSheetId="2">#REF!</definedName>
    <definedName name="FuelP97" localSheetId="0">#REF!</definedName>
    <definedName name="FuelP97">#REF!</definedName>
    <definedName name="Full_Print" localSheetId="1">#REF!</definedName>
    <definedName name="Full_Print" localSheetId="2">#REF!</definedName>
    <definedName name="Full_Print" localSheetId="0">#REF!</definedName>
    <definedName name="Full_Print">#REF!</definedName>
    <definedName name="G">[0]!USD/1.701</definedName>
    <definedName name="gg" localSheetId="1">#REF!</definedName>
    <definedName name="gg" localSheetId="2">#REF!</definedName>
    <definedName name="gg" localSheetId="0">#REF!</definedName>
    <definedName name="gg">#REF!</definedName>
    <definedName name="gggg">[0]!gggg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IncomeChart1">[0]!GoIncomeChart1</definedName>
    <definedName name="grace1" localSheetId="1">#REF!</definedName>
    <definedName name="grace1" localSheetId="2">#REF!</definedName>
    <definedName name="grace1" localSheetId="0">#REF!</definedName>
    <definedName name="grace1">#REF!</definedName>
    <definedName name="H?Period">[5]Заголовок!$B$3</definedName>
    <definedName name="HEADER_BOTTOM">6</definedName>
    <definedName name="HEADER_BOTTOM_1">#N/A</definedName>
    <definedName name="Header_Row" localSheetId="1">ROW(#REF!)</definedName>
    <definedName name="Header_Row" localSheetId="2">ROW(#REF!)</definedName>
    <definedName name="Header_Row" localSheetId="0">ROW(#REF!)</definedName>
    <definedName name="Header_Row">ROW(#REF!)</definedName>
    <definedName name="Helper_ТЭС_Котельные">[6]Справочники!$A$2:$A$4,[6]Справочники!$A$16:$A$18</definedName>
    <definedName name="hh">[0]!USD/1.701</definedName>
    <definedName name="hhhh">[0]!hhhh</definedName>
    <definedName name="iii">kk/1.81</definedName>
    <definedName name="iiii">kk/1.81</definedName>
    <definedName name="Income_Statement_1" localSheetId="1">#REF!</definedName>
    <definedName name="Income_Statement_1" localSheetId="2">#REF!</definedName>
    <definedName name="Income_Statement_1" localSheetId="0">#REF!</definedName>
    <definedName name="Income_Statement_1">#REF!</definedName>
    <definedName name="Income_Statement_2" localSheetId="1">#REF!</definedName>
    <definedName name="Income_Statement_2" localSheetId="2">#REF!</definedName>
    <definedName name="Income_Statement_2" localSheetId="0">#REF!</definedName>
    <definedName name="Income_Statement_2">#REF!</definedName>
    <definedName name="Income_Statement_3" localSheetId="1">#REF!</definedName>
    <definedName name="Income_Statement_3" localSheetId="2">#REF!</definedName>
    <definedName name="Income_Statement_3" localSheetId="0">#REF!</definedName>
    <definedName name="Income_Statement_3">#REF!</definedName>
    <definedName name="ineterest1" localSheetId="1">#REF!</definedName>
    <definedName name="ineterest1" localSheetId="2">#REF!</definedName>
    <definedName name="ineterest1" localSheetId="0">#REF!</definedName>
    <definedName name="ineterest1">#REF!</definedName>
    <definedName name="Int" localSheetId="1">#REF!</definedName>
    <definedName name="Int" localSheetId="2">#REF!</definedName>
    <definedName name="Int" localSheetId="0">#REF!</definedName>
    <definedName name="Int">#REF!</definedName>
    <definedName name="Interest_Rate" localSheetId="1">#REF!</definedName>
    <definedName name="Interest_Rate" localSheetId="2">#REF!</definedName>
    <definedName name="Interest_Rate" localSheetId="0">#REF!</definedName>
    <definedName name="Interest_Rate">#REF!</definedName>
    <definedName name="jjjjjj">[0]!jjjjjj</definedName>
    <definedName name="k">[0]!k</definedName>
    <definedName name="kk">[7]Коэфф!$B$1</definedName>
    <definedName name="kurs" localSheetId="1">#REF!</definedName>
    <definedName name="kurs" localSheetId="2">#REF!</definedName>
    <definedName name="kurs" localSheetId="0">#REF!</definedName>
    <definedName name="kurs">#REF!</definedName>
    <definedName name="lang">[8]lang!$A$6</definedName>
    <definedName name="Language">[9]Main!$B$21</definedName>
    <definedName name="Last_Row" localSheetId="1">IF('Приложение 1 (2)'!Values_Entered,'Приложение 1 (2)'!Header_Row+'Приложение 1 (2)'!Number_of_Payments,'Приложение 1 (2)'!Header_Row)</definedName>
    <definedName name="Last_Row" localSheetId="2">IF('Приложение 2 (2)'!Values_Entered,'Приложение 2 (2)'!Header_Row+'Приложение 2 (2)'!Number_of_Payments,'Приложение 2 (2)'!Header_Row)</definedName>
    <definedName name="Last_Row" localSheetId="0">IF('Реестр (2)'!Values_Entered,'Реестр (2)'!Header_Row+'Реестр (2)'!Number_of_Payments,'Реестр (2)'!Header_Row)</definedName>
    <definedName name="Last_Row">IF(Values_Entered,Header_Row+Number_of_Payments,Header_Row)</definedName>
    <definedName name="libir6m" localSheetId="1">#REF!</definedName>
    <definedName name="libir6m" localSheetId="2">#REF!</definedName>
    <definedName name="libir6m" localSheetId="0">#REF!</definedName>
    <definedName name="libir6m">#REF!</definedName>
    <definedName name="limcount" hidden="1">1</definedName>
    <definedName name="LME" localSheetId="1">#REF!</definedName>
    <definedName name="LME" localSheetId="2">#REF!</definedName>
    <definedName name="LME" localSheetId="0">#REF!</definedName>
    <definedName name="LME">#REF!</definedName>
    <definedName name="Loan_Amount" localSheetId="1">#REF!</definedName>
    <definedName name="Loan_Amount" localSheetId="2">#REF!</definedName>
    <definedName name="Loan_Amount" localSheetId="0">#REF!</definedName>
    <definedName name="Loan_Amount">#REF!</definedName>
    <definedName name="Loan_Start" localSheetId="1">#REF!</definedName>
    <definedName name="Loan_Start" localSheetId="2">#REF!</definedName>
    <definedName name="Loan_Start" localSheetId="0">#REF!</definedName>
    <definedName name="Loan_Start">#REF!</definedName>
    <definedName name="Loan_Years" localSheetId="1">#REF!</definedName>
    <definedName name="Loan_Years" localSheetId="2">#REF!</definedName>
    <definedName name="Loan_Years" localSheetId="0">#REF!</definedName>
    <definedName name="Loan_Years">#REF!</definedName>
    <definedName name="mamamia" localSheetId="1">#REF!</definedName>
    <definedName name="mamamia" localSheetId="2">#REF!</definedName>
    <definedName name="mamamia" localSheetId="0">#REF!</definedName>
    <definedName name="mamamia">#REF!</definedName>
    <definedName name="mm">[0]!mm</definedName>
    <definedName name="Moeuvre" localSheetId="1">[10]Personnel!#REF!</definedName>
    <definedName name="Moeuvre" localSheetId="2">[10]Personnel!#REF!</definedName>
    <definedName name="Moeuvre" localSheetId="0">[10]Personnel!#REF!</definedName>
    <definedName name="Moeuvre">[10]Personnel!#REF!</definedName>
    <definedName name="nn">kk/1.81</definedName>
    <definedName name="nnnn">kk/1.81</definedName>
    <definedName name="Num_Pmt_Per_Year" localSheetId="1">#REF!</definedName>
    <definedName name="Num_Pmt_Per_Year" localSheetId="2">#REF!</definedName>
    <definedName name="Num_Pmt_Per_Year" localSheetId="0">#REF!</definedName>
    <definedName name="Num_Pmt_Per_Year">#REF!</definedName>
    <definedName name="Number_of_Payments" localSheetId="1">MATCH(0.01,'Приложение 1 (2)'!End_Bal,-1)+1</definedName>
    <definedName name="Number_of_Payments" localSheetId="2">MATCH(0.01,'Приложение 2 (2)'!End_Bal,-1)+1</definedName>
    <definedName name="Number_of_Payments" localSheetId="0">MATCH(0.01,'Реестр (2)'!End_Bal,-1)+1</definedName>
    <definedName name="Number_of_Payments">MATCH(0.01,End_Bal,-1)+1</definedName>
    <definedName name="ok">[11]Контроль!$E$1</definedName>
    <definedName name="org">'[12]Анкета (2)'!$A$5</definedName>
    <definedName name="output_year" localSheetId="1">#REF!</definedName>
    <definedName name="output_year" localSheetId="2">#REF!</definedName>
    <definedName name="output_year" localSheetId="0">#REF!</definedName>
    <definedName name="output_year">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'[13]16'!$E$15:$I$16,'[13]16'!$E$18:$I$20,'[13]16'!$E$23:$I$23,'[13]16'!$E$26:$I$26,'[13]16'!$E$29:$I$29,'[13]16'!$E$32:$I$32,'[13]16'!$E$35:$I$35,'[13]16'!$B$34,'[13]16'!$B$37</definedName>
    <definedName name="P1_SCOPE_17_PRT" localSheetId="1" hidden="1">#REF!,#REF!,#REF!,#REF!,#REF!,#REF!,#REF!,#REF!</definedName>
    <definedName name="P1_SCOPE_17_PRT" localSheetId="2" hidden="1">#REF!,#REF!,#REF!,#REF!,#REF!,#REF!,#REF!,#REF!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'[13]4'!$F$23:$I$23,'[13]4'!$F$25:$I$25,'[13]4'!$F$27:$I$31,'[13]4'!$K$14:$N$20,'[13]4'!$K$23:$N$23,'[13]4'!$K$25:$N$25,'[13]4'!$K$27:$N$31,'[13]4'!$P$14:$S$20,'[13]4'!$P$23:$S$23</definedName>
    <definedName name="P1_SCOPE_5_PRT" hidden="1">'[13]5'!$F$23:$I$23,'[13]5'!$F$25:$I$25,'[13]5'!$F$27:$I$31,'[13]5'!$K$14:$N$21,'[13]5'!$K$23:$N$23,'[13]5'!$K$25:$N$25,'[13]5'!$K$27:$N$31,'[13]5'!$P$14:$S$21,'[13]5'!$P$23:$S$23</definedName>
    <definedName name="P1_SCOPE_F1_PRT" hidden="1">'[13]Ф-1 (для АО-энерго)'!$D$74:$E$84,'[13]Ф-1 (для АО-энерго)'!$D$71:$E$72,'[13]Ф-1 (для АО-энерго)'!$D$66:$E$69,'[13]Ф-1 (для АО-энерго)'!$D$61:$E$64</definedName>
    <definedName name="P1_SCOPE_F2_PRT" hidden="1">'[13]Ф-2 (для АО-энерго)'!$G$56,'[13]Ф-2 (для АО-энерго)'!$E$55:$E$56,'[13]Ф-2 (для АО-энерго)'!$F$55:$G$55,'[13]Ф-2 (для АО-энерго)'!$D$55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[13]перекрестка!$H$15:$H$19,[13]перекрестка!$H$21:$H$25,[13]перекрестка!$J$14:$J$25,[13]перекрестка!$K$15:$K$19,[13]перекрестка!$K$21:$K$25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[13]свод!$E$70:$M$79,[13]свод!$E$81:$M$81,[13]свод!$E$83:$M$88,[13]свод!$E$90:$M$90,[13]свод!$E$92:$M$96,[13]свод!$E$98:$M$98,[13]свод!$E$101:$M$102</definedName>
    <definedName name="P1_SCOPE_SV_PRT" hidden="1">[13]свод!$E$18:$I$19,[13]свод!$E$23:$H$26,[13]свод!$E$28:$I$29,[13]свод!$E$32:$I$36,[13]свод!$E$38:$I$40,[13]свод!$E$42:$I$53,[13]свод!$E$55:$I$56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[14]перекрестка!$J$42:$K$46,[14]перекрестка!$J$49,[14]перекрестка!$J$50:$K$54,[14]перекрестка!$J$55,[14]перекрестка!$J$56:$K$60,[14]перекрестка!$J$62:$K$66</definedName>
    <definedName name="P1_T16_Protect" hidden="1">'[14]16'!$G$10:$K$14,'[14]16'!$G$17:$K$17,'[14]16'!$G$20:$K$20,'[14]16'!$G$23:$K$23,'[14]16'!$G$26:$K$26,'[14]16'!$G$29:$K$29,'[14]16'!$G$33:$K$34,'[14]16'!$G$38:$K$40</definedName>
    <definedName name="P1_T17?L4">'[6]29'!$J$18:$J$25,'[6]29'!$G$18:$G$25,'[6]29'!$G$35:$G$42,'[6]29'!$J$35:$J$42,'[6]29'!$G$60,'[6]29'!$J$60,'[6]29'!$M$60,'[6]29'!$P$60,'[6]29'!$P$18:$P$25,'[6]29'!$G$9:$G$16</definedName>
    <definedName name="P1_T17?unit?РУБ.ГКАЛ">'[6]29'!$F$44:$F$51,'[6]29'!$I$44:$I$51,'[6]29'!$L$44:$L$51,'[6]29'!$F$18:$F$25,'[6]29'!$I$60,'[6]29'!$L$60,'[6]29'!$O$60,'[6]29'!$F$60,'[6]29'!$F$9:$F$16,'[6]29'!$I$9:$I$16</definedName>
    <definedName name="P1_T17?unit?ТГКАЛ">'[6]29'!$M$18:$M$25,'[6]29'!$J$18:$J$25,'[6]29'!$G$18:$G$25,'[6]29'!$G$35:$G$42,'[6]29'!$J$35:$J$42,'[6]29'!$G$60,'[6]29'!$J$60,'[6]29'!$M$60,'[6]29'!$P$60,'[6]29'!$G$9:$G$16</definedName>
    <definedName name="P1_T17_Protection">'[6]29'!$O$47:$P$51,'[6]29'!$L$47:$M$51,'[6]29'!$L$53:$M$53,'[6]29'!$L$55:$M$59,'[6]29'!$O$53:$P$53,'[6]29'!$O$55:$P$59,'[6]29'!$F$12:$G$16,'[6]29'!$F$10:$G$10</definedName>
    <definedName name="P1_T18.2_Protect" hidden="1">'[14]18.2'!$F$12:$J$19,'[14]18.2'!$F$22:$J$25,'[14]18.2'!$B$28:$J$30,'[14]18.2'!$F$32:$J$32,'[14]18.2'!$B$34:$J$36,'[14]18.2'!$F$40:$J$45,'[14]18.2'!$F$52:$J$52</definedName>
    <definedName name="P1_T20_Protection" hidden="1">'[6]20'!$E$4:$H$4,'[6]20'!$E$13:$H$13,'[6]20'!$E$16:$H$17,'[6]20'!$E$19:$H$19,'[6]20'!$J$4:$M$4,'[6]20'!$J$8:$M$11,'[6]20'!$J$13:$M$13,'[6]20'!$J$16:$M$17,'[6]20'!$J$19:$M$19</definedName>
    <definedName name="P1_T21_Protection">'[6]21'!$O$31:$S$33,'[6]21'!$E$11,'[6]21'!$G$11:$K$11,'[6]21'!$M$11,'[6]21'!$O$11:$S$11,'[6]21'!$E$14:$E$16,'[6]21'!$G$14:$K$16,'[6]21'!$M$14:$M$16,'[6]21'!$O$14:$S$16</definedName>
    <definedName name="P1_T23_Protection">'[6]23'!$F$9:$J$25,'[6]23'!$O$9:$P$25,'[6]23'!$A$32:$A$34,'[6]23'!$F$32:$J$34,'[6]23'!$O$32:$P$34,'[6]23'!$A$37:$A$53,'[6]23'!$F$37:$J$53,'[6]23'!$O$37:$P$53</definedName>
    <definedName name="P1_T25_protection">'[6]25'!$G$8:$J$21,'[6]25'!$G$24:$J$28,'[6]25'!$G$30:$J$33,'[6]25'!$G$35:$J$37,'[6]25'!$G$41:$J$42,'[6]25'!$L$8:$O$21,'[6]25'!$L$24:$O$28,'[6]25'!$L$30:$O$33</definedName>
    <definedName name="P1_T26_Protection">'[6]26'!$B$34:$B$36,'[6]26'!$F$8:$I$8,'[6]26'!$F$10:$I$11,'[6]26'!$F$13:$I$15,'[6]26'!$F$18:$I$19,'[6]26'!$F$22:$I$24,'[6]26'!$F$26:$I$26,'[6]26'!$F$29:$I$32</definedName>
    <definedName name="P1_T27_Protection">'[6]27'!$B$34:$B$36,'[6]27'!$F$8:$I$8,'[6]27'!$F$10:$I$11,'[6]27'!$F$13:$I$15,'[6]27'!$F$18:$I$19,'[6]27'!$F$22:$I$24,'[6]27'!$F$26:$I$26,'[6]27'!$F$29:$I$32</definedName>
    <definedName name="P1_T28?axis?R?ПЭ">'[6]28'!$D$16:$I$18,'[6]28'!$D$22:$I$24,'[6]28'!$D$28:$I$30,'[6]28'!$D$37:$I$39,'[6]28'!$D$42:$I$44,'[6]28'!$D$48:$I$50,'[6]28'!$D$54:$I$56,'[6]28'!$D$63:$I$65</definedName>
    <definedName name="P1_T28?axis?R?ПЭ?">'[6]28'!$B$16:$B$18,'[6]28'!$B$22:$B$24,'[6]28'!$B$28:$B$30,'[6]28'!$B$37:$B$39,'[6]28'!$B$42:$B$44,'[6]28'!$B$48:$B$50,'[6]28'!$B$54:$B$56,'[6]28'!$B$63:$B$65</definedName>
    <definedName name="P1_T28?Data">'[6]28'!$G$242:$H$265,'[6]28'!$D$242:$E$265,'[6]28'!$G$216:$H$239,'[6]28'!$D$268:$E$292,'[6]28'!$G$268:$H$292,'[6]28'!$D$216:$E$239,'[6]28'!$G$190:$H$213</definedName>
    <definedName name="P1_T28_Protection">'[6]28'!$B$74:$B$76,'[6]28'!$B$80:$B$82,'[6]28'!$B$89:$B$91,'[6]28'!$B$94:$B$96,'[6]28'!$B$100:$B$102,'[6]28'!$B$106:$B$108,'[6]28'!$B$115:$B$117,'[6]28'!$B$120:$B$122</definedName>
    <definedName name="P1_T4_Protect" hidden="1">'[14]4'!$G$20:$J$20,'[14]4'!$G$22:$J$22,'[14]4'!$G$24:$J$28,'[14]4'!$L$11:$O$17,'[14]4'!$L$20:$O$20,'[14]4'!$L$22:$O$22,'[14]4'!$L$24:$O$28,'[14]4'!$Q$11:$T$17,'[14]4'!$Q$20:$T$20</definedName>
    <definedName name="P1_T6_Protect" hidden="1">'[14]6'!$D$46:$H$55,'[14]6'!$J$46:$N$55,'[14]6'!$D$57:$H$59,'[14]6'!$J$57:$N$59,'[14]6'!$B$10:$B$19,'[14]6'!$D$10:$H$19,'[14]6'!$J$10:$N$19,'[14]6'!$D$21:$H$23,'[14]6'!$J$21:$N$23</definedName>
    <definedName name="P10_T1_Protect" hidden="1">[14]перекрестка!$F$42:$H$46,[14]перекрестка!$F$49:$G$49,[14]перекрестка!$F$50:$H$54,[14]перекрестка!$F$55:$G$55,[14]перекрестка!$F$56:$H$60</definedName>
    <definedName name="P10_T28_Protection">'[6]28'!$G$167:$H$169,'[6]28'!$D$172:$E$174,'[6]28'!$G$172:$H$174,'[6]28'!$D$178:$E$180,'[6]28'!$G$178:$H$181,'[6]28'!$D$184:$E$186,'[6]28'!$G$184:$H$186</definedName>
    <definedName name="P11_T1_Protect" hidden="1">[14]перекрестка!$F$62:$H$66,[14]перекрестка!$F$68:$H$72,[14]перекрестка!$F$74:$H$78,[14]перекрестка!$F$80:$H$84,[14]перекрестка!$F$89:$G$89</definedName>
    <definedName name="P11_T28_Protection">'[6]28'!$D$193:$E$195,'[6]28'!$G$193:$H$195,'[6]28'!$D$198:$E$200,'[6]28'!$G$198:$H$200,'[6]28'!$D$204:$E$206,'[6]28'!$G$204:$H$206,'[6]28'!$D$210:$E$212,'[6]28'!$B$68:$B$70</definedName>
    <definedName name="P12_T1_Protect" hidden="1">[14]перекрестка!$F$90:$H$94,[14]перекрестка!$F$95:$G$95,[14]перекрестка!$F$96:$H$100,[14]перекрестка!$F$102:$H$106,[14]перекрестка!$F$108:$H$112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[14]перекрестка!$F$114:$H$118,[14]перекрестка!$F$120:$H$124,[14]перекрестка!$F$127:$G$127,[14]перекрестка!$F$128:$H$132,[14]перекрестка!$F$133:$G$133</definedName>
    <definedName name="P14_T1_Protect" hidden="1">[14]перекрестка!$F$134:$H$138,[14]перекрестка!$F$140:$H$144,[14]перекрестка!$F$146:$H$150,[14]перекрестка!$F$152:$H$156,[14]перекрестка!$F$158:$H$162</definedName>
    <definedName name="P15_T1_Protect" hidden="1">[14]перекрестка!$J$158:$K$162,[14]перекрестка!$J$152:$K$156,[14]перекрестка!$J$146:$K$150,[14]перекрестка!$J$140:$K$144,[14]перекрестка!$J$11</definedName>
    <definedName name="P16_T1_Protect" hidden="1">[14]перекрестка!$J$12:$K$16,[14]перекрестка!$J$17,[14]перекрестка!$J$18:$K$22,[14]перекрестка!$J$24:$K$28,[14]перекрестка!$J$30:$K$34,[14]перекрестка!$F$23:$G$23</definedName>
    <definedName name="P17_T1_Protect" hidden="1">[14]перекрестка!$F$29:$G$29,[14]перекрестка!$F$61:$G$61,[14]перекрестка!$F$67:$G$67,[14]перекрестка!$F$101:$G$101,[14]перекрестка!$F$107:$G$107</definedName>
    <definedName name="P18_T1_Protect" hidden="1">[14]перекрестка!$F$139:$G$139,[14]перекрестка!$F$145:$G$145,[14]перекрестка!$J$36:$K$40,P1_T1_Protect,P2_T1_Protect,P3_T1_Protect,P4_T1_Protect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'[13]16'!$E$38:$I$38,'[13]16'!$E$41:$I$41,'[13]16'!$E$45:$I$47,'[13]16'!$E$49:$I$49,'[13]16'!$E$53:$I$54,'[13]16'!$E$56:$I$57,'[13]16'!$E$59:$I$59,'[13]16'!$E$9:$I$13</definedName>
    <definedName name="P2_SCOPE_4_PRT" hidden="1">'[13]4'!$P$25:$S$25,'[13]4'!$P$27:$S$31,'[13]4'!$U$14:$X$20,'[13]4'!$U$23:$X$23,'[13]4'!$U$25:$X$25,'[13]4'!$U$27:$X$31,'[13]4'!$Z$14:$AC$20,'[13]4'!$Z$23:$AC$23,'[13]4'!$Z$25:$AC$25</definedName>
    <definedName name="P2_SCOPE_5_PRT" hidden="1">'[13]5'!$P$25:$S$25,'[13]5'!$P$27:$S$31,'[13]5'!$U$14:$X$21,'[13]5'!$U$23:$X$23,'[13]5'!$U$25:$X$25,'[13]5'!$U$27:$X$31,'[13]5'!$Z$14:$AC$21,'[13]5'!$Z$23:$AC$23,'[13]5'!$Z$25:$AC$25</definedName>
    <definedName name="P2_SCOPE_F1_PRT" hidden="1">'[13]Ф-1 (для АО-энерго)'!$D$56:$E$59,'[13]Ф-1 (для АО-энерго)'!$D$34:$E$50,'[13]Ф-1 (для АО-энерго)'!$D$32:$E$32,'[13]Ф-1 (для АО-энерго)'!$D$23:$E$30</definedName>
    <definedName name="P2_SCOPE_F2_PRT" hidden="1">'[13]Ф-2 (для АО-энерго)'!$D$52:$G$54,'[13]Ф-2 (для АО-энерго)'!$C$21:$E$42,'[13]Ф-2 (для АО-энерго)'!$A$12:$E$12,'[13]Ф-2 (для АО-энерго)'!$C$8:$E$11</definedName>
    <definedName name="P2_SCOPE_PER_PRT" hidden="1">[13]перекрестка!$N$14:$N$25,[13]перекрестка!$N$27:$N$31,[13]перекрестка!$J$27:$K$31,[13]перекрестка!$F$27:$H$31,[13]перекрестка!$F$33:$H$37</definedName>
    <definedName name="P2_SCOPE_SV_PRT" hidden="1">[13]свод!$E$58:$I$63,[13]свод!$E$72:$I$79,[13]свод!$E$81:$I$81,[13]свод!$E$85:$H$88,[13]свод!$E$90:$I$90,[13]свод!$E$107:$I$112,[13]свод!$E$114:$I$117</definedName>
    <definedName name="P2_T1_Protect" hidden="1">[14]перекрестка!$J$68:$K$72,[14]перекрестка!$J$74:$K$78,[14]перекрестка!$J$80:$K$84,[14]перекрестка!$J$89,[14]перекрестка!$J$90:$K$94,[14]перекрестка!$J$95</definedName>
    <definedName name="P2_T17?L4">'[6]29'!$J$9:$J$16,'[6]29'!$M$9:$M$16,'[6]29'!$P$9:$P$16,'[6]29'!$G$44:$G$51,'[6]29'!$J$44:$J$51,'[6]29'!$M$44:$M$51,'[6]29'!$M$35:$M$42,'[6]29'!$P$35:$P$42,'[6]29'!$P$44:$P$51</definedName>
    <definedName name="P2_T17?unit?РУБ.ГКАЛ">'[6]29'!$I$18:$I$25,'[6]29'!$L$9:$L$16,'[6]29'!$L$18:$L$25,'[6]29'!$O$9:$O$16,'[6]29'!$F$35:$F$42,'[6]29'!$I$35:$I$42,'[6]29'!$L$35:$L$42,'[6]29'!$O$35:$O$51</definedName>
    <definedName name="P2_T17?unit?ТГКАЛ">'[6]29'!$J$9:$J$16,'[6]29'!$M$9:$M$16,'[6]29'!$P$9:$P$16,'[6]29'!$M$35:$M$42,'[6]29'!$P$35:$P$42,'[6]29'!$G$44:$G$51,'[6]29'!$J$44:$J$51,'[6]29'!$M$44:$M$51,'[6]29'!$P$44:$P$51</definedName>
    <definedName name="P2_T17_Protection">'[6]29'!$F$19:$G$19,'[6]29'!$F$21:$G$25,'[6]29'!$F$27:$G$27,'[6]29'!$F$29:$G$33,'[6]29'!$F$36:$G$36,'[6]29'!$F$38:$G$42,'[6]29'!$F$45:$G$45,'[6]29'!$F$47:$G$51</definedName>
    <definedName name="P2_T21_Protection">'[6]21'!$E$20:$E$22,'[6]21'!$G$20:$K$22,'[6]21'!$M$20:$M$22,'[6]21'!$O$20:$S$22,'[6]21'!$E$26:$E$28,'[6]21'!$G$26:$K$28,'[6]21'!$M$26:$M$28,'[6]21'!$O$26:$S$28</definedName>
    <definedName name="P2_T25_protection">'[6]25'!$L$35:$O$37,'[6]25'!$L$41:$O$42,'[6]25'!$Q$8:$T$21,'[6]25'!$Q$24:$T$28,'[6]25'!$Q$30:$T$33,'[6]25'!$Q$35:$T$37,'[6]25'!$Q$41:$T$42,'[6]25'!$B$35:$B$37</definedName>
    <definedName name="P2_T26_Protection">'[6]26'!$F$34:$I$36,'[6]26'!$K$8:$N$8,'[6]26'!$K$10:$N$11,'[6]26'!$K$13:$N$15,'[6]26'!$K$18:$N$19,'[6]26'!$K$22:$N$24,'[6]26'!$K$26:$N$26,'[6]26'!$K$29:$N$32</definedName>
    <definedName name="P2_T27_Protection">'[6]27'!$F$34:$I$36,'[6]27'!$K$8:$N$8,'[6]27'!$K$10:$N$11,'[6]27'!$K$13:$N$15,'[6]27'!$K$18:$N$19,'[6]27'!$K$22:$N$24,'[6]27'!$K$26:$N$26,'[6]27'!$K$29:$N$32</definedName>
    <definedName name="P2_T28?axis?R?ПЭ">'[6]28'!$D$68:$I$70,'[6]28'!$D$74:$I$76,'[6]28'!$D$80:$I$82,'[6]28'!$D$89:$I$91,'[6]28'!$D$94:$I$96,'[6]28'!$D$100:$I$102,'[6]28'!$D$106:$I$108,'[6]28'!$D$115:$I$117</definedName>
    <definedName name="P2_T28?axis?R?ПЭ?">'[6]28'!$B$68:$B$70,'[6]28'!$B$74:$B$76,'[6]28'!$B$80:$B$82,'[6]28'!$B$89:$B$91,'[6]28'!$B$94:$B$96,'[6]28'!$B$100:$B$102,'[6]28'!$B$106:$B$108,'[6]28'!$B$115:$B$117</definedName>
    <definedName name="P2_T28_Protection">'[6]28'!$B$126:$B$128,'[6]28'!$B$132:$B$134,'[6]28'!$B$141:$B$143,'[6]28'!$B$146:$B$148,'[6]28'!$B$152:$B$154,'[6]28'!$B$158:$B$160,'[6]28'!$B$167:$B$169</definedName>
    <definedName name="P2_T4_Protect" hidden="1">'[14]4'!$Q$22:$T$22,'[14]4'!$Q$24:$T$28,'[14]4'!$V$24:$Y$28,'[14]4'!$V$22:$Y$22,'[14]4'!$V$20:$Y$20,'[14]4'!$V$11:$Y$17,'[14]4'!$AA$11:$AD$17,'[14]4'!$AA$20:$AD$20,'[14]4'!$AA$22:$AD$22</definedName>
    <definedName name="P3_SCOPE_F1_PRT" hidden="1">'[13]Ф-1 (для АО-энерго)'!$E$16:$E$17,'[13]Ф-1 (для АО-энерго)'!$C$4:$D$4,'[13]Ф-1 (для АО-энерго)'!$C$7:$E$10,'[13]Ф-1 (для АО-энерго)'!$A$11:$E$11</definedName>
    <definedName name="P3_SCOPE_PER_PRT" hidden="1">[13]перекрестка!$J$33:$K$37,[13]перекрестка!$N$33:$N$37,[13]перекрестка!$F$39:$H$43,[13]перекрестка!$J$39:$K$43,[13]перекрестка!$N$39:$N$43</definedName>
    <definedName name="P3_SCOPE_SV_PRT" hidden="1">[13]свод!$E$121:$I$121,[13]свод!$E$124:$H$127,[13]свод!$D$135:$G$135,[13]свод!$I$135:$I$140,[13]свод!$H$137:$H$140,[13]свод!$D$138:$G$140,[13]свод!$E$15:$I$16</definedName>
    <definedName name="P3_T1_Protect" hidden="1">[14]перекрестка!$J$96:$K$100,[14]перекрестка!$J$102:$K$106,[14]перекрестка!$J$108:$K$112,[14]перекрестка!$J$114:$K$118,[14]перекрестка!$J$120:$K$124</definedName>
    <definedName name="P3_T17_Protection">'[6]29'!$F$53:$G$53,'[6]29'!$F$55:$G$59,'[6]29'!$I$55:$J$59,'[6]29'!$I$53:$J$53,'[6]29'!$I$47:$J$51,'[6]29'!$I$45:$J$45,'[6]29'!$I$38:$J$42,'[6]29'!$I$36:$J$36</definedName>
    <definedName name="P3_T21_Protection">'[6]21'!$E$31:$E$33,'[6]21'!$G$31:$K$33,'[6]21'!$B$14:$B$16,'[6]21'!$B$20:$B$22,'[6]21'!$B$26:$B$28,'[6]21'!$B$31:$B$33,'[6]21'!$M$31:$M$33,P1_T21_Protection</definedName>
    <definedName name="P3_T27_Protection">'[6]27'!$K$34:$N$36,'[6]27'!$P$8:$S$8,'[6]27'!$P$10:$S$11,'[6]27'!$P$13:$S$15,'[6]27'!$P$18:$S$19,'[6]27'!$P$22:$S$24,'[6]27'!$P$26:$S$26,'[6]27'!$P$29:$S$32</definedName>
    <definedName name="P3_T28?axis?R?ПЭ">'[6]28'!$D$120:$I$122,'[6]28'!$D$126:$I$128,'[6]28'!$D$132:$I$134,'[6]28'!$D$141:$I$143,'[6]28'!$D$146:$I$148,'[6]28'!$D$152:$I$154,'[6]28'!$D$158:$I$160</definedName>
    <definedName name="P3_T28?axis?R?ПЭ?">'[6]28'!$B$120:$B$122,'[6]28'!$B$126:$B$128,'[6]28'!$B$132:$B$134,'[6]28'!$B$141:$B$143,'[6]28'!$B$146:$B$148,'[6]28'!$B$152:$B$154,'[6]28'!$B$158:$B$160</definedName>
    <definedName name="P3_T28_Protection">'[6]28'!$B$172:$B$174,'[6]28'!$B$178:$B$180,'[6]28'!$B$184:$B$186,'[6]28'!$B$193:$B$195,'[6]28'!$B$198:$B$200,'[6]28'!$B$204:$B$206,'[6]28'!$B$210:$B$212</definedName>
    <definedName name="P4_SCOPE_F1_PRT" hidden="1">'[13]Ф-1 (для АО-энерго)'!$C$13:$E$13,'[13]Ф-1 (для АО-энерго)'!$A$14:$E$14,'[13]Ф-1 (для АО-энерго)'!$C$23:$C$50,'[13]Ф-1 (для АО-энерго)'!$C$54:$C$95</definedName>
    <definedName name="P4_SCOPE_PER_PRT" hidden="1">[13]перекрестка!$F$45:$H$49,[13]перекрестка!$J$45:$K$49,[13]перекрестка!$N$45:$N$49,[13]перекрестка!$F$53:$G$64,[13]перекрестка!$H$54:$H$58</definedName>
    <definedName name="P4_T1_Protect" hidden="1">[14]перекрестка!$J$127,[14]перекрестка!$J$128:$K$132,[14]перекрестка!$J$133,[14]перекрестка!$J$134:$K$138,[14]перекрестка!$N$11:$N$22,[14]перекрестка!$N$24:$N$28</definedName>
    <definedName name="P4_T17_Protection">'[6]29'!$I$29:$J$33,'[6]29'!$I$27:$J$27,'[6]29'!$I$21:$J$25,'[6]29'!$I$19:$J$19,'[6]29'!$I$12:$J$16,'[6]29'!$I$10:$J$10,'[6]29'!$L$10:$M$10,'[6]29'!$L$12:$M$16</definedName>
    <definedName name="P4_T28?axis?R?ПЭ">'[6]28'!$D$167:$I$169,'[6]28'!$D$172:$I$174,'[6]28'!$D$178:$I$180,'[6]28'!$D$184:$I$186,'[6]28'!$D$193:$I$195,'[6]28'!$D$198:$I$200,'[6]28'!$D$204:$I$206</definedName>
    <definedName name="P4_T28?axis?R?ПЭ?">'[6]28'!$B$167:$B$169,'[6]28'!$B$172:$B$174,'[6]28'!$B$178:$B$180,'[6]28'!$B$184:$B$186,'[6]28'!$B$193:$B$195,'[6]28'!$B$198:$B$200,'[6]28'!$B$204:$B$206</definedName>
    <definedName name="P4_T28_Protection">'[6]28'!$B$219:$B$221,'[6]28'!$B$224:$B$226,'[6]28'!$B$230:$B$232,'[6]28'!$B$236:$B$238,'[6]28'!$B$245:$B$247,'[6]28'!$B$250:$B$252,'[6]28'!$B$256:$B$258</definedName>
    <definedName name="P5_SCOPE_PER_PRT" hidden="1">[13]перекрестка!$H$60:$H$64,[13]перекрестка!$J$53:$J$64,[13]перекрестка!$K$54:$K$58,[13]перекрестка!$K$60:$K$64,[13]перекрестка!$N$53:$N$64</definedName>
    <definedName name="P5_T1_Protect" hidden="1">[14]перекрестка!$N$30:$N$34,[14]перекрестка!$N$36:$N$40,[14]перекрестка!$N$42:$N$46,[14]перекрестка!$N$49:$N$60,[14]перекрестка!$N$62:$N$66</definedName>
    <definedName name="P5_T17_Protection">'[6]29'!$L$19:$M$19,'[6]29'!$L$21:$M$27,'[6]29'!$L$29:$M$33,'[6]29'!$L$36:$M$36,'[6]29'!$L$38:$M$42,'[6]29'!$L$45:$M$45,'[6]29'!$O$10:$P$10,'[6]29'!$O$12:$P$16</definedName>
    <definedName name="P5_T28?axis?R?ПЭ">'[6]28'!$D$210:$I$212,'[6]28'!$D$219:$I$221,'[6]28'!$D$224:$I$226,'[6]28'!$D$230:$I$232,'[6]28'!$D$236:$I$238,'[6]28'!$D$245:$I$247,'[6]28'!$D$250:$I$252</definedName>
    <definedName name="P5_T28?axis?R?ПЭ?">'[6]28'!$B$210:$B$212,'[6]28'!$B$219:$B$221,'[6]28'!$B$224:$B$226,'[6]28'!$B$230:$B$232,'[6]28'!$B$236:$B$238,'[6]28'!$B$245:$B$247,'[6]28'!$B$250:$B$252</definedName>
    <definedName name="P5_T28_Protection">'[6]28'!$B$262:$B$264,'[6]28'!$B$271:$B$273,'[6]28'!$B$276:$B$278,'[6]28'!$B$282:$B$284,'[6]28'!$B$288:$B$291,'[6]28'!$B$11:$B$13,'[6]28'!$B$16:$B$18,'[6]28'!$B$22:$B$24</definedName>
    <definedName name="P6_SCOPE_PER_PRT" hidden="1">[13]перекрестка!$F$66:$H$70,[13]перекрестка!$J$66:$K$70,[13]перекрестка!$N$66:$N$70,[13]перекрестка!$F$72:$H$76,[13]перекрестка!$J$72:$K$76</definedName>
    <definedName name="P6_T1_Protect" hidden="1">[14]перекрестка!$N$68:$N$72,[14]перекрестка!$N$74:$N$78,[14]перекрестка!$N$80:$N$84,[14]перекрестка!$N$89:$N$100,[14]перекрестка!$N$102:$N$106</definedName>
    <definedName name="P6_T17_Protection">'[6]29'!$O$19:$P$19,'[6]29'!$O$21:$P$25,'[6]29'!$O$27:$P$27,'[6]29'!$O$29:$P$33,'[6]29'!$O$36:$P$36,'[6]29'!$O$38:$P$42,'[6]29'!$O$45:$P$45,P1_T17_Protection</definedName>
    <definedName name="P6_T28?axis?R?ПЭ">'[6]28'!$D$256:$I$258,'[6]28'!$D$262:$I$264,'[6]28'!$D$271:$I$273,'[6]28'!$D$276:$I$278,'[6]28'!$D$282:$I$284,'[6]28'!$D$288:$I$291,'[6]28'!$D$11:$I$13,P1_T28?axis?R?ПЭ</definedName>
    <definedName name="P6_T28?axis?R?ПЭ?">'[6]28'!$B$256:$B$258,'[6]28'!$B$262:$B$264,'[6]28'!$B$271:$B$273,'[6]28'!$B$276:$B$278,'[6]28'!$B$282:$B$284,'[6]28'!$B$288:$B$291,'[6]28'!$B$11:$B$13,P1_T28?axis?R?ПЭ?</definedName>
    <definedName name="P6_T28_Protection">'[6]28'!$B$28:$B$30,'[6]28'!$B$37:$B$39,'[6]28'!$B$42:$B$44,'[6]28'!$B$48:$B$50,'[6]28'!$B$54:$B$56,'[6]28'!$B$63:$B$65,'[6]28'!$G$210:$H$212,'[6]28'!$D$11:$E$13</definedName>
    <definedName name="P7_SCOPE_PER_PRT" hidden="1">[13]перекрестка!$N$72:$N$76,[13]перекрестка!$F$78:$H$82,[13]перекрестка!$J$78:$K$82,[13]перекрестка!$N$78:$N$82,[13]перекрестка!$F$84:$H$88</definedName>
    <definedName name="P7_T1_Protect" hidden="1">[14]перекрестка!$N$108:$N$112,[14]перекрестка!$N$114:$N$118,[14]перекрестка!$N$120:$N$124,[14]перекрестка!$N$127:$N$138,[14]перекрестка!$N$140:$N$144</definedName>
    <definedName name="P7_T28_Protection">'[6]28'!$G$11:$H$13,'[6]28'!$D$16:$E$18,'[6]28'!$G$16:$H$18,'[6]28'!$D$22:$E$24,'[6]28'!$G$22:$H$24,'[6]28'!$D$28:$E$30,'[6]28'!$G$28:$H$30,'[6]28'!$D$37:$E$39</definedName>
    <definedName name="P8_SCOPE_PER_PRT" hidden="1">[13]перекрестка!$J$84:$K$88,[13]перекрестка!$N$84:$N$88,[13]перекрестка!$F$14:$G$25,P1_SCOPE_PER_PRT,P2_SCOPE_PER_PRT,P3_SCOPE_PER_PRT,P4_SCOPE_PER_PRT</definedName>
    <definedName name="P8_T1_Protect" hidden="1">[14]перекрестка!$N$146:$N$150,[14]перекрестка!$N$152:$N$156,[14]перекрестка!$N$158:$N$162,[14]перекрестка!$F$11:$G$11,[14]перекрестка!$F$12:$H$16</definedName>
    <definedName name="P8_T28_Protection">'[6]28'!$G$37:$H$39,'[6]28'!$D$42:$E$44,'[6]28'!$G$42:$H$44,'[6]28'!$D$48:$E$50,'[6]28'!$G$48:$H$50,'[6]28'!$D$54:$E$56,'[6]28'!$G$54:$H$56,'[6]28'!$D$89:$E$91</definedName>
    <definedName name="P9_T1_Protect" hidden="1">[14]перекрестка!$F$17:$G$17,[14]перекрестка!$F$18:$H$22,[14]перекрестка!$F$24:$H$28,[14]перекрестка!$F$30:$H$34,[14]перекрестка!$F$36:$H$40</definedName>
    <definedName name="P9_T28_Protection">'[6]28'!$G$89:$H$91,'[6]28'!$G$94:$H$96,'[6]28'!$D$94:$E$96,'[6]28'!$D$100:$E$102,'[6]28'!$G$100:$H$102,'[6]28'!$D$106:$E$108,'[6]28'!$G$106:$H$108,'[6]28'!$D$167:$E$169</definedName>
    <definedName name="PapExpas" localSheetId="1">#REF!</definedName>
    <definedName name="PapExpas" localSheetId="2">#REF!</definedName>
    <definedName name="PapExpas" localSheetId="0">#REF!</definedName>
    <definedName name="PapExpas">#REF!</definedName>
    <definedName name="Pay_Date" localSheetId="1">#REF!</definedName>
    <definedName name="Pay_Date" localSheetId="2">#REF!</definedName>
    <definedName name="Pay_Date" localSheetId="0">#REF!</definedName>
    <definedName name="Pay_Date">#REF!</definedName>
    <definedName name="Pay_Num" localSheetId="1">#REF!</definedName>
    <definedName name="Pay_Num" localSheetId="2">#REF!</definedName>
    <definedName name="Pay_Num" localSheetId="0">#REF!</definedName>
    <definedName name="Pay_Num">#REF!</definedName>
    <definedName name="Payment_Date" localSheetId="1">DATE(YEAR('Приложение 1 (2)'!Loan_Start),MONTH('Приложение 1 (2)'!Loan_Start)+Payment_Number,DAY('Приложение 1 (2)'!Loan_Start))</definedName>
    <definedName name="Payment_Date" localSheetId="2">DATE(YEAR('Приложение 2 (2)'!Loan_Start),MONTH('Приложение 2 (2)'!Loan_Start)+Payment_Number,DAY('Приложение 2 (2)'!Loan_Start))</definedName>
    <definedName name="Payment_Date" localSheetId="0">DATE(YEAR('Реестр (2)'!Loan_Start),MONTH('Реестр (2)'!Loan_Start)+Payment_Number,DAY('Реестр (2)'!Loan_Start))</definedName>
    <definedName name="Payment_Date">DATE(YEAR(Loan_Start),MONTH(Loan_Start)+Payment_Number,DAY(Loan_Start))</definedName>
    <definedName name="Pbud601" localSheetId="1">#REF!</definedName>
    <definedName name="Pbud601" localSheetId="2">#REF!</definedName>
    <definedName name="Pbud601" localSheetId="0">#REF!</definedName>
    <definedName name="Pbud601">#REF!</definedName>
    <definedName name="Pbud655" localSheetId="1">#REF!</definedName>
    <definedName name="Pbud655" localSheetId="2">#REF!</definedName>
    <definedName name="Pbud655" localSheetId="0">#REF!</definedName>
    <definedName name="Pbud655">#REF!</definedName>
    <definedName name="Pbud98" localSheetId="1">#REF!</definedName>
    <definedName name="Pbud98" localSheetId="2">#REF!</definedName>
    <definedName name="Pbud98" localSheetId="0">#REF!</definedName>
    <definedName name="Pbud98">#REF!</definedName>
    <definedName name="Pcharg96" localSheetId="1">#REF!</definedName>
    <definedName name="Pcharg96" localSheetId="2">#REF!</definedName>
    <definedName name="Pcharg96" localSheetId="0">#REF!</definedName>
    <definedName name="Pcharg96">#REF!</definedName>
    <definedName name="Pcotisations" localSheetId="1">#REF!</definedName>
    <definedName name="Pcotisations" localSheetId="2">#REF!</definedName>
    <definedName name="Pcotisations" localSheetId="0">#REF!</definedName>
    <definedName name="Pcotisations">#REF!</definedName>
    <definedName name="Pcoubud" localSheetId="1">[10]Personnel!#REF!</definedName>
    <definedName name="Pcoubud" localSheetId="2">[10]Personnel!#REF!</definedName>
    <definedName name="Pcoubud" localSheetId="0">[10]Personnel!#REF!</definedName>
    <definedName name="Pcoubud">[10]Personnel!#REF!</definedName>
    <definedName name="PdgeccMO" localSheetId="1">#REF!</definedName>
    <definedName name="PdgeccMO" localSheetId="2">#REF!</definedName>
    <definedName name="PdgeccMO" localSheetId="0">#REF!</definedName>
    <definedName name="PdgeccMO">#REF!</definedName>
    <definedName name="PeffecBud" localSheetId="1">#REF!</definedName>
    <definedName name="PeffecBud" localSheetId="2">#REF!</definedName>
    <definedName name="PeffecBud" localSheetId="0">#REF!</definedName>
    <definedName name="PeffecBud">#REF!</definedName>
    <definedName name="Peffectif" localSheetId="1">#REF!</definedName>
    <definedName name="Peffectif" localSheetId="2">#REF!</definedName>
    <definedName name="Peffectif" localSheetId="0">#REF!</definedName>
    <definedName name="Peffectif">#REF!</definedName>
    <definedName name="PeffectifA" localSheetId="1">#REF!</definedName>
    <definedName name="PeffectifA" localSheetId="2">#REF!</definedName>
    <definedName name="PeffectifA" localSheetId="0">#REF!</definedName>
    <definedName name="PeffectifA">#REF!</definedName>
    <definedName name="Pfamo" localSheetId="1">#REF!</definedName>
    <definedName name="Pfamo" localSheetId="2">#REF!</definedName>
    <definedName name="Pfamo" localSheetId="0">#REF!</definedName>
    <definedName name="Pfamo">#REF!</definedName>
    <definedName name="PFAMO612642" localSheetId="1">#REF!</definedName>
    <definedName name="PFAMO612642" localSheetId="2">#REF!</definedName>
    <definedName name="PFAMO612642" localSheetId="0">#REF!</definedName>
    <definedName name="PFAMO612642">#REF!</definedName>
    <definedName name="Pgratif956" localSheetId="1">#REF!</definedName>
    <definedName name="Pgratif956" localSheetId="2">#REF!</definedName>
    <definedName name="Pgratif956" localSheetId="0">#REF!</definedName>
    <definedName name="Pgratif956">#REF!</definedName>
    <definedName name="Phsup" localSheetId="1">#REF!</definedName>
    <definedName name="Phsup" localSheetId="2">#REF!</definedName>
    <definedName name="Phsup" localSheetId="0">#REF!</definedName>
    <definedName name="Phsup">#REF!</definedName>
    <definedName name="Phsup98" localSheetId="1">#REF!</definedName>
    <definedName name="Phsup98" localSheetId="2">#REF!</definedName>
    <definedName name="Phsup98" localSheetId="0">#REF!</definedName>
    <definedName name="Phsup98">#REF!</definedName>
    <definedName name="Phypoaugmentation" localSheetId="1">#REF!</definedName>
    <definedName name="Phypoaugmentation" localSheetId="2">#REF!</definedName>
    <definedName name="Phypoaugmentation" localSheetId="0">#REF!</definedName>
    <definedName name="Phypoaugmentation">#REF!</definedName>
    <definedName name="Phypotheses" localSheetId="1">#REF!</definedName>
    <definedName name="Phypotheses" localSheetId="2">#REF!</definedName>
    <definedName name="Phypotheses" localSheetId="0">#REF!</definedName>
    <definedName name="Phypotheses">#REF!</definedName>
    <definedName name="Pmainoeuvre" localSheetId="1">#REF!</definedName>
    <definedName name="Pmainoeuvre" localSheetId="2">#REF!</definedName>
    <definedName name="Pmainoeuvre" localSheetId="0">#REF!</definedName>
    <definedName name="Pmainoeuvre">#REF!</definedName>
    <definedName name="polta" localSheetId="1">'[15]2001'!#REF!</definedName>
    <definedName name="polta" localSheetId="2">'[15]2001'!#REF!</definedName>
    <definedName name="polta" localSheetId="0">'[15]2001'!#REF!</definedName>
    <definedName name="polta">'[15]2001'!#REF!</definedName>
    <definedName name="popamia" localSheetId="1">#REF!</definedName>
    <definedName name="popamia" localSheetId="2">#REF!</definedName>
    <definedName name="popamia" localSheetId="0">#REF!</definedName>
    <definedName name="popamia">#REF!</definedName>
    <definedName name="pp" localSheetId="1">#REF!</definedName>
    <definedName name="pp" localSheetId="2">#REF!</definedName>
    <definedName name="pp" localSheetId="0">#REF!</definedName>
    <definedName name="pp">#REF!</definedName>
    <definedName name="Princ" localSheetId="1">#REF!</definedName>
    <definedName name="Princ" localSheetId="2">#REF!</definedName>
    <definedName name="Princ" localSheetId="0">#REF!</definedName>
    <definedName name="Princ">#REF!</definedName>
    <definedName name="Print_Area_Reset" localSheetId="1">OFFSET('Приложение 1 (2)'!Full_Print,0,0,'Приложение 1 (2)'!Last_Row)</definedName>
    <definedName name="Print_Area_Reset" localSheetId="2">OFFSET('Приложение 2 (2)'!Full_Print,0,0,'Приложение 2 (2)'!Last_Row)</definedName>
    <definedName name="Print_Area_Reset" localSheetId="0">OFFSET('Реестр (2)'!Full_Print,0,0,'Реестр (2)'!Last_Row)</definedName>
    <definedName name="Print_Area_Reset">OFFSET(Full_Print,0,0,Last_Row)</definedName>
    <definedName name="promd_Запрос_с_16_по_19" localSheetId="1">#REF!</definedName>
    <definedName name="promd_Запрос_с_16_по_19" localSheetId="2">#REF!</definedName>
    <definedName name="promd_Запрос_с_16_по_19" localSheetId="0">#REF!</definedName>
    <definedName name="promd_Запрос_с_16_по_19">#REF!</definedName>
    <definedName name="qaz">[0]!qaz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1">#REF!</definedName>
    <definedName name="R_r" localSheetId="2">#REF!</definedName>
    <definedName name="R_r" localSheetId="0">#REF!</definedName>
    <definedName name="R_r">#REF!</definedName>
    <definedName name="raion">'[12]Анкета (2)'!$B$8</definedName>
    <definedName name="Receipts_and_Disbursements" localSheetId="1">#REF!</definedName>
    <definedName name="Receipts_and_Disbursements" localSheetId="2">#REF!</definedName>
    <definedName name="Receipts_and_Disbursements" localSheetId="0">#REF!</definedName>
    <definedName name="Receipts_and_Disbursements">#REF!</definedName>
    <definedName name="Rent_and_Taxes" localSheetId="1">#REF!</definedName>
    <definedName name="Rent_and_Taxes" localSheetId="2">#REF!</definedName>
    <definedName name="Rent_and_Taxes" localSheetId="0">#REF!</definedName>
    <definedName name="Rent_and_Taxes">#REF!</definedName>
    <definedName name="Rep_cur" localSheetId="1">'[16]Расчет потоков без учета и.с.'!#REF!</definedName>
    <definedName name="Rep_cur" localSheetId="2">'[16]Расчет потоков без учета и.с.'!#REF!</definedName>
    <definedName name="Rep_cur" localSheetId="0">'[16]Расчет потоков без учета и.с.'!#REF!</definedName>
    <definedName name="Rep_cur">'[16]Расчет потоков без учета и.с.'!#REF!</definedName>
    <definedName name="repay1" localSheetId="1">#REF!</definedName>
    <definedName name="repay1" localSheetId="2">#REF!</definedName>
    <definedName name="repay1" localSheetId="0">#REF!</definedName>
    <definedName name="repay1">#REF!</definedName>
    <definedName name="Resnatur" localSheetId="1">#REF!</definedName>
    <definedName name="Resnatur" localSheetId="2">#REF!</definedName>
    <definedName name="Resnatur" localSheetId="0">#REF!</definedName>
    <definedName name="Resnatur">#REF!</definedName>
    <definedName name="Resnatur2" localSheetId="1">#REF!</definedName>
    <definedName name="Resnatur2" localSheetId="2">#REF!</definedName>
    <definedName name="Resnatur2" localSheetId="0">#REF!</definedName>
    <definedName name="Resnatur2">#REF!</definedName>
    <definedName name="RGK" localSheetId="1">#REF!</definedName>
    <definedName name="RGK" localSheetId="2">#REF!</definedName>
    <definedName name="RGK" localSheetId="0">#REF!</definedName>
    <definedName name="RGK">#REF!</definedName>
    <definedName name="S1_" localSheetId="1">#REF!</definedName>
    <definedName name="S1_" localSheetId="2">#REF!</definedName>
    <definedName name="S1_" localSheetId="0">#REF!</definedName>
    <definedName name="S1_">#REF!</definedName>
    <definedName name="S10_" localSheetId="1">#REF!</definedName>
    <definedName name="S10_" localSheetId="2">#REF!</definedName>
    <definedName name="S10_" localSheetId="0">#REF!</definedName>
    <definedName name="S10_">#REF!</definedName>
    <definedName name="S11_" localSheetId="1">#REF!</definedName>
    <definedName name="S11_" localSheetId="2">#REF!</definedName>
    <definedName name="S11_" localSheetId="0">#REF!</definedName>
    <definedName name="S11_">#REF!</definedName>
    <definedName name="S12_" localSheetId="1">#REF!</definedName>
    <definedName name="S12_" localSheetId="2">#REF!</definedName>
    <definedName name="S12_" localSheetId="0">#REF!</definedName>
    <definedName name="S12_">#REF!</definedName>
    <definedName name="S13_" localSheetId="1">#REF!</definedName>
    <definedName name="S13_" localSheetId="2">#REF!</definedName>
    <definedName name="S13_" localSheetId="0">#REF!</definedName>
    <definedName name="S13_">#REF!</definedName>
    <definedName name="S14_" localSheetId="1">#REF!</definedName>
    <definedName name="S14_" localSheetId="2">#REF!</definedName>
    <definedName name="S14_" localSheetId="0">#REF!</definedName>
    <definedName name="S14_">#REF!</definedName>
    <definedName name="S15_" localSheetId="1">#REF!</definedName>
    <definedName name="S15_" localSheetId="2">#REF!</definedName>
    <definedName name="S15_" localSheetId="0">#REF!</definedName>
    <definedName name="S15_">#REF!</definedName>
    <definedName name="S16_" localSheetId="1">#REF!</definedName>
    <definedName name="S16_" localSheetId="2">#REF!</definedName>
    <definedName name="S16_" localSheetId="0">#REF!</definedName>
    <definedName name="S16_">#REF!</definedName>
    <definedName name="S17_" localSheetId="1">#REF!</definedName>
    <definedName name="S17_" localSheetId="2">#REF!</definedName>
    <definedName name="S17_" localSheetId="0">#REF!</definedName>
    <definedName name="S17_">#REF!</definedName>
    <definedName name="S18_" localSheetId="1">#REF!</definedName>
    <definedName name="S18_" localSheetId="2">#REF!</definedName>
    <definedName name="S18_" localSheetId="0">#REF!</definedName>
    <definedName name="S18_">#REF!</definedName>
    <definedName name="S19_" localSheetId="1">#REF!</definedName>
    <definedName name="S19_" localSheetId="2">#REF!</definedName>
    <definedName name="S19_" localSheetId="0">#REF!</definedName>
    <definedName name="S19_">#REF!</definedName>
    <definedName name="S2_" localSheetId="1">#REF!</definedName>
    <definedName name="S2_" localSheetId="2">#REF!</definedName>
    <definedName name="S2_" localSheetId="0">#REF!</definedName>
    <definedName name="S2_">#REF!</definedName>
    <definedName name="S20_" localSheetId="1">#REF!</definedName>
    <definedName name="S20_" localSheetId="2">#REF!</definedName>
    <definedName name="S20_" localSheetId="0">#REF!</definedName>
    <definedName name="S20_">#REF!</definedName>
    <definedName name="S3_" localSheetId="1">#REF!</definedName>
    <definedName name="S3_" localSheetId="2">#REF!</definedName>
    <definedName name="S3_" localSheetId="0">#REF!</definedName>
    <definedName name="S3_">#REF!</definedName>
    <definedName name="S4_" localSheetId="1">#REF!</definedName>
    <definedName name="S4_" localSheetId="2">#REF!</definedName>
    <definedName name="S4_" localSheetId="0">#REF!</definedName>
    <definedName name="S4_">#REF!</definedName>
    <definedName name="S5_" localSheetId="1">#REF!</definedName>
    <definedName name="S5_" localSheetId="2">#REF!</definedName>
    <definedName name="S5_" localSheetId="0">#REF!</definedName>
    <definedName name="S5_">#REF!</definedName>
    <definedName name="S6_" localSheetId="1">#REF!</definedName>
    <definedName name="S6_" localSheetId="2">#REF!</definedName>
    <definedName name="S6_" localSheetId="0">#REF!</definedName>
    <definedName name="S6_">#REF!</definedName>
    <definedName name="S7_" localSheetId="1">#REF!</definedName>
    <definedName name="S7_" localSheetId="2">#REF!</definedName>
    <definedName name="S7_" localSheetId="0">#REF!</definedName>
    <definedName name="S7_">#REF!</definedName>
    <definedName name="S8_" localSheetId="1">#REF!</definedName>
    <definedName name="S8_" localSheetId="2">#REF!</definedName>
    <definedName name="S8_" localSheetId="0">#REF!</definedName>
    <definedName name="S8_">#REF!</definedName>
    <definedName name="S9_" localSheetId="1">#REF!</definedName>
    <definedName name="S9_" localSheetId="2">#REF!</definedName>
    <definedName name="S9_" localSheetId="0">#REF!</definedName>
    <definedName name="S9_">#REF!</definedName>
    <definedName name="Salaries_Paid_1" localSheetId="1">#REF!</definedName>
    <definedName name="Salaries_Paid_1" localSheetId="2">#REF!</definedName>
    <definedName name="Salaries_Paid_1" localSheetId="0">#REF!</definedName>
    <definedName name="Salaries_Paid_1">#REF!</definedName>
    <definedName name="Salaries_Paid_2" localSheetId="1">#REF!</definedName>
    <definedName name="Salaries_Paid_2" localSheetId="2">#REF!</definedName>
    <definedName name="Salaries_Paid_2" localSheetId="0">#REF!</definedName>
    <definedName name="Salaries_Paid_2">#REF!</definedName>
    <definedName name="sansnom" localSheetId="1">[0]!NotesHyp</definedName>
    <definedName name="sansnom" localSheetId="2">[0]!NotesHyp</definedName>
    <definedName name="sansnom" localSheetId="0">[0]!NotesHyp</definedName>
    <definedName name="sansnom">[0]!NotesHyp</definedName>
    <definedName name="Sched_Pay" localSheetId="1">#REF!</definedName>
    <definedName name="Sched_Pay" localSheetId="2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2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2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2">#REF!</definedName>
    <definedName name="Scheduled_Monthly_Payment" localSheetId="0">#REF!</definedName>
    <definedName name="Scheduled_Monthly_Payment">#REF!</definedName>
    <definedName name="SCOPE_16_PRT">P1_SCOPE_16_PRT,P2_SCOPE_16_PRT</definedName>
    <definedName name="SCOPE_17.1_PRT">'[13]17.1'!$D$14:$F$17,'[13]17.1'!$D$19:$F$22,'[13]17.1'!$I$9:$I$12,'[13]17.1'!$I$14:$I$17,'[13]17.1'!$I$19:$I$22,'[13]17.1'!$D$9:$F$12</definedName>
    <definedName name="SCOPE_17_LD" localSheetId="1">#REF!</definedName>
    <definedName name="SCOPE_17_LD" localSheetId="2">#REF!</definedName>
    <definedName name="SCOPE_17_LD" localSheetId="0">#REF!</definedName>
    <definedName name="SCOPE_17_LD">#REF!</definedName>
    <definedName name="SCOPE_17_PRT" localSheetId="1">#REF!,#REF!,#REF!,#REF!,#REF!,#REF!,#REF!,'Приложение 1 (2)'!P1_SCOPE_17_PRT</definedName>
    <definedName name="SCOPE_17_PRT" localSheetId="2">#REF!,#REF!,#REF!,#REF!,#REF!,#REF!,#REF!,'Приложение 2 (2)'!P1_SCOPE_17_PRT</definedName>
    <definedName name="SCOPE_17_PRT" localSheetId="0">#REF!,#REF!,#REF!,#REF!,#REF!,#REF!,#REF!,'Реестр (2)'!P1_SCOPE_17_PRT</definedName>
    <definedName name="SCOPE_17_PRT">#REF!,#REF!,#REF!,#REF!,#REF!,#REF!,#REF!,P1_SCOPE_17_PRT</definedName>
    <definedName name="SCOPE_24_LD">'[13]24'!$E$8:$J$47,'[13]24'!$E$49:$J$66</definedName>
    <definedName name="SCOPE_24_PRT">'[13]24'!$E$41:$I$41,'[13]24'!$E$34:$I$34,'[13]24'!$E$36:$I$36,'[13]24'!$E$43:$I$43</definedName>
    <definedName name="SCOPE_25_PRT">'[13]25'!$E$20:$I$20,'[13]25'!$E$34:$I$34,'[13]25'!$E$41:$I$41,'[13]25'!$E$8:$I$10</definedName>
    <definedName name="SCOPE_4_PRT">'[13]4'!$Z$27:$AC$31,'[13]4'!$F$14:$I$20,P1_SCOPE_4_PRT,P2_SCOPE_4_PRT</definedName>
    <definedName name="SCOPE_5_PRT">'[13]5'!$Z$27:$AC$31,'[13]5'!$F$14:$I$21,P1_SCOPE_5_PRT,P2_SCOPE_5_PRT</definedName>
    <definedName name="SCOPE_F1_PRT">'[13]Ф-1 (для АО-энерго)'!$D$86:$E$95,P1_SCOPE_F1_PRT,P2_SCOPE_F1_PRT,P3_SCOPE_F1_PRT,P4_SCOPE_F1_PRT</definedName>
    <definedName name="SCOPE_F2_PRT">'[13]Ф-2 (для АО-энерго)'!$C$5:$D$5,'[13]Ф-2 (для АО-энерго)'!$C$52:$C$57,'[13]Ф-2 (для АО-энерго)'!$D$57:$G$57,P1_SCOPE_F2_PRT,P2_SCOPE_F2_PRT</definedName>
    <definedName name="SCOPE_PER_PRT">P5_SCOPE_PER_PRT,P6_SCOPE_PER_PRT,P7_SCOPE_PER_PRT,P8_SCOPE_PER_PRT</definedName>
    <definedName name="SCOPE_SPR_PRT">[13]Справочники!$D$21:$J$22,[13]Справочники!$E$13:$I$14,[13]Справочники!$F$27:$H$28</definedName>
    <definedName name="SCOPE_SV_LD1">[13]свод!$E$104:$M$104,[13]свод!$E$106:$M$117,[13]свод!$E$120:$M$121,[13]свод!$E$123:$M$127,[13]свод!$E$10:$M$68,P1_SCOPE_SV_LD1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[0]!shit</definedName>
    <definedName name="SMappros">[10]SMetstrait!$B$6:$W$57,[10]SMetstrait!$B$59:$W$113</definedName>
    <definedName name="Soude" localSheetId="1">#REF!</definedName>
    <definedName name="Soude" localSheetId="2">#REF!</definedName>
    <definedName name="Soude" localSheetId="0">#REF!</definedName>
    <definedName name="Soude">#REF!</definedName>
    <definedName name="SoudeP97" localSheetId="1">#REF!</definedName>
    <definedName name="SoudeP97" localSheetId="2">#REF!</definedName>
    <definedName name="SoudeP97" localSheetId="0">#REF!</definedName>
    <definedName name="SoudeP97">#REF!</definedName>
    <definedName name="Staffing_Plan_1" localSheetId="1">#REF!</definedName>
    <definedName name="Staffing_Plan_1" localSheetId="2">#REF!</definedName>
    <definedName name="Staffing_Plan_1" localSheetId="0">#REF!</definedName>
    <definedName name="Staffing_Plan_1">#REF!</definedName>
    <definedName name="Staffing_Plan_2" localSheetId="1">#REF!</definedName>
    <definedName name="Staffing_Plan_2" localSheetId="2">#REF!</definedName>
    <definedName name="Staffing_Plan_2" localSheetId="0">#REF!</definedName>
    <definedName name="Staffing_Plan_2">#REF!</definedName>
    <definedName name="Statement_of_Cash_Flows" localSheetId="1">#REF!</definedName>
    <definedName name="Statement_of_Cash_Flows" localSheetId="2">#REF!</definedName>
    <definedName name="Statement_of_Cash_Flows" localSheetId="0">#REF!</definedName>
    <definedName name="Statement_of_Cash_Flows">#REF!</definedName>
    <definedName name="station" localSheetId="1">#REF!</definedName>
    <definedName name="station" localSheetId="2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1">#REF!</definedName>
    <definedName name="t_year" localSheetId="2">#REF!</definedName>
    <definedName name="t_year" localSheetId="0">#REF!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'[14]15'!$E$25:$I$29,'[14]15'!$E$31:$I$34,'[14]15'!$E$36:$I$38,'[14]15'!$E$42:$I$43,'[14]15'!$E$9:$I$17,'[14]15'!$B$36:$B$38,'[14]15'!$E$19:$I$21</definedName>
    <definedName name="T16_Protect">'[14]16'!$G$44:$K$44,'[14]16'!$G$7:$K$8,P1_T16_Protect</definedName>
    <definedName name="T17.1_Protect">'[14]17.1'!$D$14:$F$17,'[14]17.1'!$D$19:$F$22,'[14]17.1'!$I$9:$I$12,'[14]17.1'!$I$14:$I$17,'[14]17.1'!$I$19:$I$22,'[14]17.1'!$D$9:$F$12</definedName>
    <definedName name="T17?L7">'[6]29'!$L$60,'[6]29'!$O$60,'[6]29'!$F$60,'[6]29'!$I$60</definedName>
    <definedName name="T17?unit?ГКАЛЧ">'[6]29'!$M$26:$M$33,'[6]29'!$P$26:$P$33,'[6]29'!$G$52:$G$59,'[6]29'!$J$52:$J$59,'[6]29'!$M$52:$M$59,'[6]29'!$P$52:$P$59,'[6]29'!$G$26:$G$33,'[6]29'!$J$26:$J$33</definedName>
    <definedName name="T17?unit?РУБ.ГКАЛ">'[6]29'!$O$18:$O$25,P1_T17?unit?РУБ.ГКАЛ,P2_T17?unit?РУБ.ГКАЛ</definedName>
    <definedName name="T17?unit?ТГКАЛ">'[6]29'!$P$18:$P$25,P1_T17?unit?ТГКАЛ,P2_T17?unit?ТГКАЛ</definedName>
    <definedName name="T17?unit?ТРУБ.ГКАЛЧ.МЕС">'[6]29'!$L$26:$L$33,'[6]29'!$O$26:$O$33,'[6]29'!$F$52:$F$59,'[6]29'!$I$52:$I$59,'[6]29'!$L$52:$L$59,'[6]29'!$O$52:$O$59,'[6]29'!$F$26:$F$33,'[6]29'!$I$26:$I$33</definedName>
    <definedName name="T17_Protect" localSheetId="1">'[14]21.3'!$E$54:$I$57,'[14]21.3'!$E$10:$I$10,P1_T17_Protect</definedName>
    <definedName name="T17_Protect" localSheetId="2">'[14]21.3'!$E$54:$I$57,'[14]21.3'!$E$10:$I$10,P1_T17_Protect</definedName>
    <definedName name="T17_Protect" localSheetId="0">'[14]21.3'!$E$54:$I$57,'[14]21.3'!$E$10:$I$10,P1_T17_Protect</definedName>
    <definedName name="T17_Protect">'[14]21.3'!$E$54:$I$57,'[14]21.3'!$E$10:$I$10,P1_T17_Protect</definedName>
    <definedName name="T17_Protection">P2_T17_Protection,P3_T17_Protection,P4_T17_Protection,P5_T17_Protection,P6_T17_Protection</definedName>
    <definedName name="T18.1?Data" localSheetId="1">P1_T18.1?Data,P2_T18.1?Data</definedName>
    <definedName name="T18.1?Data" localSheetId="2">P1_T18.1?Data,P2_T18.1?Data</definedName>
    <definedName name="T18.1?Data" localSheetId="0">P1_T18.1?Data,P2_T18.1?Data</definedName>
    <definedName name="T18.1?Data">P1_T18.1?Data,P2_T18.1?Data</definedName>
    <definedName name="T18.2?item_ext?СБЫТ" localSheetId="1">'[14]18.2'!#REF!,'[14]18.2'!#REF!</definedName>
    <definedName name="T18.2?item_ext?СБЫТ" localSheetId="2">'[14]18.2'!#REF!,'[14]18.2'!#REF!</definedName>
    <definedName name="T18.2?item_ext?СБЫТ" localSheetId="0">'[14]18.2'!#REF!,'[14]18.2'!#REF!</definedName>
    <definedName name="T18.2?item_ext?СБЫТ">'[14]18.2'!#REF!,'[14]18.2'!#REF!</definedName>
    <definedName name="T18.2?ВРАС">'[14]18.2'!$B$34:$B$36,'[14]18.2'!$B$28:$B$30</definedName>
    <definedName name="T18.2_Protect">'[14]18.2'!$F$56:$J$57,'[14]18.2'!$F$60:$J$60,'[14]18.2'!$F$62:$J$65,'[14]18.2'!$F$6:$J$8,P1_T18.2_Protect</definedName>
    <definedName name="T19.1.1?Data" localSheetId="1">P1_T19.1.1?Data,P2_T19.1.1?Data</definedName>
    <definedName name="T19.1.1?Data" localSheetId="2">P1_T19.1.1?Data,P2_T19.1.1?Data</definedName>
    <definedName name="T19.1.1?Data" localSheetId="0">P1_T19.1.1?Data,P2_T19.1.1?Data</definedName>
    <definedName name="T19.1.1?Data">P1_T19.1.1?Data,P2_T19.1.1?Data</definedName>
    <definedName name="T19.1.2?Data" localSheetId="1">P1_T19.1.2?Data,P2_T19.1.2?Data</definedName>
    <definedName name="T19.1.2?Data" localSheetId="2">P1_T19.1.2?Data,P2_T19.1.2?Data</definedName>
    <definedName name="T19.1.2?Data" localSheetId="0">P1_T19.1.2?Data,P2_T19.1.2?Data</definedName>
    <definedName name="T19.1.2?Data">P1_T19.1.2?Data,P2_T19.1.2?Data</definedName>
    <definedName name="T19.2?Data" localSheetId="1">P1_T19.2?Data,P2_T19.2?Data</definedName>
    <definedName name="T19.2?Data" localSheetId="2">P1_T19.2?Data,P2_T19.2?Data</definedName>
    <definedName name="T19.2?Data" localSheetId="0">P1_T19.2?Data,P2_T19.2?Data</definedName>
    <definedName name="T19.2?Data">P1_T19.2?Data,P2_T19.2?Data</definedName>
    <definedName name="T19?Data">'[6]19'!$J$8:$M$16,'[6]19'!$C$8:$H$16</definedName>
    <definedName name="T19_Protection">'[6]19'!$E$13:$H$13,'[6]19'!$E$15:$H$15,'[6]19'!$J$8:$M$11,'[6]19'!$J$13:$M$13,'[6]19'!$J$15:$M$15,'[6]19'!$E$4:$H$4,'[6]19'!$J$4:$M$4,'[6]19'!$E$8:$H$11</definedName>
    <definedName name="T2.1?Data">#N/A</definedName>
    <definedName name="T2.3_Protect">'[14]2.3'!$F$30:$G$34,'[14]2.3'!$H$24:$K$28</definedName>
    <definedName name="T20.1?Columns" localSheetId="1">#REF!</definedName>
    <definedName name="T20.1?Columns" localSheetId="2">#REF!</definedName>
    <definedName name="T20.1?Columns" localSheetId="0">#REF!</definedName>
    <definedName name="T20.1?Columns">#REF!</definedName>
    <definedName name="T20.1?Investments" localSheetId="1">#REF!</definedName>
    <definedName name="T20.1?Investments" localSheetId="2">#REF!</definedName>
    <definedName name="T20.1?Investments" localSheetId="0">#REF!</definedName>
    <definedName name="T20.1?Investments">#REF!</definedName>
    <definedName name="T20.1?Scope" localSheetId="1">#REF!</definedName>
    <definedName name="T20.1?Scope" localSheetId="2">#REF!</definedName>
    <definedName name="T20.1?Scope" localSheetId="0">#REF!</definedName>
    <definedName name="T20.1?Scope">#REF!</definedName>
    <definedName name="T20.1_Protect" localSheetId="1">#REF!</definedName>
    <definedName name="T20.1_Protect" localSheetId="2">#REF!</definedName>
    <definedName name="T20.1_Protect" localSheetId="0">#REF!</definedName>
    <definedName name="T20.1_Protect">#REF!</definedName>
    <definedName name="T20?Columns" localSheetId="1">#REF!</definedName>
    <definedName name="T20?Columns" localSheetId="2">#REF!</definedName>
    <definedName name="T20?Columns" localSheetId="0">#REF!</definedName>
    <definedName name="T20?Columns">#REF!</definedName>
    <definedName name="T20?ItemComments" localSheetId="1">#REF!</definedName>
    <definedName name="T20?ItemComments" localSheetId="2">#REF!</definedName>
    <definedName name="T20?ItemComments" localSheetId="0">#REF!</definedName>
    <definedName name="T20?ItemComments">#REF!</definedName>
    <definedName name="T20?Items" localSheetId="1">#REF!</definedName>
    <definedName name="T20?Items" localSheetId="2">#REF!</definedName>
    <definedName name="T20?Items" localSheetId="0">#REF!</definedName>
    <definedName name="T20?Items">#REF!</definedName>
    <definedName name="T20?Scope" localSheetId="1">#REF!</definedName>
    <definedName name="T20?Scope" localSheetId="2">#REF!</definedName>
    <definedName name="T20?Scope" localSheetId="0">#REF!</definedName>
    <definedName name="T20?Scope">#REF!</definedName>
    <definedName name="T20?unit?МКВТЧ">'[6]20'!$C$13:$M$13,'[6]20'!$C$15:$M$19,'[6]20'!$C$8:$M$11</definedName>
    <definedName name="T20_Protect" localSheetId="1">#REF!,#REF!</definedName>
    <definedName name="T20_Protect" localSheetId="2">#REF!,#REF!</definedName>
    <definedName name="T20_Protect" localSheetId="0">#REF!,#REF!</definedName>
    <definedName name="T20_Protect">#REF!,#REF!</definedName>
    <definedName name="T20_Protection">'[6]20'!$E$8:$H$11,P1_T20_Protection</definedName>
    <definedName name="T21.2.1?Data" localSheetId="1">P1_T21.2.1?Data,P2_T21.2.1?Data</definedName>
    <definedName name="T21.2.1?Data" localSheetId="2">P1_T21.2.1?Data,P2_T21.2.1?Data</definedName>
    <definedName name="T21.2.1?Data" localSheetId="0">P1_T21.2.1?Data,P2_T21.2.1?Data</definedName>
    <definedName name="T21.2.1?Data">P1_T21.2.1?Data,P2_T21.2.1?Data</definedName>
    <definedName name="T21.2.2?Data" localSheetId="1">P1_T21.2.2?Data,P2_T21.2.2?Data</definedName>
    <definedName name="T21.2.2?Data" localSheetId="2">P1_T21.2.2?Data,P2_T21.2.2?Data</definedName>
    <definedName name="T21.2.2?Data" localSheetId="0">P1_T21.2.2?Data,P2_T21.2.2?Data</definedName>
    <definedName name="T21.2.2?Data">P1_T21.2.2?Data,P2_T21.2.2?Data</definedName>
    <definedName name="T21.3?item_ext?СБЫТ" localSheetId="1">'[14]21.3'!#REF!,'[14]21.3'!#REF!</definedName>
    <definedName name="T21.3?item_ext?СБЫТ" localSheetId="2">'[14]21.3'!#REF!,'[14]21.3'!#REF!</definedName>
    <definedName name="T21.3?item_ext?СБЫТ" localSheetId="0">'[14]21.3'!#REF!,'[14]21.3'!#REF!</definedName>
    <definedName name="T21.3?item_ext?СБЫТ">'[14]21.3'!#REF!,'[14]21.3'!#REF!</definedName>
    <definedName name="T21.3?ВРАС">'[14]21.3'!$B$28:$B$30,'[14]21.3'!$B$48:$B$50</definedName>
    <definedName name="T21.3_Protect">'[14]21.3'!$E$19:$I$22,'[14]21.3'!$E$24:$I$25,'[14]21.3'!$B$28:$I$30,'[14]21.3'!$E$32:$I$32,'[14]21.3'!$E$35:$I$45,'[14]21.3'!$B$48:$I$50,'[14]21.3'!$E$13:$I$17</definedName>
    <definedName name="T21.4?Data" localSheetId="1">P1_T21.4?Data,P2_T21.4?Data</definedName>
    <definedName name="T21.4?Data" localSheetId="2">P1_T21.4?Data,P2_T21.4?Data</definedName>
    <definedName name="T21.4?Data" localSheetId="0">P1_T21.4?Data,P2_T21.4?Data</definedName>
    <definedName name="T21.4?Data">P1_T21.4?Data,P2_T21.4?Data</definedName>
    <definedName name="T21?axis?R?ПЭ">'[6]21'!$D$14:$S$16,'[6]21'!$D$26:$S$28,'[6]21'!$D$20:$S$22</definedName>
    <definedName name="T21?axis?R?ПЭ?">'[6]21'!$B$14:$B$16,'[6]21'!$B$26:$B$28,'[6]21'!$B$20:$B$22</definedName>
    <definedName name="T21?Data">'[6]21'!$D$14:$S$16,'[6]21'!$D$18:$S$18,'[6]21'!$D$20:$S$22,'[6]21'!$D$24:$S$24,'[6]21'!$D$26:$S$28,'[6]21'!$D$31:$S$33,'[6]21'!$D$11:$S$12</definedName>
    <definedName name="T21?L1">'[6]21'!$D$11:$S$12,'[6]21'!$D$14:$S$16,'[6]21'!$D$18:$S$18,'[6]21'!$D$20:$S$22,'[6]21'!$D$26:$S$28,'[6]21'!$D$24:$S$24</definedName>
    <definedName name="T21_Protection">P2_T21_Protection,P3_T21_Protection</definedName>
    <definedName name="T22?item_ext?ВСЕГО">'[6]22'!$E$8:$F$31,'[6]22'!$I$8:$J$31</definedName>
    <definedName name="T22?item_ext?ЭС">'[6]22'!$K$8:$L$31,'[6]22'!$G$8:$H$31</definedName>
    <definedName name="T22?L1">'[6]22'!$G$8:$G$31,'[6]22'!$I$8:$I$31,'[6]22'!$K$8:$K$31,'[6]22'!$E$8:$E$31</definedName>
    <definedName name="T22?L2">'[6]22'!$H$8:$H$31,'[6]22'!$J$8:$J$31,'[6]22'!$L$8:$L$31,'[6]22'!$F$8:$F$31</definedName>
    <definedName name="T22?unit?ГКАЛ.Ч">'[6]22'!$G$8:$G$31,'[6]22'!$I$8:$I$31,'[6]22'!$K$8:$K$31,'[6]22'!$E$8:$E$31</definedName>
    <definedName name="T22?unit?ТГКАЛ">'[6]22'!$H$8:$H$31,'[6]22'!$J$8:$J$31,'[6]22'!$L$8:$L$31,'[6]22'!$F$8:$F$31</definedName>
    <definedName name="T22_Protection">'[6]22'!$E$19:$L$23,'[6]22'!$E$25:$L$25,'[6]22'!$E$27:$L$31,'[6]22'!$E$17:$L$17</definedName>
    <definedName name="T23?axis?R?ВТОП">'[6]23'!$E$8:$P$30,'[6]23'!$E$36:$P$58</definedName>
    <definedName name="T23?axis?R?ВТОП?">'[6]23'!$C$8:$C$30,'[6]23'!$C$36:$C$58</definedName>
    <definedName name="T23?axis?R?ПЭ">'[6]23'!$E$8:$P$30,'[6]23'!$E$36:$P$58</definedName>
    <definedName name="T23?axis?R?ПЭ?">'[6]23'!$B$8:$B$30,'[6]23'!$B$36:$B$58</definedName>
    <definedName name="T23?axis?R?СЦТ">'[6]23'!$E$32:$P$34,'[6]23'!$E$60:$P$62</definedName>
    <definedName name="T23?axis?R?СЦТ?">'[6]23'!$A$60:$A$62,'[6]23'!$A$32:$A$34</definedName>
    <definedName name="T23?Data">'[6]23'!$E$37:$P$63,'[6]23'!$E$9:$P$35</definedName>
    <definedName name="T23?item_ext?ВСЕГО">'[6]23'!$A$55:$P$58,'[6]23'!$A$27:$P$30</definedName>
    <definedName name="T23?item_ext?ИТОГО">'[6]23'!$A$59:$P$59,'[6]23'!$A$31:$P$31</definedName>
    <definedName name="T23?item_ext?СЦТ">'[6]23'!$A$60:$P$62,'[6]23'!$A$32:$P$34</definedName>
    <definedName name="T23_Protection">'[6]23'!$A$60:$A$62,'[6]23'!$F$60:$J$62,'[6]23'!$O$60:$P$62,'[6]23'!$A$9:$A$25,P1_T23_Protection</definedName>
    <definedName name="T24_Protection">'[6]24'!$E$24:$H$37,'[6]24'!$B$35:$B$37,'[6]24'!$E$41:$H$42,'[6]24'!$J$8:$M$21,'[6]24'!$J$24:$M$37,'[6]24'!$J$41:$M$42,'[6]24'!$E$8:$H$21</definedName>
    <definedName name="T25_protection">P1_T25_protection,P2_T25_protection</definedName>
    <definedName name="T26?axis?R?ВРАС">'[6]26'!$C$34:$N$36,'[6]26'!$C$22:$N$24</definedName>
    <definedName name="T26?axis?R?ВРАС?">'[6]26'!$B$34:$B$36,'[6]26'!$B$22:$B$24</definedName>
    <definedName name="T26?L1">'[6]26'!$F$8:$N$8,'[6]26'!$C$8:$D$8</definedName>
    <definedName name="T26?L1.1">'[6]26'!$F$10:$N$10,'[6]26'!$C$10:$D$10</definedName>
    <definedName name="T26?L2">'[6]26'!$F$11:$N$11,'[6]26'!$C$11:$D$11</definedName>
    <definedName name="T26?L2.1">'[6]26'!$F$13:$N$13,'[6]26'!$C$13:$D$13</definedName>
    <definedName name="T26?L3">'[6]26'!$F$14:$N$14,'[6]26'!$C$14:$D$14</definedName>
    <definedName name="T26?L4">'[6]26'!$F$15:$N$15,'[6]26'!$C$15:$D$15</definedName>
    <definedName name="T26?L5">'[6]26'!$F$16:$N$16,'[6]26'!$C$16:$D$16</definedName>
    <definedName name="T26?L5.1">'[6]26'!$F$18:$N$18,'[6]26'!$C$18:$D$18</definedName>
    <definedName name="T26?L5.2">'[6]26'!$F$19:$N$19,'[6]26'!$C$19:$D$19</definedName>
    <definedName name="T26?L5.3">'[6]26'!$F$20:$N$20,'[6]26'!$C$20:$D$20</definedName>
    <definedName name="T26?L5.3.x">'[6]26'!$F$22:$N$24,'[6]26'!$C$22:$D$24</definedName>
    <definedName name="T26?L6">'[6]26'!$F$26:$N$26,'[6]26'!$C$26:$D$26</definedName>
    <definedName name="T26?L7">'[6]26'!$F$27:$N$27,'[6]26'!$C$27:$D$27</definedName>
    <definedName name="T26?L7.1">'[6]26'!$F$29:$N$29,'[6]26'!$C$29:$D$29</definedName>
    <definedName name="T26?L7.2">'[6]26'!$F$30:$N$30,'[6]26'!$C$30:$D$30</definedName>
    <definedName name="T26?L7.3">'[6]26'!$F$31:$N$31,'[6]26'!$C$31:$D$31</definedName>
    <definedName name="T26?L7.4">'[6]26'!$F$32:$N$32,'[6]26'!$C$32:$D$32</definedName>
    <definedName name="T26?L7.4.x">'[6]26'!$F$34:$N$36,'[6]26'!$C$34:$D$36</definedName>
    <definedName name="T26?L8">'[6]26'!$F$38:$N$38,'[6]26'!$C$38:$D$38</definedName>
    <definedName name="T26_Protection">'[6]26'!$K$34:$N$36,'[6]26'!$B$22:$B$24,P1_T26_Protection,P2_T26_Protection</definedName>
    <definedName name="T27?axis?R?ВРАС">'[6]27'!$C$34:$S$36,'[6]27'!$C$22:$S$24</definedName>
    <definedName name="T27?axis?R?ВРАС?">'[6]27'!$B$34:$B$36,'[6]27'!$B$22:$B$24</definedName>
    <definedName name="T27?L1.1">'[6]27'!$F$10:$S$10,'[6]27'!$C$10:$D$10</definedName>
    <definedName name="T27?L2.1">'[6]27'!$F$13:$S$13,'[6]27'!$C$13:$D$13</definedName>
    <definedName name="T27?L5.3">'[6]27'!$F$20:$S$20,'[6]27'!$C$20:$D$20</definedName>
    <definedName name="T27?L5.3.x">'[6]27'!$F$22:$S$24,'[6]27'!$C$22:$D$24</definedName>
    <definedName name="T27?L7">'[6]27'!$F$27:$S$27,'[6]27'!$C$27:$D$27</definedName>
    <definedName name="T27?L7.1">'[6]27'!$F$29:$S$29,'[6]27'!$C$29:$D$29</definedName>
    <definedName name="T27?L7.2">'[6]27'!$F$30:$S$30,'[6]27'!$C$30:$D$30</definedName>
    <definedName name="T27?L7.3">'[6]27'!$F$31:$S$31,'[6]27'!$C$31:$D$31</definedName>
    <definedName name="T27?L7.4">'[6]27'!$F$32:$S$32,'[6]27'!$C$32:$D$32</definedName>
    <definedName name="T27?L7.4.x">'[6]27'!$F$34:$S$36,'[6]27'!$C$34:$D$36</definedName>
    <definedName name="T27?L8">'[6]27'!$F$38:$S$38,'[6]27'!$C$38:$D$38</definedName>
    <definedName name="T27_Protect">'[14]27'!$E$12:$E$13,'[14]27'!$K$4:$AH$4,'[14]27'!$AK$12:$AK$13</definedName>
    <definedName name="T27_Protection">'[6]27'!$P$34:$S$36,'[6]27'!$B$22:$B$24,P1_T27_Protection,P2_T27_Protection,P3_T27_Protection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'[6]28'!$D$190:$E$213,'[6]28'!$G$164:$H$187,'[6]28'!$D$164:$E$187,'[6]28'!$D$138:$I$161,'[6]28'!$D$8:$I$109,'[6]28'!$D$112:$I$135,P1_T28?Data</definedName>
    <definedName name="T28?item_ext?ВСЕГО">'[6]28'!$I$8:$I$292,'[6]28'!$F$8:$F$292</definedName>
    <definedName name="T28?item_ext?ТЭ">'[6]28'!$E$8:$E$292,'[6]28'!$H$8:$H$292</definedName>
    <definedName name="T28?item_ext?ЭЭ">'[6]28'!$D$8:$D$292,'[6]28'!$G$8:$G$292</definedName>
    <definedName name="T28?L1.1.x">'[6]28'!$D$16:$I$18,'[6]28'!$D$11:$I$13</definedName>
    <definedName name="T28?L10.1.x">'[6]28'!$D$250:$I$252,'[6]28'!$D$245:$I$247</definedName>
    <definedName name="T28?L11.1.x">'[6]28'!$D$276:$I$278,'[6]28'!$D$271:$I$273</definedName>
    <definedName name="T28?L2.1.x">'[6]28'!$D$42:$I$44,'[6]28'!$D$37:$I$39</definedName>
    <definedName name="T28?L3.1.x">'[6]28'!$D$68:$I$70,'[6]28'!$D$63:$I$65</definedName>
    <definedName name="T28?L4.1.x">'[6]28'!$D$94:$I$96,'[6]28'!$D$89:$I$91</definedName>
    <definedName name="T28?L5.1.x">'[6]28'!$D$120:$I$122,'[6]28'!$D$115:$I$117</definedName>
    <definedName name="T28?L6.1.x">'[6]28'!$D$146:$I$148,'[6]28'!$D$141:$I$143</definedName>
    <definedName name="T28?L7.1.x">'[6]28'!$D$172:$I$174,'[6]28'!$D$167:$I$169</definedName>
    <definedName name="T28?L8.1.x">'[6]28'!$D$198:$I$200,'[6]28'!$D$193:$I$195</definedName>
    <definedName name="T28?L9.1.x">'[6]28'!$D$224:$I$226,'[6]28'!$D$219:$I$221</definedName>
    <definedName name="T28?unit?ГКАЛЧ">'[6]28'!$H$164:$H$187,'[6]28'!$E$164:$E$187</definedName>
    <definedName name="T28?unit?МКВТЧ">'[6]28'!$G$190:$G$213,'[6]28'!$D$190:$D$213</definedName>
    <definedName name="T28?unit?РУБ.ГКАЛ">'[6]28'!$E$216:$E$239,'[6]28'!$E$268:$E$292,'[6]28'!$H$268:$H$292,'[6]28'!$H$216:$H$239</definedName>
    <definedName name="T28?unit?РУБ.ГКАЛЧ.МЕС">'[6]28'!$H$242:$H$265,'[6]28'!$E$242:$E$265</definedName>
    <definedName name="T28?unit?РУБ.ТКВТ.МЕС">'[6]28'!$G$242:$G$265,'[6]28'!$D$242:$D$265</definedName>
    <definedName name="T28?unit?РУБ.ТКВТЧ">'[6]28'!$G$216:$G$239,'[6]28'!$D$268:$D$292,'[6]28'!$G$268:$G$292,'[6]28'!$D$216:$D$239</definedName>
    <definedName name="T28?unit?ТГКАЛ">'[6]28'!$H$190:$H$213,'[6]28'!$E$190:$E$213</definedName>
    <definedName name="T28?unit?ТКВТ">'[6]28'!$G$164:$G$187,'[6]28'!$D$164:$D$187</definedName>
    <definedName name="T28?unit?ТРУБ">'[6]28'!$D$138:$I$161,'[6]28'!$D$8:$I$109</definedName>
    <definedName name="T28_Protection">P9_T28_Protection,P10_T28_Protection,P11_T28_Protection,P12_T28_Protection</definedName>
    <definedName name="T29?item_ext?1СТ" localSheetId="1">P1_T29?item_ext?1СТ</definedName>
    <definedName name="T29?item_ext?1СТ" localSheetId="2">P1_T29?item_ext?1СТ</definedName>
    <definedName name="T29?item_ext?1СТ" localSheetId="0">P1_T29?item_ext?1СТ</definedName>
    <definedName name="T29?item_ext?1СТ">P1_T29?item_ext?1СТ</definedName>
    <definedName name="T29?item_ext?2СТ.М" localSheetId="1">P1_T29?item_ext?2СТ.М</definedName>
    <definedName name="T29?item_ext?2СТ.М" localSheetId="2">P1_T29?item_ext?2СТ.М</definedName>
    <definedName name="T29?item_ext?2СТ.М" localSheetId="0">P1_T29?item_ext?2СТ.М</definedName>
    <definedName name="T29?item_ext?2СТ.М">P1_T29?item_ext?2СТ.М</definedName>
    <definedName name="T29?item_ext?2СТ.Э" localSheetId="1">P1_T29?item_ext?2СТ.Э</definedName>
    <definedName name="T29?item_ext?2СТ.Э" localSheetId="2">P1_T29?item_ext?2СТ.Э</definedName>
    <definedName name="T29?item_ext?2СТ.Э" localSheetId="0">P1_T29?item_ext?2СТ.Э</definedName>
    <definedName name="T29?item_ext?2СТ.Э">P1_T29?item_ext?2СТ.Э</definedName>
    <definedName name="T29?L10" localSheetId="1">P1_T29?L10</definedName>
    <definedName name="T29?L10" localSheetId="2">P1_T29?L10</definedName>
    <definedName name="T29?L10" localSheetId="0">P1_T29?L10</definedName>
    <definedName name="T29?L10">P1_T29?L10</definedName>
    <definedName name="T4_Protect">'[14]4'!$AA$24:$AD$28,'[14]4'!$G$11:$J$17,P1_T4_Protect,P2_T4_Protect</definedName>
    <definedName name="T6_Protect">'[14]6'!$B$28:$B$37,'[14]6'!$D$28:$H$37,'[14]6'!$J$28:$N$37,'[14]6'!$D$39:$H$41,'[14]6'!$J$39:$N$41,'[14]6'!$B$46:$B$55,P1_T6_Protect</definedName>
    <definedName name="T7?Data">#N/A</definedName>
    <definedName name="temp">#N/A</definedName>
    <definedName name="term1" localSheetId="1">#REF!</definedName>
    <definedName name="term1" localSheetId="2">#REF!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1">#REF!</definedName>
    <definedName name="Total_Interest" localSheetId="2">#REF!</definedName>
    <definedName name="Total_Interest" localSheetId="0">#REF!</definedName>
    <definedName name="Total_Interest">#REF!</definedName>
    <definedName name="Total_Pay" localSheetId="1">#REF!</definedName>
    <definedName name="Total_Pay" localSheetId="2">#REF!</definedName>
    <definedName name="Total_Pay" localSheetId="0">#REF!</definedName>
    <definedName name="Total_Pay">#REF!</definedName>
    <definedName name="Total_Payment" localSheetId="1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P2.1_Protect">[14]P2.1!$F$28:$G$37,[14]P2.1!$F$40:$G$43,[14]P2.1!$F$7:$G$26</definedName>
    <definedName name="TRAILER_TOP">26</definedName>
    <definedName name="TRAILER_TOP_1">#N/A</definedName>
    <definedName name="us" localSheetId="1">#REF!</definedName>
    <definedName name="us" localSheetId="2">#REF!</definedName>
    <definedName name="us" localSheetId="0">#REF!</definedName>
    <definedName name="us">#REF!</definedName>
    <definedName name="USD">[17]коэфф!$B$2</definedName>
    <definedName name="USDDM">[18]оборудование!$D$2</definedName>
    <definedName name="USDRUB">[18]оборудование!$D$1</definedName>
    <definedName name="USDRUS" localSheetId="1">#REF!</definedName>
    <definedName name="USDRUS" localSheetId="2">#REF!</definedName>
    <definedName name="USDRUS" localSheetId="0">#REF!</definedName>
    <definedName name="USDRUS">#REF!</definedName>
    <definedName name="uu" localSheetId="1">#REF!</definedName>
    <definedName name="uu" localSheetId="2">#REF!</definedName>
    <definedName name="uu" localSheetId="0">#REF!</definedName>
    <definedName name="uu">#REF!</definedName>
    <definedName name="Values_Entered" localSheetId="1">IF('Приложение 1 (2)'!Loan_Amount*'Приложение 1 (2)'!Interest_Rate*'Приложение 1 (2)'!Loan_Years*'Приложение 1 (2)'!Loan_Start&gt;0,1,0)</definedName>
    <definedName name="Values_Entered" localSheetId="2">IF('Приложение 2 (2)'!Loan_Amount*'Приложение 2 (2)'!Interest_Rate*'Приложение 2 (2)'!Loan_Years*'Приложение 2 (2)'!Loan_Start&gt;0,1,0)</definedName>
    <definedName name="Values_Entered" localSheetId="0">IF('Реестр (2)'!Loan_Amount*'Реестр (2)'!Interest_Rate*'Реестр (2)'!Loan_Years*'Реестр (2)'!Loan_Start&gt;0,1,0)</definedName>
    <definedName name="Values_Entered">IF(Loan_Amount*Interest_Rate*Loan_Years*Loan_Start&gt;0,1,0)</definedName>
    <definedName name="vasea" localSheetId="1">#REF!</definedName>
    <definedName name="vasea" localSheetId="2">#REF!</definedName>
    <definedName name="vasea" localSheetId="0">#REF!</definedName>
    <definedName name="vasea">#REF!</definedName>
    <definedName name="vs">'[19]списки ФП'!$B$3:$B$7</definedName>
    <definedName name="w" localSheetId="1">#REF!</definedName>
    <definedName name="w" localSheetId="2">#REF!</definedName>
    <definedName name="w" localSheetId="0">#REF!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[0]!www</definedName>
    <definedName name="x" localSheetId="1">#REF!</definedName>
    <definedName name="x" localSheetId="2">#REF!</definedName>
    <definedName name="x" localSheetId="0">#REF!</definedName>
    <definedName name="x">#REF!</definedName>
    <definedName name="z" localSheetId="1">#REF!</definedName>
    <definedName name="z" localSheetId="2">#REF!</definedName>
    <definedName name="z" localSheetId="0">#REF!</definedName>
    <definedName name="z">#REF!</definedName>
    <definedName name="Z_30FEE15E_D26F_11D4_A6F7_00508B6A7686_.wvu.FilterData" localSheetId="1" hidden="1">#REF!</definedName>
    <definedName name="Z_30FEE15E_D26F_11D4_A6F7_00508B6A7686_.wvu.FilterData" localSheetId="2" hidden="1">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1" hidden="1">#REF!</definedName>
    <definedName name="Z_30FEE15E_D26F_11D4_A6F7_00508B6A7686_.wvu.PrintArea" localSheetId="2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1" hidden="1">#REF!</definedName>
    <definedName name="Z_30FEE15E_D26F_11D4_A6F7_00508B6A7686_.wvu.PrintTitles" localSheetId="2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1" hidden="1">#REF!</definedName>
    <definedName name="Z_30FEE15E_D26F_11D4_A6F7_00508B6A7686_.wvu.Rows" localSheetId="2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а" localSheetId="1">#REF!</definedName>
    <definedName name="а" localSheetId="2">#REF!</definedName>
    <definedName name="а" localSheetId="0">#REF!</definedName>
    <definedName name="а">#REF!</definedName>
    <definedName name="а1" localSheetId="1">#REF!</definedName>
    <definedName name="а1" localSheetId="2">#REF!</definedName>
    <definedName name="а1" localSheetId="0">#REF!</definedName>
    <definedName name="а1">#REF!</definedName>
    <definedName name="а30" localSheetId="1">#REF!</definedName>
    <definedName name="а30" localSheetId="2">#REF!</definedName>
    <definedName name="а30" localSheetId="0">#REF!</definedName>
    <definedName name="а30">#REF!</definedName>
    <definedName name="аа">[0]!аа</definedName>
    <definedName name="АААААААА">[0]!АААААААА</definedName>
    <definedName name="АВГ_РУБ" localSheetId="1">[20]Калькуляции!#REF!</definedName>
    <definedName name="АВГ_РУБ" localSheetId="2">[20]Калькуляции!#REF!</definedName>
    <definedName name="АВГ_РУБ" localSheetId="0">[20]Калькуляции!#REF!</definedName>
    <definedName name="АВГ_РУБ">[20]Калькуляции!#REF!</definedName>
    <definedName name="АВГ_ТОН" localSheetId="1">[20]Калькуляции!#REF!</definedName>
    <definedName name="АВГ_ТОН" localSheetId="2">[20]Калькуляции!#REF!</definedName>
    <definedName name="АВГ_ТОН" localSheetId="0">[20]Калькуляции!#REF!</definedName>
    <definedName name="АВГ_ТОН">[20]Калькуляции!#REF!</definedName>
    <definedName name="август" localSheetId="1">#REF!</definedName>
    <definedName name="август" localSheetId="2">#REF!</definedName>
    <definedName name="август" localSheetId="0">#REF!</definedName>
    <definedName name="август">#REF!</definedName>
    <definedName name="АВЧ_ВН" localSheetId="1">#REF!</definedName>
    <definedName name="АВЧ_ВН" localSheetId="2">#REF!</definedName>
    <definedName name="АВЧ_ВН" localSheetId="0">#REF!</definedName>
    <definedName name="АВЧ_ВН">#REF!</definedName>
    <definedName name="АВЧ_ДП" localSheetId="1">[20]Калькуляции!#REF!</definedName>
    <definedName name="АВЧ_ДП" localSheetId="2">[20]Калькуляции!#REF!</definedName>
    <definedName name="АВЧ_ДП" localSheetId="0">[20]Калькуляции!#REF!</definedName>
    <definedName name="АВЧ_ДП">[20]Калькуляции!#REF!</definedName>
    <definedName name="АВЧ_ЛОК" localSheetId="1">[20]Калькуляции!#REF!</definedName>
    <definedName name="АВЧ_ЛОК" localSheetId="2">[20]Калькуляции!#REF!</definedName>
    <definedName name="АВЧ_ЛОК" localSheetId="0">[20]Калькуляции!#REF!</definedName>
    <definedName name="АВЧ_ЛОК">[20]Калькуляции!#REF!</definedName>
    <definedName name="АВЧ_С" localSheetId="1">#REF!</definedName>
    <definedName name="АВЧ_С" localSheetId="2">#REF!</definedName>
    <definedName name="АВЧ_С" localSheetId="0">#REF!</definedName>
    <definedName name="АВЧ_С">#REF!</definedName>
    <definedName name="АВЧ_ТОЛ" localSheetId="1">#REF!</definedName>
    <definedName name="АВЧ_ТОЛ" localSheetId="2">#REF!</definedName>
    <definedName name="АВЧ_ТОЛ" localSheetId="0">#REF!</definedName>
    <definedName name="АВЧ_ТОЛ">#REF!</definedName>
    <definedName name="АВЧНЗ_АЛФ" localSheetId="1">#REF!</definedName>
    <definedName name="АВЧНЗ_АЛФ" localSheetId="2">#REF!</definedName>
    <definedName name="АВЧНЗ_АЛФ" localSheetId="0">#REF!</definedName>
    <definedName name="АВЧНЗ_АЛФ">#REF!</definedName>
    <definedName name="АВЧНЗ_МЕД" localSheetId="1">#REF!</definedName>
    <definedName name="АВЧНЗ_МЕД" localSheetId="2">#REF!</definedName>
    <definedName name="АВЧНЗ_МЕД" localSheetId="0">#REF!</definedName>
    <definedName name="АВЧНЗ_МЕД">#REF!</definedName>
    <definedName name="АВЧНЗ_ХЛБ" localSheetId="1">#REF!</definedName>
    <definedName name="АВЧНЗ_ХЛБ" localSheetId="2">#REF!</definedName>
    <definedName name="АВЧНЗ_ХЛБ" localSheetId="0">#REF!</definedName>
    <definedName name="АВЧНЗ_ХЛБ">#REF!</definedName>
    <definedName name="АВЧНЗ_ЭЛ" localSheetId="1">#REF!</definedName>
    <definedName name="АВЧНЗ_ЭЛ" localSheetId="2">#REF!</definedName>
    <definedName name="АВЧНЗ_ЭЛ" localSheetId="0">#REF!</definedName>
    <definedName name="АВЧНЗ_ЭЛ">#REF!</definedName>
    <definedName name="АК12" localSheetId="1">[20]Калькуляции!#REF!</definedName>
    <definedName name="АК12" localSheetId="2">[20]Калькуляции!#REF!</definedName>
    <definedName name="АК12" localSheetId="0">[20]Калькуляции!#REF!</definedName>
    <definedName name="АК12">[20]Калькуляции!#REF!</definedName>
    <definedName name="АК12ОЧ" localSheetId="1">[20]Калькуляции!#REF!</definedName>
    <definedName name="АК12ОЧ" localSheetId="2">[20]Калькуляции!#REF!</definedName>
    <definedName name="АК12ОЧ" localSheetId="0">[20]Калькуляции!#REF!</definedName>
    <definedName name="АК12ОЧ">[20]Калькуляции!#REF!</definedName>
    <definedName name="АК5М2" localSheetId="1">[20]Калькуляции!#REF!</definedName>
    <definedName name="АК5М2" localSheetId="2">[20]Калькуляции!#REF!</definedName>
    <definedName name="АК5М2" localSheetId="0">[20]Калькуляции!#REF!</definedName>
    <definedName name="АК5М2">[20]Калькуляции!#REF!</definedName>
    <definedName name="АК9ПЧ" localSheetId="1">[20]Калькуляции!#REF!</definedName>
    <definedName name="АК9ПЧ" localSheetId="2">[20]Калькуляции!#REF!</definedName>
    <definedName name="АК9ПЧ" localSheetId="0">[20]Калькуляции!#REF!</definedName>
    <definedName name="АК9ПЧ">[20]Калькуляции!#REF!</definedName>
    <definedName name="АЛ_АВЧ" localSheetId="1">#REF!</definedName>
    <definedName name="АЛ_АВЧ" localSheetId="2">#REF!</definedName>
    <definedName name="АЛ_АВЧ" localSheetId="0">#REF!</definedName>
    <definedName name="АЛ_АВЧ">#REF!</definedName>
    <definedName name="АЛ_АТЧ" localSheetId="1">#REF!</definedName>
    <definedName name="АЛ_АТЧ" localSheetId="2">#REF!</definedName>
    <definedName name="АЛ_АТЧ" localSheetId="0">#REF!</definedName>
    <definedName name="АЛ_АТЧ">#REF!</definedName>
    <definedName name="АЛ_Ф" localSheetId="1">#REF!</definedName>
    <definedName name="АЛ_Ф" localSheetId="2">#REF!</definedName>
    <definedName name="АЛ_Ф" localSheetId="0">#REF!</definedName>
    <definedName name="АЛ_Ф">#REF!</definedName>
    <definedName name="АЛ_Ф_" localSheetId="1">#REF!</definedName>
    <definedName name="АЛ_Ф_" localSheetId="2">#REF!</definedName>
    <definedName name="АЛ_Ф_" localSheetId="0">#REF!</definedName>
    <definedName name="АЛ_Ф_">#REF!</definedName>
    <definedName name="АЛ_Ф_ЗФА" localSheetId="1">#REF!</definedName>
    <definedName name="АЛ_Ф_ЗФА" localSheetId="2">#REF!</definedName>
    <definedName name="АЛ_Ф_ЗФА" localSheetId="0">#REF!</definedName>
    <definedName name="АЛ_Ф_ЗФА">#REF!</definedName>
    <definedName name="АЛ_Ф_Т" localSheetId="1">#REF!</definedName>
    <definedName name="АЛ_Ф_Т" localSheetId="2">#REF!</definedName>
    <definedName name="АЛ_Ф_Т" localSheetId="0">#REF!</definedName>
    <definedName name="АЛ_Ф_Т">#REF!</definedName>
    <definedName name="Алмаз2">[21]Дебиторка!$J$7</definedName>
    <definedName name="АЛЮМ_АВЧ" localSheetId="1">#REF!</definedName>
    <definedName name="АЛЮМ_АВЧ" localSheetId="2">#REF!</definedName>
    <definedName name="АЛЮМ_АВЧ" localSheetId="0">#REF!</definedName>
    <definedName name="АЛЮМ_АВЧ">#REF!</definedName>
    <definedName name="АЛЮМ_АТЧ" localSheetId="1">#REF!</definedName>
    <definedName name="АЛЮМ_АТЧ" localSheetId="2">#REF!</definedName>
    <definedName name="АЛЮМ_АТЧ" localSheetId="0">#REF!</definedName>
    <definedName name="АЛЮМ_АТЧ">#REF!</definedName>
    <definedName name="АН_Б" localSheetId="1">#REF!</definedName>
    <definedName name="АН_Б" localSheetId="2">#REF!</definedName>
    <definedName name="АН_Б" localSheetId="0">#REF!</definedName>
    <definedName name="АН_Б">#REF!</definedName>
    <definedName name="АН_Б_ТОЛ" localSheetId="1">[20]Калькуляции!#REF!</definedName>
    <definedName name="АН_Б_ТОЛ" localSheetId="2">[20]Калькуляции!#REF!</definedName>
    <definedName name="АН_Б_ТОЛ" localSheetId="0">[20]Калькуляции!#REF!</definedName>
    <definedName name="АН_Б_ТОЛ">[20]Калькуляции!#REF!</definedName>
    <definedName name="АН_М" localSheetId="1">#REF!</definedName>
    <definedName name="АН_М" localSheetId="2">#REF!</definedName>
    <definedName name="АН_М" localSheetId="0">#REF!</definedName>
    <definedName name="АН_М">#REF!</definedName>
    <definedName name="АН_М_" localSheetId="1">#REF!</definedName>
    <definedName name="АН_М_" localSheetId="2">#REF!</definedName>
    <definedName name="АН_М_" localSheetId="0">#REF!</definedName>
    <definedName name="АН_М_">#REF!</definedName>
    <definedName name="АН_М_К" localSheetId="1">[20]Калькуляции!#REF!</definedName>
    <definedName name="АН_М_К" localSheetId="2">[20]Калькуляции!#REF!</definedName>
    <definedName name="АН_М_К" localSheetId="0">[20]Калькуляции!#REF!</definedName>
    <definedName name="АН_М_К">[20]Калькуляции!#REF!</definedName>
    <definedName name="АН_М_П" localSheetId="1">[20]Калькуляции!#REF!</definedName>
    <definedName name="АН_М_П" localSheetId="2">[20]Калькуляции!#REF!</definedName>
    <definedName name="АН_М_П" localSheetId="0">[20]Калькуляции!#REF!</definedName>
    <definedName name="АН_М_П">[20]Калькуляции!#REF!</definedName>
    <definedName name="АН_М_ПК" localSheetId="1">[20]Калькуляции!#REF!</definedName>
    <definedName name="АН_М_ПК" localSheetId="2">[20]Калькуляции!#REF!</definedName>
    <definedName name="АН_М_ПК" localSheetId="0">[20]Калькуляции!#REF!</definedName>
    <definedName name="АН_М_ПК">[20]Калькуляции!#REF!</definedName>
    <definedName name="АН_М_ПРОСТ" localSheetId="1">[20]Калькуляции!#REF!</definedName>
    <definedName name="АН_М_ПРОСТ" localSheetId="2">[20]Калькуляции!#REF!</definedName>
    <definedName name="АН_М_ПРОСТ" localSheetId="0">[20]Калькуляции!#REF!</definedName>
    <definedName name="АН_М_ПРОСТ">[20]Калькуляции!#REF!</definedName>
    <definedName name="АН_С" localSheetId="1">#REF!</definedName>
    <definedName name="АН_С" localSheetId="2">#REF!</definedName>
    <definedName name="АН_С" localSheetId="0">#REF!</definedName>
    <definedName name="АН_С">#REF!</definedName>
    <definedName name="АПР_РУБ" localSheetId="1">#REF!</definedName>
    <definedName name="АПР_РУБ" localSheetId="2">#REF!</definedName>
    <definedName name="АПР_РУБ" localSheetId="0">#REF!</definedName>
    <definedName name="АПР_РУБ">#REF!</definedName>
    <definedName name="АПР_ТОН" localSheetId="1">#REF!</definedName>
    <definedName name="АПР_ТОН" localSheetId="2">#REF!</definedName>
    <definedName name="АПР_ТОН" localSheetId="0">#REF!</definedName>
    <definedName name="АПР_ТОН">#REF!</definedName>
    <definedName name="апрель" localSheetId="1">#REF!</definedName>
    <definedName name="апрель" localSheetId="2">#REF!</definedName>
    <definedName name="апрель" localSheetId="0">#REF!</definedName>
    <definedName name="апрель">#REF!</definedName>
    <definedName name="аренда_ваг">'[22]цены цехов'!$D$30</definedName>
    <definedName name="АТЧ_ЦЕХА" localSheetId="1">[20]Калькуляции!#REF!</definedName>
    <definedName name="АТЧ_ЦЕХА" localSheetId="2">[20]Калькуляции!#REF!</definedName>
    <definedName name="АТЧ_ЦЕХА" localSheetId="0">[20]Калькуляции!#REF!</definedName>
    <definedName name="АТЧ_ЦЕХА">[20]Калькуляции!#REF!</definedName>
    <definedName name="АТЧНЗ_АМ" localSheetId="1">#REF!</definedName>
    <definedName name="АТЧНЗ_АМ" localSheetId="2">#REF!</definedName>
    <definedName name="АТЧНЗ_АМ" localSheetId="0">#REF!</definedName>
    <definedName name="АТЧНЗ_АМ">#REF!</definedName>
    <definedName name="АТЧНЗ_ГЛ" localSheetId="1">#REF!</definedName>
    <definedName name="АТЧНЗ_ГЛ" localSheetId="2">#REF!</definedName>
    <definedName name="АТЧНЗ_ГЛ" localSheetId="0">#REF!</definedName>
    <definedName name="АТЧНЗ_ГЛ">#REF!</definedName>
    <definedName name="АТЧНЗ_КР" localSheetId="1">#REF!</definedName>
    <definedName name="АТЧНЗ_КР" localSheetId="2">#REF!</definedName>
    <definedName name="АТЧНЗ_КР" localSheetId="0">#REF!</definedName>
    <definedName name="АТЧНЗ_КР">#REF!</definedName>
    <definedName name="АТЧНЗ_ЭЛ" localSheetId="1">#REF!</definedName>
    <definedName name="АТЧНЗ_ЭЛ" localSheetId="2">#REF!</definedName>
    <definedName name="АТЧНЗ_ЭЛ" localSheetId="0">#REF!</definedName>
    <definedName name="АТЧНЗ_ЭЛ">#REF!</definedName>
    <definedName name="б">[0]!б</definedName>
    <definedName name="б1" localSheetId="1">#REF!</definedName>
    <definedName name="б1" localSheetId="2">#REF!</definedName>
    <definedName name="б1" localSheetId="0">#REF!</definedName>
    <definedName name="б1">#REF!</definedName>
    <definedName name="_xlnm.Database" localSheetId="1">#REF!</definedName>
    <definedName name="_xlnm.Database" localSheetId="2">#REF!</definedName>
    <definedName name="_xlnm.Database" localSheetId="0">#REF!</definedName>
    <definedName name="_xlnm.Database">#REF!</definedName>
    <definedName name="БазовыйПериод">[23]Заголовок!$B$4</definedName>
    <definedName name="БАР" localSheetId="1">#REF!</definedName>
    <definedName name="БАР" localSheetId="2">#REF!</definedName>
    <definedName name="БАР" localSheetId="0">#REF!</definedName>
    <definedName name="БАР">#REF!</definedName>
    <definedName name="БАР_" localSheetId="1">#REF!</definedName>
    <definedName name="БАР_" localSheetId="2">#REF!</definedName>
    <definedName name="БАР_" localSheetId="0">#REF!</definedName>
    <definedName name="БАР_">#REF!</definedName>
    <definedName name="бб">[0]!бб</definedName>
    <definedName name="ббббб">[0]!ббббб</definedName>
    <definedName name="бл" localSheetId="1">#REF!</definedName>
    <definedName name="бл" localSheetId="2">#REF!</definedName>
    <definedName name="бл" localSheetId="0">#REF!</definedName>
    <definedName name="бл">#REF!</definedName>
    <definedName name="Блок" localSheetId="1">#REF!</definedName>
    <definedName name="Блок" localSheetId="2">#REF!</definedName>
    <definedName name="Блок" localSheetId="0">#REF!</definedName>
    <definedName name="Блок">#REF!</definedName>
    <definedName name="Бородино2">[21]Дебиторка!$J$9</definedName>
    <definedName name="Браво2">[21]Дебиторка!$J$10</definedName>
    <definedName name="в">[0]!в</definedName>
    <definedName name="В_В" localSheetId="1">#REF!</definedName>
    <definedName name="В_В" localSheetId="2">#REF!</definedName>
    <definedName name="В_В" localSheetId="0">#REF!</definedName>
    <definedName name="В_В">#REF!</definedName>
    <definedName name="В_ДП" localSheetId="1">[20]Калькуляции!#REF!</definedName>
    <definedName name="В_ДП" localSheetId="2">[20]Калькуляции!#REF!</definedName>
    <definedName name="В_ДП" localSheetId="0">[20]Калькуляции!#REF!</definedName>
    <definedName name="В_ДП">[20]Калькуляции!#REF!</definedName>
    <definedName name="В_Т" localSheetId="1">#REF!</definedName>
    <definedName name="В_Т" localSheetId="2">#REF!</definedName>
    <definedName name="В_Т" localSheetId="0">#REF!</definedName>
    <definedName name="В_Т">#REF!</definedName>
    <definedName name="В_Т_А" localSheetId="1">[20]Калькуляции!#REF!</definedName>
    <definedName name="В_Т_А" localSheetId="2">[20]Калькуляции!#REF!</definedName>
    <definedName name="В_Т_А" localSheetId="0">[20]Калькуляции!#REF!</definedName>
    <definedName name="В_Т_А">[20]Калькуляции!#REF!</definedName>
    <definedName name="В_Т_ВС" localSheetId="1">[20]Калькуляции!#REF!</definedName>
    <definedName name="В_Т_ВС" localSheetId="2">[20]Калькуляции!#REF!</definedName>
    <definedName name="В_Т_ВС" localSheetId="0">[20]Калькуляции!#REF!</definedName>
    <definedName name="В_Т_ВС">[20]Калькуляции!#REF!</definedName>
    <definedName name="В_Т_К" localSheetId="1">[20]Калькуляции!#REF!</definedName>
    <definedName name="В_Т_К" localSheetId="2">[20]Калькуляции!#REF!</definedName>
    <definedName name="В_Т_К" localSheetId="0">[20]Калькуляции!#REF!</definedName>
    <definedName name="В_Т_К">[20]Калькуляции!#REF!</definedName>
    <definedName name="В_Т_П" localSheetId="1">[20]Калькуляции!#REF!</definedName>
    <definedName name="В_Т_П" localSheetId="2">[20]Калькуляции!#REF!</definedName>
    <definedName name="В_Т_П" localSheetId="0">[20]Калькуляции!#REF!</definedName>
    <definedName name="В_Т_П">[20]Калькуляции!#REF!</definedName>
    <definedName name="В_Т_ПК" localSheetId="1">[20]Калькуляции!#REF!</definedName>
    <definedName name="В_Т_ПК" localSheetId="2">[20]Калькуляции!#REF!</definedName>
    <definedName name="В_Т_ПК" localSheetId="0">[20]Калькуляции!#REF!</definedName>
    <definedName name="В_Т_ПК">[20]Калькуляции!#REF!</definedName>
    <definedName name="В_Э" localSheetId="1">#REF!</definedName>
    <definedName name="В_Э" localSheetId="2">#REF!</definedName>
    <definedName name="В_Э" localSheetId="0">#REF!</definedName>
    <definedName name="В_Э">#REF!</definedName>
    <definedName name="в23ё">[0]!в23ё</definedName>
    <definedName name="В5">[24]БДДС_нов!$C$1:$H$501</definedName>
    <definedName name="ВАЛОВЫЙ" localSheetId="1">#REF!</definedName>
    <definedName name="ВАЛОВЫЙ" localSheetId="2">#REF!</definedName>
    <definedName name="ВАЛОВЫЙ" localSheetId="0">#REF!</definedName>
    <definedName name="ВАЛОВЫЙ">#REF!</definedName>
    <definedName name="вариант">'[25]ПФВ-0.6'!$D$71:$E$71</definedName>
    <definedName name="вв">[0]!вв</definedName>
    <definedName name="ВВВВ" localSheetId="1">#REF!</definedName>
    <definedName name="ВВВВ" localSheetId="2">#REF!</definedName>
    <definedName name="ВВВВ" localSheetId="0">#REF!</definedName>
    <definedName name="ВВВВ">#REF!</definedName>
    <definedName name="Вена2">[21]Дебиторка!$J$11</definedName>
    <definedName name="вид" localSheetId="1">[26]Лист1!#REF!</definedName>
    <definedName name="вид" localSheetId="2">[26]Лист1!#REF!</definedName>
    <definedName name="вид" localSheetId="0">[26]Лист1!#REF!</definedName>
    <definedName name="вид">[26]Лист1!#REF!</definedName>
    <definedName name="ВН" localSheetId="1">#REF!</definedName>
    <definedName name="ВН" localSheetId="2">#REF!</definedName>
    <definedName name="ВН" localSheetId="0">#REF!</definedName>
    <definedName name="ВН">#REF!</definedName>
    <definedName name="ВН_3003_ДП" localSheetId="1">#REF!</definedName>
    <definedName name="ВН_3003_ДП" localSheetId="2">#REF!</definedName>
    <definedName name="ВН_3003_ДП" localSheetId="0">#REF!</definedName>
    <definedName name="ВН_3003_ДП">#REF!</definedName>
    <definedName name="ВН_3103_ЭКС" localSheetId="1">[20]Калькуляции!#REF!</definedName>
    <definedName name="ВН_3103_ЭКС" localSheetId="2">[20]Калькуляции!#REF!</definedName>
    <definedName name="ВН_3103_ЭКС" localSheetId="0">[20]Калькуляции!#REF!</definedName>
    <definedName name="ВН_3103_ЭКС">[20]Калькуляции!#REF!</definedName>
    <definedName name="ВН_6063_ЭКС" localSheetId="1">[20]Калькуляции!#REF!</definedName>
    <definedName name="ВН_6063_ЭКС" localSheetId="2">[20]Калькуляции!#REF!</definedName>
    <definedName name="ВН_6063_ЭКС" localSheetId="0">[20]Калькуляции!#REF!</definedName>
    <definedName name="ВН_6063_ЭКС">[20]Калькуляции!#REF!</definedName>
    <definedName name="ВН_АВЧ_ВН" localSheetId="1">#REF!</definedName>
    <definedName name="ВН_АВЧ_ВН" localSheetId="2">#REF!</definedName>
    <definedName name="ВН_АВЧ_ВН" localSheetId="0">#REF!</definedName>
    <definedName name="ВН_АВЧ_ВН">#REF!</definedName>
    <definedName name="ВН_АВЧ_ДП" localSheetId="1">[20]Калькуляции!#REF!</definedName>
    <definedName name="ВН_АВЧ_ДП" localSheetId="2">[20]Калькуляции!#REF!</definedName>
    <definedName name="ВН_АВЧ_ДП" localSheetId="0">[20]Калькуляции!#REF!</definedName>
    <definedName name="ВН_АВЧ_ДП">[20]Калькуляции!#REF!</definedName>
    <definedName name="ВН_АВЧ_ТОЛ" localSheetId="1">#REF!</definedName>
    <definedName name="ВН_АВЧ_ТОЛ" localSheetId="2">#REF!</definedName>
    <definedName name="ВН_АВЧ_ТОЛ" localSheetId="0">#REF!</definedName>
    <definedName name="ВН_АВЧ_ТОЛ">#REF!</definedName>
    <definedName name="ВН_АВЧ_ЭКС" localSheetId="1">#REF!</definedName>
    <definedName name="ВН_АВЧ_ЭКС" localSheetId="2">#REF!</definedName>
    <definedName name="ВН_АВЧ_ЭКС" localSheetId="0">#REF!</definedName>
    <definedName name="ВН_АВЧ_ЭКС">#REF!</definedName>
    <definedName name="ВН_АТЧ_ВН" localSheetId="1">#REF!</definedName>
    <definedName name="ВН_АТЧ_ВН" localSheetId="2">#REF!</definedName>
    <definedName name="ВН_АТЧ_ВН" localSheetId="0">#REF!</definedName>
    <definedName name="ВН_АТЧ_ВН">#REF!</definedName>
    <definedName name="ВН_АТЧ_ДП" localSheetId="1">[20]Калькуляции!#REF!</definedName>
    <definedName name="ВН_АТЧ_ДП" localSheetId="2">[20]Калькуляции!#REF!</definedName>
    <definedName name="ВН_АТЧ_ДП" localSheetId="0">[20]Калькуляции!#REF!</definedName>
    <definedName name="ВН_АТЧ_ДП">[20]Калькуляции!#REF!</definedName>
    <definedName name="ВН_АТЧ_ТОЛ" localSheetId="1">#REF!</definedName>
    <definedName name="ВН_АТЧ_ТОЛ" localSheetId="2">#REF!</definedName>
    <definedName name="ВН_АТЧ_ТОЛ" localSheetId="0">#REF!</definedName>
    <definedName name="ВН_АТЧ_ТОЛ">#REF!</definedName>
    <definedName name="ВН_АТЧ_ТОЛ_А" localSheetId="1">[20]Калькуляции!#REF!</definedName>
    <definedName name="ВН_АТЧ_ТОЛ_А" localSheetId="2">[20]Калькуляции!#REF!</definedName>
    <definedName name="ВН_АТЧ_ТОЛ_А" localSheetId="0">[20]Калькуляции!#REF!</definedName>
    <definedName name="ВН_АТЧ_ТОЛ_А">[20]Калькуляции!#REF!</definedName>
    <definedName name="ВН_АТЧ_ТОЛ_П" localSheetId="1">[20]Калькуляции!#REF!</definedName>
    <definedName name="ВН_АТЧ_ТОЛ_П" localSheetId="2">[20]Калькуляции!#REF!</definedName>
    <definedName name="ВН_АТЧ_ТОЛ_П" localSheetId="0">[20]Калькуляции!#REF!</definedName>
    <definedName name="ВН_АТЧ_ТОЛ_П">[20]Калькуляции!#REF!</definedName>
    <definedName name="ВН_АТЧ_ТОЛ_ПК" localSheetId="1">[20]Калькуляции!#REF!</definedName>
    <definedName name="ВН_АТЧ_ТОЛ_ПК" localSheetId="2">[20]Калькуляции!#REF!</definedName>
    <definedName name="ВН_АТЧ_ТОЛ_ПК" localSheetId="0">[20]Калькуляции!#REF!</definedName>
    <definedName name="ВН_АТЧ_ТОЛ_ПК">[20]Калькуляции!#REF!</definedName>
    <definedName name="ВН_АТЧ_ЭКС" localSheetId="1">#REF!</definedName>
    <definedName name="ВН_АТЧ_ЭКС" localSheetId="2">#REF!</definedName>
    <definedName name="ВН_АТЧ_ЭКС" localSheetId="0">#REF!</definedName>
    <definedName name="ВН_АТЧ_ЭКС">#REF!</definedName>
    <definedName name="ВН_Р" localSheetId="1">#REF!</definedName>
    <definedName name="ВН_Р" localSheetId="2">#REF!</definedName>
    <definedName name="ВН_Р" localSheetId="0">#REF!</definedName>
    <definedName name="ВН_Р">#REF!</definedName>
    <definedName name="ВН_С_ВН" localSheetId="1">#REF!</definedName>
    <definedName name="ВН_С_ВН" localSheetId="2">#REF!</definedName>
    <definedName name="ВН_С_ВН" localSheetId="0">#REF!</definedName>
    <definedName name="ВН_С_ВН">#REF!</definedName>
    <definedName name="ВН_С_ДП" localSheetId="1">[20]Калькуляции!#REF!</definedName>
    <definedName name="ВН_С_ДП" localSheetId="2">[20]Калькуляции!#REF!</definedName>
    <definedName name="ВН_С_ДП" localSheetId="0">[20]Калькуляции!#REF!</definedName>
    <definedName name="ВН_С_ДП">[20]Калькуляции!#REF!</definedName>
    <definedName name="ВН_С_ТОЛ" localSheetId="1">#REF!</definedName>
    <definedName name="ВН_С_ТОЛ" localSheetId="2">#REF!</definedName>
    <definedName name="ВН_С_ТОЛ" localSheetId="0">#REF!</definedName>
    <definedName name="ВН_С_ТОЛ">#REF!</definedName>
    <definedName name="ВН_С_ЭКС" localSheetId="1">#REF!</definedName>
    <definedName name="ВН_С_ЭКС" localSheetId="2">#REF!</definedName>
    <definedName name="ВН_С_ЭКС" localSheetId="0">#REF!</definedName>
    <definedName name="ВН_С_ЭКС">#REF!</definedName>
    <definedName name="ВН_Т" localSheetId="1">#REF!</definedName>
    <definedName name="ВН_Т" localSheetId="2">#REF!</definedName>
    <definedName name="ВН_Т" localSheetId="0">#REF!</definedName>
    <definedName name="ВН_Т">#REF!</definedName>
    <definedName name="ВНИТ" localSheetId="1">#REF!</definedName>
    <definedName name="ВНИТ" localSheetId="2">#REF!</definedName>
    <definedName name="ВНИТ" localSheetId="0">#REF!</definedName>
    <definedName name="ВНИТ">#REF!</definedName>
    <definedName name="ВОД_ОБ" localSheetId="1">#REF!</definedName>
    <definedName name="ВОД_ОБ" localSheetId="2">#REF!</definedName>
    <definedName name="ВОД_ОБ" localSheetId="0">#REF!</definedName>
    <definedName name="ВОД_ОБ">#REF!</definedName>
    <definedName name="ВОД_Т" localSheetId="1">#REF!</definedName>
    <definedName name="ВОД_Т" localSheetId="2">#REF!</definedName>
    <definedName name="ВОД_Т" localSheetId="0">#REF!</definedName>
    <definedName name="ВОД_Т">#REF!</definedName>
    <definedName name="вода">'[22]цены цехов'!$D$5</definedName>
    <definedName name="вода_НТМК">'[22]цены цехов'!$D$10</definedName>
    <definedName name="вода_обор.">'[22]цены цехов'!$D$17</definedName>
    <definedName name="вода_свежая">'[22]цены цехов'!$D$16</definedName>
    <definedName name="водоотлив_Магн.">'[22]цены цехов'!$D$35</definedName>
    <definedName name="ВОЗ" localSheetId="1">#REF!</definedName>
    <definedName name="ВОЗ" localSheetId="2">#REF!</definedName>
    <definedName name="ВОЗ" localSheetId="0">#REF!</definedName>
    <definedName name="ВОЗ">#REF!</definedName>
    <definedName name="Волгоградэнерго" localSheetId="1">#REF!</definedName>
    <definedName name="Волгоградэнерго" localSheetId="2">#REF!</definedName>
    <definedName name="Волгоградэнерго" localSheetId="0">#REF!</definedName>
    <definedName name="Волгоградэнерго">#REF!</definedName>
    <definedName name="ВСП" localSheetId="1">#REF!</definedName>
    <definedName name="ВСП" localSheetId="2">#REF!</definedName>
    <definedName name="ВСП" localSheetId="0">#REF!</definedName>
    <definedName name="ВСП">#REF!</definedName>
    <definedName name="ВСП1" localSheetId="1">#REF!</definedName>
    <definedName name="ВСП1" localSheetId="2">#REF!</definedName>
    <definedName name="ВСП1" localSheetId="0">#REF!</definedName>
    <definedName name="ВСП1">#REF!</definedName>
    <definedName name="ВСП2" localSheetId="1">#REF!</definedName>
    <definedName name="ВСП2" localSheetId="2">#REF!</definedName>
    <definedName name="ВСП2" localSheetId="0">#REF!</definedName>
    <definedName name="ВСП2">#REF!</definedName>
    <definedName name="ВСПОМОГ" localSheetId="1">#REF!</definedName>
    <definedName name="ВСПОМОГ" localSheetId="2">#REF!</definedName>
    <definedName name="ВСПОМОГ" localSheetId="0">#REF!</definedName>
    <definedName name="ВСПОМОГ">#REF!</definedName>
    <definedName name="ВТОМ" localSheetId="1">#REF!</definedName>
    <definedName name="ВТОМ" localSheetId="2">#REF!</definedName>
    <definedName name="ВТОМ" localSheetId="0">#REF!</definedName>
    <definedName name="ВТОМ">#REF!</definedName>
    <definedName name="второй" localSheetId="1">#REF!</definedName>
    <definedName name="второй" localSheetId="2">#REF!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выв" localSheetId="1">#REF!</definedName>
    <definedName name="выв" localSheetId="2">#REF!</definedName>
    <definedName name="выв" localSheetId="0">#REF!</definedName>
    <definedName name="выв">#REF!</definedName>
    <definedName name="г">[0]!г</definedName>
    <definedName name="ГАС_Ш" localSheetId="1">#REF!</definedName>
    <definedName name="ГАС_Ш" localSheetId="2">#REF!</definedName>
    <definedName name="ГАС_Ш" localSheetId="0">#REF!</definedName>
    <definedName name="ГАС_Ш">#REF!</definedName>
    <definedName name="гг" localSheetId="1">#REF!</definedName>
    <definedName name="гг" localSheetId="2">#REF!</definedName>
    <definedName name="гг" localSheetId="0">#REF!</definedName>
    <definedName name="гг">#REF!</definedName>
    <definedName name="ГИД" localSheetId="1">#REF!</definedName>
    <definedName name="ГИД" localSheetId="2">#REF!</definedName>
    <definedName name="ГИД" localSheetId="0">#REF!</definedName>
    <definedName name="ГИД">#REF!</definedName>
    <definedName name="ГИД_ЗФА" localSheetId="1">#REF!</definedName>
    <definedName name="ГИД_ЗФА" localSheetId="2">#REF!</definedName>
    <definedName name="ГИД_ЗФА" localSheetId="0">#REF!</definedName>
    <definedName name="ГИД_ЗФА">#REF!</definedName>
    <definedName name="ГЛ" localSheetId="1">#REF!</definedName>
    <definedName name="ГЛ" localSheetId="2">#REF!</definedName>
    <definedName name="ГЛ" localSheetId="0">#REF!</definedName>
    <definedName name="ГЛ">#REF!</definedName>
    <definedName name="ГЛ_" localSheetId="1">#REF!</definedName>
    <definedName name="ГЛ_" localSheetId="2">#REF!</definedName>
    <definedName name="ГЛ_" localSheetId="0">#REF!</definedName>
    <definedName name="ГЛ_">#REF!</definedName>
    <definedName name="ГЛ_ДП" localSheetId="1">[20]Калькуляции!#REF!</definedName>
    <definedName name="ГЛ_ДП" localSheetId="2">[20]Калькуляции!#REF!</definedName>
    <definedName name="ГЛ_ДП" localSheetId="0">[20]Калькуляции!#REF!</definedName>
    <definedName name="ГЛ_ДП">[20]Калькуляции!#REF!</definedName>
    <definedName name="ГЛ_Т" localSheetId="1">#REF!</definedName>
    <definedName name="ГЛ_Т" localSheetId="2">#REF!</definedName>
    <definedName name="ГЛ_Т" localSheetId="0">#REF!</definedName>
    <definedName name="ГЛ_Т">#REF!</definedName>
    <definedName name="ГЛ_Ш" localSheetId="1">#REF!</definedName>
    <definedName name="ГЛ_Ш" localSheetId="2">#REF!</definedName>
    <definedName name="ГЛ_Ш" localSheetId="0">#REF!</definedName>
    <definedName name="ГЛ_Ш">#REF!</definedName>
    <definedName name="глинозем">[0]!USD/1.701</definedName>
    <definedName name="Глубина">'[27]ПФВ-0.5'!$AK$13:$AK$15</definedName>
    <definedName name="ГР" localSheetId="1">#REF!</definedName>
    <definedName name="ГР" localSheetId="2">#REF!</definedName>
    <definedName name="ГР" localSheetId="0">#REF!</definedName>
    <definedName name="ГР">#REF!</definedName>
    <definedName name="график">[0]!график</definedName>
    <definedName name="грприрцфв00ав98" hidden="1">{#N/A,#N/A,TRUE,"Лист1";#N/A,#N/A,TRUE,"Лист2";#N/A,#N/A,TRUE,"Лист3"}</definedName>
    <definedName name="грузопер_ПЖТ">'[22]цены цехов'!$D$29</definedName>
    <definedName name="грфинцкавг98Х" hidden="1">{#N/A,#N/A,TRUE,"Лист1";#N/A,#N/A,TRUE,"Лист2";#N/A,#N/A,TRUE,"Лист3"}</definedName>
    <definedName name="ГФГ">'[22]цены цехов'!$D$52</definedName>
    <definedName name="д">[0]!д</definedName>
    <definedName name="ДАВ_ЖИД" localSheetId="1">#REF!</definedName>
    <definedName name="ДАВ_ЖИД" localSheetId="2">#REF!</definedName>
    <definedName name="ДАВ_ЖИД" localSheetId="0">#REF!</definedName>
    <definedName name="ДАВ_ЖИД">#REF!</definedName>
    <definedName name="ДАВ_КАТАНКА" localSheetId="1">[20]Калькуляции!#REF!</definedName>
    <definedName name="ДАВ_КАТАНКА" localSheetId="2">[20]Калькуляции!#REF!</definedName>
    <definedName name="ДАВ_КАТАНКА" localSheetId="0">[20]Калькуляции!#REF!</definedName>
    <definedName name="ДАВ_КАТАНКА">[20]Калькуляции!#REF!</definedName>
    <definedName name="ДАВ_МЕЛК" localSheetId="1">#REF!</definedName>
    <definedName name="ДАВ_МЕЛК" localSheetId="2">#REF!</definedName>
    <definedName name="ДАВ_МЕЛК" localSheetId="0">#REF!</definedName>
    <definedName name="ДАВ_МЕЛК">#REF!</definedName>
    <definedName name="ДАВ_СЛИТКИ" localSheetId="1">#REF!</definedName>
    <definedName name="ДАВ_СЛИТКИ" localSheetId="2">#REF!</definedName>
    <definedName name="ДАВ_СЛИТКИ" localSheetId="0">#REF!</definedName>
    <definedName name="ДАВ_СЛИТКИ">#REF!</definedName>
    <definedName name="Дав_тв" localSheetId="1">#REF!</definedName>
    <definedName name="Дав_тв" localSheetId="2">#REF!</definedName>
    <definedName name="Дав_тв" localSheetId="0">#REF!</definedName>
    <definedName name="Дав_тв">#REF!</definedName>
    <definedName name="ДАВ_ШТАН" localSheetId="1">#REF!</definedName>
    <definedName name="ДАВ_ШТАН" localSheetId="2">#REF!</definedName>
    <definedName name="ДАВ_ШТАН" localSheetId="0">#REF!</definedName>
    <definedName name="ДАВ_ШТАН">#REF!</definedName>
    <definedName name="ДАВАЛЬЧЕСИЙ" localSheetId="1">#REF!</definedName>
    <definedName name="ДАВАЛЬЧЕСИЙ" localSheetId="2">#REF!</definedName>
    <definedName name="ДАВАЛЬЧЕСИЙ" localSheetId="0">#REF!</definedName>
    <definedName name="ДАВАЛЬЧЕСИЙ">#REF!</definedName>
    <definedName name="ДАВАЛЬЧЕСКИЙ" localSheetId="1">#REF!</definedName>
    <definedName name="ДАВАЛЬЧЕСКИЙ" localSheetId="2">#REF!</definedName>
    <definedName name="ДАВАЛЬЧЕСКИЙ" localSheetId="0">#REF!</definedName>
    <definedName name="ДАВАЛЬЧЕСКИЙ">#REF!</definedName>
    <definedName name="Данкор2">[21]Дебиторка!$J$27</definedName>
    <definedName name="ДАТА">[26]Лист1!$A$38:$A$50</definedName>
    <definedName name="Дв">[0]!Дв</definedName>
    <definedName name="ДЕК_РУБ" localSheetId="1">[20]Калькуляции!#REF!</definedName>
    <definedName name="ДЕК_РУБ" localSheetId="2">[20]Калькуляции!#REF!</definedName>
    <definedName name="ДЕК_РУБ" localSheetId="0">[20]Калькуляции!#REF!</definedName>
    <definedName name="ДЕК_РУБ">[20]Калькуляции!#REF!</definedName>
    <definedName name="ДЕК_Т" localSheetId="1">[20]Калькуляции!#REF!</definedName>
    <definedName name="ДЕК_Т" localSheetId="2">[20]Калькуляции!#REF!</definedName>
    <definedName name="ДЕК_Т" localSheetId="0">[20]Калькуляции!#REF!</definedName>
    <definedName name="ДЕК_Т">[20]Калькуляции!#REF!</definedName>
    <definedName name="ДЕК_ТОН" localSheetId="1">[20]Калькуляции!#REF!</definedName>
    <definedName name="ДЕК_ТОН" localSheetId="2">[20]Калькуляции!#REF!</definedName>
    <definedName name="ДЕК_ТОН" localSheetId="0">[20]Калькуляции!#REF!</definedName>
    <definedName name="ДЕК_ТОН">[20]Калькуляции!#REF!</definedName>
    <definedName name="декабрь" localSheetId="1">#REF!</definedName>
    <definedName name="декабрь" localSheetId="2">#REF!</definedName>
    <definedName name="декабрь" localSheetId="0">#REF!</definedName>
    <definedName name="декабрь">#REF!</definedName>
    <definedName name="День">'[27]ПФВ-0.5'!$AM$4:$AM$34</definedName>
    <definedName name="ДЗО">'[28]титул БДР'!$A$18</definedName>
    <definedName name="Диаметры">'[27]ПФВ-0.5'!$AK$22:$AK$39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1">#REF!</definedName>
    <definedName name="ДИЗТОПЛИВО" localSheetId="2">#REF!</definedName>
    <definedName name="ДИЗТОПЛИВО" localSheetId="0">#REF!</definedName>
    <definedName name="ДИЗТОПЛИВО">#REF!</definedName>
    <definedName name="ДИМА" localSheetId="1">#REF!</definedName>
    <definedName name="ДИМА" localSheetId="2">#REF!</definedName>
    <definedName name="ДИМА" localSheetId="0">#REF!</definedName>
    <definedName name="ДИМА">#REF!</definedName>
    <definedName name="Дионис2">[21]Дебиторка!$J$15</definedName>
    <definedName name="ДИЭТ" localSheetId="1">[20]Калькуляции!#REF!</definedName>
    <definedName name="ДИЭТ" localSheetId="2">[20]Калькуляции!#REF!</definedName>
    <definedName name="ДИЭТ" localSheetId="0">[20]Калькуляции!#REF!</definedName>
    <definedName name="ДИЭТ">[20]Калькуляции!#REF!</definedName>
    <definedName name="ДОГПЕР_АВЧСЫРЕЦ" localSheetId="1">[20]Калькуляции!#REF!</definedName>
    <definedName name="ДОГПЕР_АВЧСЫРЕЦ" localSheetId="2">[20]Калькуляции!#REF!</definedName>
    <definedName name="ДОГПЕР_АВЧСЫРЕЦ" localSheetId="0">[20]Калькуляции!#REF!</definedName>
    <definedName name="ДОГПЕР_АВЧСЫРЕЦ">[20]Калькуляции!#REF!</definedName>
    <definedName name="ДОГПЕР_СЫРЕЦ" localSheetId="1">[20]Калькуляции!#REF!</definedName>
    <definedName name="ДОГПЕР_СЫРЕЦ" localSheetId="2">[20]Калькуляции!#REF!</definedName>
    <definedName name="ДОГПЕР_СЫРЕЦ" localSheetId="0">[20]Калькуляции!#REF!</definedName>
    <definedName name="ДОГПЕР_СЫРЕЦ">[20]Калькуляции!#REF!</definedName>
    <definedName name="Доллар" localSheetId="1">[29]Оборудование_стоим!#REF!</definedName>
    <definedName name="Доллар" localSheetId="2">[29]Оборудование_стоим!#REF!</definedName>
    <definedName name="Доллар" localSheetId="0">[29]Оборудование_стоим!#REF!</definedName>
    <definedName name="Доллар">[29]Оборудование_стоим!#REF!</definedName>
    <definedName name="доля_проч_ф" localSheetId="1">#REF!</definedName>
    <definedName name="доля_проч_ф" localSheetId="2">#REF!</definedName>
    <definedName name="доля_проч_ф" localSheetId="0">#REF!</definedName>
    <definedName name="доля_проч_ф">#REF!</definedName>
    <definedName name="доля_прочая" localSheetId="1">#REF!</definedName>
    <definedName name="доля_прочая" localSheetId="2">#REF!</definedName>
    <definedName name="доля_прочая" localSheetId="0">#REF!</definedName>
    <definedName name="доля_прочая">#REF!</definedName>
    <definedName name="доля_прочая_98_ав" localSheetId="1">#REF!</definedName>
    <definedName name="доля_прочая_98_ав" localSheetId="2">#REF!</definedName>
    <definedName name="доля_прочая_98_ав" localSheetId="0">#REF!</definedName>
    <definedName name="доля_прочая_98_ав">#REF!</definedName>
    <definedName name="доля_прочая_ав" localSheetId="1">#REF!</definedName>
    <definedName name="доля_прочая_ав" localSheetId="2">#REF!</definedName>
    <definedName name="доля_прочая_ав" localSheetId="0">#REF!</definedName>
    <definedName name="доля_прочая_ав">#REF!</definedName>
    <definedName name="доля_прочая_ф" localSheetId="1">#REF!</definedName>
    <definedName name="доля_прочая_ф" localSheetId="2">#REF!</definedName>
    <definedName name="доля_прочая_ф" localSheetId="0">#REF!</definedName>
    <definedName name="доля_прочая_ф">#REF!</definedName>
    <definedName name="доля_т_ф" localSheetId="1">#REF!</definedName>
    <definedName name="доля_т_ф" localSheetId="2">#REF!</definedName>
    <definedName name="доля_т_ф" localSheetId="0">#REF!</definedName>
    <definedName name="доля_т_ф">#REF!</definedName>
    <definedName name="доля_теп_1" localSheetId="1">#REF!</definedName>
    <definedName name="доля_теп_1" localSheetId="2">#REF!</definedName>
    <definedName name="доля_теп_1" localSheetId="0">#REF!</definedName>
    <definedName name="доля_теп_1">#REF!</definedName>
    <definedName name="доля_теп_2" localSheetId="1">#REF!</definedName>
    <definedName name="доля_теп_2" localSheetId="2">#REF!</definedName>
    <definedName name="доля_теп_2" localSheetId="0">#REF!</definedName>
    <definedName name="доля_теп_2">#REF!</definedName>
    <definedName name="доля_теп_3" localSheetId="1">#REF!</definedName>
    <definedName name="доля_теп_3" localSheetId="2">#REF!</definedName>
    <definedName name="доля_теп_3" localSheetId="0">#REF!</definedName>
    <definedName name="доля_теп_3">#REF!</definedName>
    <definedName name="доля_тепло" localSheetId="1">#REF!</definedName>
    <definedName name="доля_тепло" localSheetId="2">#REF!</definedName>
    <definedName name="доля_тепло" localSheetId="0">#REF!</definedName>
    <definedName name="доля_тепло">#REF!</definedName>
    <definedName name="доля_эл_1" localSheetId="1">#REF!</definedName>
    <definedName name="доля_эл_1" localSheetId="2">#REF!</definedName>
    <definedName name="доля_эл_1" localSheetId="0">#REF!</definedName>
    <definedName name="доля_эл_1">#REF!</definedName>
    <definedName name="доля_эл_2" localSheetId="1">#REF!</definedName>
    <definedName name="доля_эл_2" localSheetId="2">#REF!</definedName>
    <definedName name="доля_эл_2" localSheetId="0">#REF!</definedName>
    <definedName name="доля_эл_2">#REF!</definedName>
    <definedName name="доля_эл_3" localSheetId="1">#REF!</definedName>
    <definedName name="доля_эл_3" localSheetId="2">#REF!</definedName>
    <definedName name="доля_эл_3" localSheetId="0">#REF!</definedName>
    <definedName name="доля_эл_3">#REF!</definedName>
    <definedName name="доля_эл_ф" localSheetId="1">#REF!</definedName>
    <definedName name="доля_эл_ф" localSheetId="2">#REF!</definedName>
    <definedName name="доля_эл_ф" localSheetId="0">#REF!</definedName>
    <definedName name="доля_эл_ф">#REF!</definedName>
    <definedName name="доля_электра" localSheetId="1">#REF!</definedName>
    <definedName name="доля_электра" localSheetId="2">#REF!</definedName>
    <definedName name="доля_электра" localSheetId="0">#REF!</definedName>
    <definedName name="доля_электра">#REF!</definedName>
    <definedName name="доля_электра_99" localSheetId="1">#REF!</definedName>
    <definedName name="доля_электра_99" localSheetId="2">#REF!</definedName>
    <definedName name="доля_электра_99" localSheetId="0">#REF!</definedName>
    <definedName name="доля_электра_99">#REF!</definedName>
    <definedName name="е">[0]!е</definedName>
    <definedName name="ЕСН">[30]Макро!$B$4</definedName>
    <definedName name="ж">[0]!ж</definedName>
    <definedName name="жжжжжжж">[0]!жжжжжжж</definedName>
    <definedName name="ЖИДКИЙ" localSheetId="1">#REF!</definedName>
    <definedName name="ЖИДКИЙ" localSheetId="2">#REF!</definedName>
    <definedName name="ЖИДКИЙ" localSheetId="0">#REF!</definedName>
    <definedName name="ЖИДКИЙ">#REF!</definedName>
    <definedName name="з">[0]!з</definedName>
    <definedName name="З0" localSheetId="1">#REF!</definedName>
    <definedName name="З0" localSheetId="2">#REF!</definedName>
    <definedName name="З0" localSheetId="0">#REF!</definedName>
    <definedName name="З0">#REF!</definedName>
    <definedName name="З1" localSheetId="1">#REF!</definedName>
    <definedName name="З1" localSheetId="2">#REF!</definedName>
    <definedName name="З1" localSheetId="0">#REF!</definedName>
    <definedName name="З1">#REF!</definedName>
    <definedName name="З10" localSheetId="1">#REF!</definedName>
    <definedName name="З10" localSheetId="2">#REF!</definedName>
    <definedName name="З10" localSheetId="0">#REF!</definedName>
    <definedName name="З10">#REF!</definedName>
    <definedName name="З11" localSheetId="1">#REF!</definedName>
    <definedName name="З11" localSheetId="2">#REF!</definedName>
    <definedName name="З11" localSheetId="0">#REF!</definedName>
    <definedName name="З11">#REF!</definedName>
    <definedName name="З12" localSheetId="1">#REF!</definedName>
    <definedName name="З12" localSheetId="2">#REF!</definedName>
    <definedName name="З12" localSheetId="0">#REF!</definedName>
    <definedName name="З12">#REF!</definedName>
    <definedName name="З13" localSheetId="1">#REF!</definedName>
    <definedName name="З13" localSheetId="2">#REF!</definedName>
    <definedName name="З13" localSheetId="0">#REF!</definedName>
    <definedName name="З13">#REF!</definedName>
    <definedName name="З14" localSheetId="1">#REF!</definedName>
    <definedName name="З14" localSheetId="2">#REF!</definedName>
    <definedName name="З14" localSheetId="0">#REF!</definedName>
    <definedName name="З14">#REF!</definedName>
    <definedName name="З2" localSheetId="1">#REF!</definedName>
    <definedName name="З2" localSheetId="2">#REF!</definedName>
    <definedName name="З2" localSheetId="0">#REF!</definedName>
    <definedName name="З2">#REF!</definedName>
    <definedName name="З3" localSheetId="1">#REF!</definedName>
    <definedName name="З3" localSheetId="2">#REF!</definedName>
    <definedName name="З3" localSheetId="0">#REF!</definedName>
    <definedName name="З3">#REF!</definedName>
    <definedName name="З4" localSheetId="1">#REF!</definedName>
    <definedName name="З4" localSheetId="2">#REF!</definedName>
    <definedName name="З4" localSheetId="0">#REF!</definedName>
    <definedName name="З4">#REF!</definedName>
    <definedName name="З5" localSheetId="1">#REF!</definedName>
    <definedName name="З5" localSheetId="2">#REF!</definedName>
    <definedName name="З5" localSheetId="0">#REF!</definedName>
    <definedName name="З5">#REF!</definedName>
    <definedName name="З6" localSheetId="1">#REF!</definedName>
    <definedName name="З6" localSheetId="2">#REF!</definedName>
    <definedName name="З6" localSheetId="0">#REF!</definedName>
    <definedName name="З6">#REF!</definedName>
    <definedName name="З7" localSheetId="1">#REF!</definedName>
    <definedName name="З7" localSheetId="2">#REF!</definedName>
    <definedName name="З7" localSheetId="0">#REF!</definedName>
    <definedName name="З7">#REF!</definedName>
    <definedName name="З8" localSheetId="1">#REF!</definedName>
    <definedName name="З8" localSheetId="2">#REF!</definedName>
    <definedName name="З8" localSheetId="0">#REF!</definedName>
    <definedName name="З8">#REF!</definedName>
    <definedName name="З81" localSheetId="1">[20]Калькуляции!#REF!</definedName>
    <definedName name="З81" localSheetId="2">[20]Калькуляции!#REF!</definedName>
    <definedName name="З81" localSheetId="0">[20]Калькуляции!#REF!</definedName>
    <definedName name="З81">[20]Калькуляции!#REF!</definedName>
    <definedName name="З9" localSheetId="1">#REF!</definedName>
    <definedName name="З9" localSheetId="2">#REF!</definedName>
    <definedName name="З9" localSheetId="0">#REF!</definedName>
    <definedName name="З9">#REF!</definedName>
    <definedName name="_xlnm.Print_Titles" localSheetId="2">'Приложение 2 (2)'!$15:$15</definedName>
    <definedName name="_xlnm.Print_Titles" localSheetId="0">'Реестр (2)'!$2:$2</definedName>
    <definedName name="_xlnm.Print_Titles">#N/A</definedName>
    <definedName name="ЗАРПЛАТА" localSheetId="1">#REF!</definedName>
    <definedName name="ЗАРПЛАТА" localSheetId="2">#REF!</definedName>
    <definedName name="ЗАРПЛАТА" localSheetId="0">#REF!</definedName>
    <definedName name="ЗАРПЛАТА">#REF!</definedName>
    <definedName name="ззззз" localSheetId="1">#REF!</definedName>
    <definedName name="ззззз" localSheetId="2">#REF!</definedName>
    <definedName name="ззззз" localSheetId="0">#REF!</definedName>
    <definedName name="ззззз">#REF!</definedName>
    <definedName name="ззззззззззззззззззззз">[0]!ззззззззззззззззззззз</definedName>
    <definedName name="ЗКР" localSheetId="1">[20]Калькуляции!#REF!</definedName>
    <definedName name="ЗКР" localSheetId="2">[20]Калькуляции!#REF!</definedName>
    <definedName name="ЗКР" localSheetId="0">[20]Калькуляции!#REF!</definedName>
    <definedName name="ЗКР">[20]Калькуляции!#REF!</definedName>
    <definedName name="ЗП1">[31]Лист13!$A$2</definedName>
    <definedName name="ЗП2">[31]Лист13!$B$2</definedName>
    <definedName name="ЗП3">[31]Лист13!$C$2</definedName>
    <definedName name="ЗП4">[31]Лист13!$D$2</definedName>
    <definedName name="и">[0]!и</definedName>
    <definedName name="й">[0]!й</definedName>
    <definedName name="ИЗВ_М" localSheetId="1">#REF!</definedName>
    <definedName name="ИЗВ_М" localSheetId="2">#REF!</definedName>
    <definedName name="ИЗВ_М" localSheetId="0">#REF!</definedName>
    <definedName name="ИЗВ_М">#REF!</definedName>
    <definedName name="ИЗМНЗП_АВЧ" localSheetId="1">#REF!</definedName>
    <definedName name="ИЗМНЗП_АВЧ" localSheetId="2">#REF!</definedName>
    <definedName name="ИЗМНЗП_АВЧ" localSheetId="0">#REF!</definedName>
    <definedName name="ИЗМНЗП_АВЧ">#REF!</definedName>
    <definedName name="ИЗМНЗП_АТЧ" localSheetId="1">#REF!</definedName>
    <definedName name="ИЗМНЗП_АТЧ" localSheetId="2">#REF!</definedName>
    <definedName name="ИЗМНЗП_АТЧ" localSheetId="0">#REF!</definedName>
    <definedName name="ИЗМНЗП_АТЧ">#REF!</definedName>
    <definedName name="ии" localSheetId="1">#REF!</definedName>
    <definedName name="ии" localSheetId="2">#REF!</definedName>
    <definedName name="ии" localSheetId="0">#REF!</definedName>
    <definedName name="ии">#REF!</definedName>
    <definedName name="йй">[0]!йй</definedName>
    <definedName name="ййййййййййййй">[0]!ййййййййййййй</definedName>
    <definedName name="индцкавг98" hidden="1">{#N/A,#N/A,TRUE,"Лист1";#N/A,#N/A,TRUE,"Лист2";#N/A,#N/A,TRUE,"Лист3"}</definedName>
    <definedName name="Иркутск2">[21]Дебиторка!$J$16</definedName>
    <definedName name="ИТВСП" localSheetId="1">#REF!</definedName>
    <definedName name="ИТВСП" localSheetId="2">#REF!</definedName>
    <definedName name="ИТВСП" localSheetId="0">#REF!</definedName>
    <definedName name="ИТВСП">#REF!</definedName>
    <definedName name="ИТСЫР" localSheetId="1">#REF!</definedName>
    <definedName name="ИТСЫР" localSheetId="2">#REF!</definedName>
    <definedName name="ИТСЫР" localSheetId="0">#REF!</definedName>
    <definedName name="ИТСЫР">#REF!</definedName>
    <definedName name="ИТТР" localSheetId="1">#REF!</definedName>
    <definedName name="ИТТР" localSheetId="2">#REF!</definedName>
    <definedName name="ИТТР" localSheetId="0">#REF!</definedName>
    <definedName name="ИТТР">#REF!</definedName>
    <definedName name="ИТЭН" localSheetId="1">#REF!</definedName>
    <definedName name="ИТЭН" localSheetId="2">#REF!</definedName>
    <definedName name="ИТЭН" localSheetId="0">#REF!</definedName>
    <definedName name="ИТЭН">#REF!</definedName>
    <definedName name="ЙЦУ" localSheetId="1">#REF!</definedName>
    <definedName name="ЙЦУ" localSheetId="2">#REF!</definedName>
    <definedName name="ЙЦУ" localSheetId="0">#REF!</definedName>
    <definedName name="ЙЦУ">#REF!</definedName>
    <definedName name="ИЮЛ_РУБ" localSheetId="1">[20]Калькуляции!#REF!</definedName>
    <definedName name="ИЮЛ_РУБ" localSheetId="2">[20]Калькуляции!#REF!</definedName>
    <definedName name="ИЮЛ_РУБ" localSheetId="0">[20]Калькуляции!#REF!</definedName>
    <definedName name="ИЮЛ_РУБ">[20]Калькуляции!#REF!</definedName>
    <definedName name="ИЮЛ_ТОН" localSheetId="1">[20]Калькуляции!#REF!</definedName>
    <definedName name="ИЮЛ_ТОН" localSheetId="2">[20]Калькуляции!#REF!</definedName>
    <definedName name="ИЮЛ_ТОН" localSheetId="0">[20]Калькуляции!#REF!</definedName>
    <definedName name="ИЮЛ_ТОН">[20]Калькуляции!#REF!</definedName>
    <definedName name="июль" localSheetId="1">#REF!</definedName>
    <definedName name="июль" localSheetId="2">#REF!</definedName>
    <definedName name="июль" localSheetId="0">#REF!</definedName>
    <definedName name="июль">#REF!</definedName>
    <definedName name="ИЮН_РУБ" localSheetId="1">#REF!</definedName>
    <definedName name="ИЮН_РУБ" localSheetId="2">#REF!</definedName>
    <definedName name="ИЮН_РУБ" localSheetId="0">#REF!</definedName>
    <definedName name="ИЮН_РУБ">#REF!</definedName>
    <definedName name="ИЮН_ТОН" localSheetId="1">#REF!</definedName>
    <definedName name="ИЮН_ТОН" localSheetId="2">#REF!</definedName>
    <definedName name="ИЮН_ТОН" localSheetId="0">#REF!</definedName>
    <definedName name="ИЮН_ТОН">#REF!</definedName>
    <definedName name="июнь" localSheetId="1">#REF!</definedName>
    <definedName name="июнь" localSheetId="2">#REF!</definedName>
    <definedName name="июнь" localSheetId="0">#REF!</definedName>
    <definedName name="июнь">#REF!</definedName>
    <definedName name="к">[0]!к</definedName>
    <definedName name="К_СЫР" localSheetId="1">#REF!</definedName>
    <definedName name="К_СЫР" localSheetId="2">#REF!</definedName>
    <definedName name="К_СЫР" localSheetId="0">#REF!</definedName>
    <definedName name="К_СЫР">#REF!</definedName>
    <definedName name="К_СЫР_ТОЛ" localSheetId="1">[20]Калькуляции!#REF!</definedName>
    <definedName name="К_СЫР_ТОЛ" localSheetId="2">[20]Калькуляции!#REF!</definedName>
    <definedName name="К_СЫР_ТОЛ" localSheetId="0">[20]Калькуляции!#REF!</definedName>
    <definedName name="К_СЫР_ТОЛ">[20]Калькуляции!#REF!</definedName>
    <definedName name="К2_РУБ" localSheetId="1">[20]Калькуляции!#REF!</definedName>
    <definedName name="К2_РУБ" localSheetId="2">[20]Калькуляции!#REF!</definedName>
    <definedName name="К2_РУБ" localSheetId="0">[20]Калькуляции!#REF!</definedName>
    <definedName name="К2_РУБ">[20]Калькуляции!#REF!</definedName>
    <definedName name="К2_ТОН" localSheetId="1">[20]Калькуляции!#REF!</definedName>
    <definedName name="К2_ТОН" localSheetId="2">[20]Калькуляции!#REF!</definedName>
    <definedName name="К2_ТОН" localSheetId="0">[20]Калькуляции!#REF!</definedName>
    <definedName name="К2_ТОН">[20]Калькуляции!#REF!</definedName>
    <definedName name="КАТАНКА" localSheetId="1">[20]Калькуляции!#REF!</definedName>
    <definedName name="КАТАНКА" localSheetId="2">[20]Калькуляции!#REF!</definedName>
    <definedName name="КАТАНКА" localSheetId="0">[20]Калькуляции!#REF!</definedName>
    <definedName name="КАТАНКА">[20]Калькуляции!#REF!</definedName>
    <definedName name="КАТАНКА_КРАМЗ" localSheetId="1">[20]Калькуляции!#REF!</definedName>
    <definedName name="КАТАНКА_КРАМЗ" localSheetId="2">[20]Калькуляции!#REF!</definedName>
    <definedName name="КАТАНКА_КРАМЗ" localSheetId="0">[20]Калькуляции!#REF!</definedName>
    <definedName name="КАТАНКА_КРАМЗ">[20]Калькуляции!#REF!</definedName>
    <definedName name="КБОР" localSheetId="1">[20]Калькуляции!#REF!</definedName>
    <definedName name="КБОР" localSheetId="2">[20]Калькуляции!#REF!</definedName>
    <definedName name="КБОР" localSheetId="0">[20]Калькуляции!#REF!</definedName>
    <definedName name="КБОР">[20]Калькуляции!#REF!</definedName>
    <definedName name="КВ1_РУБ" localSheetId="1">#REF!</definedName>
    <definedName name="КВ1_РУБ" localSheetId="2">#REF!</definedName>
    <definedName name="КВ1_РУБ" localSheetId="0">#REF!</definedName>
    <definedName name="КВ1_РУБ">#REF!</definedName>
    <definedName name="КВ1_ТОН" localSheetId="1">#REF!</definedName>
    <definedName name="КВ1_ТОН" localSheetId="2">#REF!</definedName>
    <definedName name="КВ1_ТОН" localSheetId="0">#REF!</definedName>
    <definedName name="КВ1_ТОН">#REF!</definedName>
    <definedName name="КВ2_РУБ" localSheetId="1">#REF!</definedName>
    <definedName name="КВ2_РУБ" localSheetId="2">#REF!</definedName>
    <definedName name="КВ2_РУБ" localSheetId="0">#REF!</definedName>
    <definedName name="КВ2_РУБ">#REF!</definedName>
    <definedName name="КВ2_ТОН" localSheetId="1">#REF!</definedName>
    <definedName name="КВ2_ТОН" localSheetId="2">#REF!</definedName>
    <definedName name="КВ2_ТОН" localSheetId="0">#REF!</definedName>
    <definedName name="КВ2_ТОН">#REF!</definedName>
    <definedName name="КВ3_РУБ" localSheetId="1">#REF!</definedName>
    <definedName name="КВ3_РУБ" localSheetId="2">#REF!</definedName>
    <definedName name="КВ3_РУБ" localSheetId="0">#REF!</definedName>
    <definedName name="КВ3_РУБ">#REF!</definedName>
    <definedName name="КВ3_ТОН" localSheetId="1">#REF!</definedName>
    <definedName name="КВ3_ТОН" localSheetId="2">#REF!</definedName>
    <definedName name="КВ3_ТОН" localSheetId="0">#REF!</definedName>
    <definedName name="КВ3_ТОН">#REF!</definedName>
    <definedName name="КВ4_РУБ" localSheetId="1">#REF!</definedName>
    <definedName name="КВ4_РУБ" localSheetId="2">#REF!</definedName>
    <definedName name="КВ4_РУБ" localSheetId="0">#REF!</definedName>
    <definedName name="КВ4_РУБ">#REF!</definedName>
    <definedName name="КВ4_ТОН" localSheetId="1">#REF!</definedName>
    <definedName name="КВ4_ТОН" localSheetId="2">#REF!</definedName>
    <definedName name="КВ4_ТОН" localSheetId="0">#REF!</definedName>
    <definedName name="КВ4_ТОН">#REF!</definedName>
    <definedName name="ке">[0]!ке</definedName>
    <definedName name="кеппппппппппп" hidden="1">{#N/A,#N/A,TRUE,"Лист1";#N/A,#N/A,TRUE,"Лист2";#N/A,#N/A,TRUE,"Лист3"}</definedName>
    <definedName name="КИПиА">'[22]цены цехов'!$D$14</definedName>
    <definedName name="КЛ" localSheetId="1">'[32]Объекты (показатели)'!#REF!</definedName>
    <definedName name="КЛ" localSheetId="2">'[32]Объекты (показатели)'!#REF!</definedName>
    <definedName name="КЛ" localSheetId="0">'[32]Объекты (показатели)'!#REF!</definedName>
    <definedName name="КЛ">'[32]Объекты (показатели)'!#REF!</definedName>
    <definedName name="КнязьРюрик2">[21]Дебиторка!$J$18</definedName>
    <definedName name="код" localSheetId="1">#REF!</definedName>
    <definedName name="код" localSheetId="2">#REF!</definedName>
    <definedName name="код" localSheetId="0">#REF!</definedName>
    <definedName name="код">#REF!</definedName>
    <definedName name="код1" localSheetId="1">#REF!</definedName>
    <definedName name="код1" localSheetId="2">#REF!</definedName>
    <definedName name="код1" localSheetId="0">#REF!</definedName>
    <definedName name="код1">#REF!</definedName>
    <definedName name="КОК_ПРОК" localSheetId="1">#REF!</definedName>
    <definedName name="КОК_ПРОК" localSheetId="2">#REF!</definedName>
    <definedName name="КОК_ПРОК" localSheetId="0">#REF!</definedName>
    <definedName name="КОК_ПРОК">#REF!</definedName>
    <definedName name="КОМПЛЕКСНЫЙ" localSheetId="1">[20]Калькуляции!#REF!</definedName>
    <definedName name="КОМПЛЕКСНЫЙ" localSheetId="2">[20]Калькуляции!#REF!</definedName>
    <definedName name="КОМПЛЕКСНЫЙ" localSheetId="0">[20]Калькуляции!#REF!</definedName>
    <definedName name="КОМПЛЕКСНЫЙ">[20]Калькуляции!#REF!</definedName>
    <definedName name="Комплексы">'[27]ПФВ-0.5'!$AJ$4:$AJ$10</definedName>
    <definedName name="КОРК_7" localSheetId="1">#REF!</definedName>
    <definedName name="КОРК_7" localSheetId="2">#REF!</definedName>
    <definedName name="КОРК_7" localSheetId="0">#REF!</definedName>
    <definedName name="КОРК_7">#REF!</definedName>
    <definedName name="КОРК_АВЧ" localSheetId="1">#REF!</definedName>
    <definedName name="КОРК_АВЧ" localSheetId="2">#REF!</definedName>
    <definedName name="КОРК_АВЧ" localSheetId="0">#REF!</definedName>
    <definedName name="КОРК_АВЧ">#REF!</definedName>
    <definedName name="коэф_блоки" localSheetId="1">#REF!</definedName>
    <definedName name="коэф_блоки" localSheetId="2">#REF!</definedName>
    <definedName name="коэф_блоки" localSheetId="0">#REF!</definedName>
    <definedName name="коэф_блоки">#REF!</definedName>
    <definedName name="коэф_глин" localSheetId="1">#REF!</definedName>
    <definedName name="коэф_глин" localSheetId="2">#REF!</definedName>
    <definedName name="коэф_глин" localSheetId="0">#REF!</definedName>
    <definedName name="коэф_глин">#REF!</definedName>
    <definedName name="коэф_кокс" localSheetId="1">#REF!</definedName>
    <definedName name="коэф_кокс" localSheetId="2">#REF!</definedName>
    <definedName name="коэф_кокс" localSheetId="0">#REF!</definedName>
    <definedName name="коэф_кокс">#REF!</definedName>
    <definedName name="коэф_пек" localSheetId="1">#REF!</definedName>
    <definedName name="коэф_пек" localSheetId="2">#REF!</definedName>
    <definedName name="коэф_пек" localSheetId="0">#REF!</definedName>
    <definedName name="коэф_пек">#REF!</definedName>
    <definedName name="коэф1" localSheetId="1">#REF!</definedName>
    <definedName name="коэф1" localSheetId="2">#REF!</definedName>
    <definedName name="коэф1" localSheetId="0">#REF!</definedName>
    <definedName name="коэф1">#REF!</definedName>
    <definedName name="коэф2" localSheetId="1">#REF!</definedName>
    <definedName name="коэф2" localSheetId="2">#REF!</definedName>
    <definedName name="коэф2" localSheetId="0">#REF!</definedName>
    <definedName name="коэф2">#REF!</definedName>
    <definedName name="коэф3" localSheetId="1">#REF!</definedName>
    <definedName name="коэф3" localSheetId="2">#REF!</definedName>
    <definedName name="коэф3" localSheetId="0">#REF!</definedName>
    <definedName name="коэф3">#REF!</definedName>
    <definedName name="коэф4" localSheetId="1">#REF!</definedName>
    <definedName name="коэф4" localSheetId="2">#REF!</definedName>
    <definedName name="коэф4" localSheetId="0">#REF!</definedName>
    <definedName name="коэф4">#REF!</definedName>
    <definedName name="КПП" localSheetId="1">#REF!</definedName>
    <definedName name="КПП" localSheetId="2">#REF!</definedName>
    <definedName name="КПП" localSheetId="0">#REF!</definedName>
    <definedName name="КПП">#REF!</definedName>
    <definedName name="кр" localSheetId="1">#REF!</definedName>
    <definedName name="кр" localSheetId="2">#REF!</definedName>
    <definedName name="кр" localSheetId="0">#REF!</definedName>
    <definedName name="кр">#REF!</definedName>
    <definedName name="КР_" localSheetId="1">#REF!</definedName>
    <definedName name="КР_" localSheetId="2">#REF!</definedName>
    <definedName name="КР_" localSheetId="0">#REF!</definedName>
    <definedName name="КР_">#REF!</definedName>
    <definedName name="КР_10" localSheetId="1">#REF!</definedName>
    <definedName name="КР_10" localSheetId="2">#REF!</definedName>
    <definedName name="КР_10" localSheetId="0">#REF!</definedName>
    <definedName name="КР_10">#REF!</definedName>
    <definedName name="КР_2ЦЕХ" localSheetId="1">#REF!</definedName>
    <definedName name="КР_2ЦЕХ" localSheetId="2">#REF!</definedName>
    <definedName name="КР_2ЦЕХ" localSheetId="0">#REF!</definedName>
    <definedName name="КР_2ЦЕХ">#REF!</definedName>
    <definedName name="КР_7" localSheetId="1">#REF!</definedName>
    <definedName name="КР_7" localSheetId="2">#REF!</definedName>
    <definedName name="КР_7" localSheetId="0">#REF!</definedName>
    <definedName name="КР_7">#REF!</definedName>
    <definedName name="КР_8" localSheetId="1">#REF!</definedName>
    <definedName name="КР_8" localSheetId="2">#REF!</definedName>
    <definedName name="КР_8" localSheetId="0">#REF!</definedName>
    <definedName name="КР_8">#REF!</definedName>
    <definedName name="кр_до165" localSheetId="1">#REF!</definedName>
    <definedName name="кр_до165" localSheetId="2">#REF!</definedName>
    <definedName name="кр_до165" localSheetId="0">#REF!</definedName>
    <definedName name="кр_до165">#REF!</definedName>
    <definedName name="КР_КРАМЗ" localSheetId="1">#REF!</definedName>
    <definedName name="КР_КРАМЗ" localSheetId="2">#REF!</definedName>
    <definedName name="КР_КРАМЗ" localSheetId="0">#REF!</definedName>
    <definedName name="КР_КРАМЗ">#REF!</definedName>
    <definedName name="КР_ЛОК" localSheetId="1">[20]Калькуляции!#REF!</definedName>
    <definedName name="КР_ЛОК" localSheetId="2">[20]Калькуляции!#REF!</definedName>
    <definedName name="КР_ЛОК" localSheetId="0">[20]Калькуляции!#REF!</definedName>
    <definedName name="КР_ЛОК">[20]Калькуляции!#REF!</definedName>
    <definedName name="КР_ЛОК_8" localSheetId="1">[20]Калькуляции!#REF!</definedName>
    <definedName name="КР_ЛОК_8" localSheetId="2">[20]Калькуляции!#REF!</definedName>
    <definedName name="КР_ЛОК_8" localSheetId="0">[20]Калькуляции!#REF!</definedName>
    <definedName name="КР_ЛОК_8">[20]Калькуляции!#REF!</definedName>
    <definedName name="КР_ОБАН" localSheetId="1">#REF!</definedName>
    <definedName name="КР_ОБАН" localSheetId="2">#REF!</definedName>
    <definedName name="КР_ОБАН" localSheetId="0">#REF!</definedName>
    <definedName name="КР_ОБАН">#REF!</definedName>
    <definedName name="кр_с8б" localSheetId="1">#REF!</definedName>
    <definedName name="кр_с8б" localSheetId="2">#REF!</definedName>
    <definedName name="кр_с8б" localSheetId="0">#REF!</definedName>
    <definedName name="кр_с8б">#REF!</definedName>
    <definedName name="КР_С8БМ" localSheetId="1">#REF!</definedName>
    <definedName name="КР_С8БМ" localSheetId="2">#REF!</definedName>
    <definedName name="КР_С8БМ" localSheetId="0">#REF!</definedName>
    <definedName name="КР_С8БМ">#REF!</definedName>
    <definedName name="КР_СУМ" localSheetId="1">#REF!</definedName>
    <definedName name="КР_СУМ" localSheetId="2">#REF!</definedName>
    <definedName name="КР_СУМ" localSheetId="0">#REF!</definedName>
    <definedName name="КР_СУМ">#REF!</definedName>
    <definedName name="КР_Ф" localSheetId="1">#REF!</definedName>
    <definedName name="КР_Ф" localSheetId="2">#REF!</definedName>
    <definedName name="КР_Ф" localSheetId="0">#REF!</definedName>
    <definedName name="КР_Ф">#REF!</definedName>
    <definedName name="КР_ЦЕХА" localSheetId="1">[20]Калькуляции!#REF!</definedName>
    <definedName name="КР_ЦЕХА" localSheetId="2">[20]Калькуляции!#REF!</definedName>
    <definedName name="КР_ЦЕХА" localSheetId="0">[20]Калькуляции!#REF!</definedName>
    <definedName name="КР_ЦЕХА">[20]Калькуляции!#REF!</definedName>
    <definedName name="КР_ЭЮ" localSheetId="1">[20]Калькуляции!#REF!</definedName>
    <definedName name="КР_ЭЮ" localSheetId="2">[20]Калькуляции!#REF!</definedName>
    <definedName name="КР_ЭЮ" localSheetId="0">[20]Калькуляции!#REF!</definedName>
    <definedName name="КР_ЭЮ">[20]Калькуляции!#REF!</definedName>
    <definedName name="КРЕМНИЙ" localSheetId="1">[20]Калькуляции!#REF!</definedName>
    <definedName name="КРЕМНИЙ" localSheetId="2">[20]Калькуляции!#REF!</definedName>
    <definedName name="КРЕМНИЙ" localSheetId="0">[20]Калькуляции!#REF!</definedName>
    <definedName name="КРЕМНИЙ">[20]Калькуляции!#REF!</definedName>
    <definedName name="_xlnm.Criteria" localSheetId="1">[33]Données!#REF!</definedName>
    <definedName name="_xlnm.Criteria" localSheetId="2">[33]Données!#REF!</definedName>
    <definedName name="_xlnm.Criteria" localSheetId="0">[33]Données!#REF!</definedName>
    <definedName name="_xlnm.Criteria">[33]Données!#REF!</definedName>
    <definedName name="КрПроцент" localSheetId="1">#REF!</definedName>
    <definedName name="КрПроцент" localSheetId="2">#REF!</definedName>
    <definedName name="КрПроцент" localSheetId="0">#REF!</definedName>
    <definedName name="КрПроцент">#REF!</definedName>
    <definedName name="КРУПН_КРАМЗ" localSheetId="1">#REF!</definedName>
    <definedName name="КРУПН_КРАМЗ" localSheetId="2">#REF!</definedName>
    <definedName name="КРУПН_КРАМЗ" localSheetId="0">#REF!</definedName>
    <definedName name="КРУПН_КРАМЗ">#REF!</definedName>
    <definedName name="кур" localSheetId="1">#REF!</definedName>
    <definedName name="кур" localSheetId="2">#REF!</definedName>
    <definedName name="кур" localSheetId="0">#REF!</definedName>
    <definedName name="кур">#REF!</definedName>
    <definedName name="Курс" localSheetId="1">#REF!</definedName>
    <definedName name="Курс" localSheetId="2">#REF!</definedName>
    <definedName name="Курс" localSheetId="0">#REF!</definedName>
    <definedName name="Курс">#REF!</definedName>
    <definedName name="КурсУЕ" localSheetId="1">#REF!</definedName>
    <definedName name="КурсУЕ" localSheetId="2">#REF!</definedName>
    <definedName name="КурсУЕ" localSheetId="0">#REF!</definedName>
    <definedName name="КурсУЕ">#REF!</definedName>
    <definedName name="л">[0]!л</definedName>
    <definedName name="ЛИГ_АЛ_М" localSheetId="1">[20]Калькуляции!#REF!</definedName>
    <definedName name="ЛИГ_АЛ_М" localSheetId="2">[20]Калькуляции!#REF!</definedName>
    <definedName name="ЛИГ_АЛ_М" localSheetId="0">[20]Калькуляции!#REF!</definedName>
    <definedName name="ЛИГ_АЛ_М">[20]Калькуляции!#REF!</definedName>
    <definedName name="ЛИГ_БР_ТИ" localSheetId="1">[20]Калькуляции!#REF!</definedName>
    <definedName name="ЛИГ_БР_ТИ" localSheetId="2">[20]Калькуляции!#REF!</definedName>
    <definedName name="ЛИГ_БР_ТИ" localSheetId="0">[20]Калькуляции!#REF!</definedName>
    <definedName name="ЛИГ_БР_ТИ">[20]Калькуляции!#REF!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[0]!м</definedName>
    <definedName name="МАГНИЙ" localSheetId="1">[20]Калькуляции!#REF!</definedName>
    <definedName name="МАГНИЙ" localSheetId="2">[20]Калькуляции!#REF!</definedName>
    <definedName name="МАГНИЙ" localSheetId="0">[20]Калькуляции!#REF!</definedName>
    <definedName name="МАГНИЙ">[20]Калькуляции!#REF!</definedName>
    <definedName name="май" localSheetId="1">#REF!</definedName>
    <definedName name="май" localSheetId="2">#REF!</definedName>
    <definedName name="май" localSheetId="0">#REF!</definedName>
    <definedName name="май">#REF!</definedName>
    <definedName name="МАЙ_РУБ" localSheetId="1">#REF!</definedName>
    <definedName name="МАЙ_РУБ" localSheetId="2">#REF!</definedName>
    <definedName name="МАЙ_РУБ" localSheetId="0">#REF!</definedName>
    <definedName name="МАЙ_РУБ">#REF!</definedName>
    <definedName name="МАЙ_ТОН" localSheetId="1">#REF!</definedName>
    <definedName name="МАЙ_ТОН" localSheetId="2">#REF!</definedName>
    <definedName name="МАЙ_ТОН" localSheetId="0">#REF!</definedName>
    <definedName name="МАЙ_ТОН">#REF!</definedName>
    <definedName name="МАР_РУБ" localSheetId="1">#REF!</definedName>
    <definedName name="МАР_РУБ" localSheetId="2">#REF!</definedName>
    <definedName name="МАР_РУБ" localSheetId="0">#REF!</definedName>
    <definedName name="МАР_РУБ">#REF!</definedName>
    <definedName name="МАР_ТОН" localSheetId="1">#REF!</definedName>
    <definedName name="МАР_ТОН" localSheetId="2">#REF!</definedName>
    <definedName name="МАР_ТОН" localSheetId="0">#REF!</definedName>
    <definedName name="МАР_ТОН">#REF!</definedName>
    <definedName name="МАРГ_ЛИГ" localSheetId="1">[20]Калькуляции!#REF!</definedName>
    <definedName name="МАРГ_ЛИГ" localSheetId="2">[20]Калькуляции!#REF!</definedName>
    <definedName name="МАРГ_ЛИГ" localSheetId="0">[20]Калькуляции!#REF!</definedName>
    <definedName name="МАРГ_ЛИГ">[20]Калькуляции!#REF!</definedName>
    <definedName name="МАРГ_ЛИГ_ДП" localSheetId="1">#REF!</definedName>
    <definedName name="МАРГ_ЛИГ_ДП" localSheetId="2">#REF!</definedName>
    <definedName name="МАРГ_ЛИГ_ДП" localSheetId="0">#REF!</definedName>
    <definedName name="МАРГ_ЛИГ_ДП">#REF!</definedName>
    <definedName name="МАРГ_ЛИГ_СТ" localSheetId="1">[20]Калькуляции!#REF!</definedName>
    <definedName name="МАРГ_ЛИГ_СТ" localSheetId="2">[20]Калькуляции!#REF!</definedName>
    <definedName name="МАРГ_ЛИГ_СТ" localSheetId="0">[20]Калькуляции!#REF!</definedName>
    <definedName name="МАРГ_ЛИГ_СТ">[20]Калькуляции!#REF!</definedName>
    <definedName name="март" localSheetId="1">#REF!</definedName>
    <definedName name="март" localSheetId="2">#REF!</definedName>
    <definedName name="март" localSheetId="0">#REF!</definedName>
    <definedName name="март">#REF!</definedName>
    <definedName name="Материалы">'[27]ПФВ-0.5'!$AG$26:$AG$33</definedName>
    <definedName name="МЕД" localSheetId="1">#REF!</definedName>
    <definedName name="МЕД" localSheetId="2">#REF!</definedName>
    <definedName name="МЕД" localSheetId="0">#REF!</definedName>
    <definedName name="МЕД">#REF!</definedName>
    <definedName name="МЕД_" localSheetId="1">#REF!</definedName>
    <definedName name="МЕД_" localSheetId="2">#REF!</definedName>
    <definedName name="МЕД_" localSheetId="0">#REF!</definedName>
    <definedName name="МЕД_">#REF!</definedName>
    <definedName name="МЕЛ_СУМ" localSheetId="1">#REF!</definedName>
    <definedName name="МЕЛ_СУМ" localSheetId="2">#REF!</definedName>
    <definedName name="МЕЛ_СУМ" localSheetId="0">#REF!</definedName>
    <definedName name="МЕЛ_СУМ">#REF!</definedName>
    <definedName name="Место">'[27]ПФВ-0.5'!$AK$18:$AK$19</definedName>
    <definedName name="МЕСЯЦЫ" localSheetId="1">[34]Январь!#REF!</definedName>
    <definedName name="МЕСЯЦЫ" localSheetId="2">[34]Январь!#REF!</definedName>
    <definedName name="МЕСЯЦЫ" localSheetId="0">[34]Январь!#REF!</definedName>
    <definedName name="МЕСЯЦЫ">[34]Январь!#REF!</definedName>
    <definedName name="Мет_собс" localSheetId="1">#REF!</definedName>
    <definedName name="Мет_собс" localSheetId="2">#REF!</definedName>
    <definedName name="Мет_собс" localSheetId="0">#REF!</definedName>
    <definedName name="Мет_собс">#REF!</definedName>
    <definedName name="Мет_ЭЛЦ3" localSheetId="1">#REF!</definedName>
    <definedName name="Мет_ЭЛЦ3" localSheetId="2">#REF!</definedName>
    <definedName name="Мет_ЭЛЦ3" localSheetId="0">#REF!</definedName>
    <definedName name="Мет_ЭЛЦ3">#REF!</definedName>
    <definedName name="Метроном2">[21]Дебиторка!$J$14</definedName>
    <definedName name="мехцех_РМП">'[22]цены цехов'!$D$26</definedName>
    <definedName name="МЛИГ_АМ" localSheetId="1">[20]Калькуляции!#REF!</definedName>
    <definedName name="МЛИГ_АМ" localSheetId="2">[20]Калькуляции!#REF!</definedName>
    <definedName name="МЛИГ_АМ" localSheetId="0">[20]Калькуляции!#REF!</definedName>
    <definedName name="МЛИГ_АМ">[20]Калькуляции!#REF!</definedName>
    <definedName name="МЛИГ_ЭЛ" localSheetId="1">[20]Калькуляции!#REF!</definedName>
    <definedName name="МЛИГ_ЭЛ" localSheetId="2">[20]Калькуляции!#REF!</definedName>
    <definedName name="МЛИГ_ЭЛ" localSheetId="0">[20]Калькуляции!#REF!</definedName>
    <definedName name="МЛИГ_ЭЛ">[20]Калькуляции!#REF!</definedName>
    <definedName name="МнНДС" localSheetId="1">#REF!</definedName>
    <definedName name="МнНДС" localSheetId="2">#REF!</definedName>
    <definedName name="МнНДС" localSheetId="0">#REF!</definedName>
    <definedName name="МнНДС">#REF!</definedName>
    <definedName name="МС6_РУБ" localSheetId="1">[20]Калькуляции!#REF!</definedName>
    <definedName name="МС6_РУБ" localSheetId="2">[20]Калькуляции!#REF!</definedName>
    <definedName name="МС6_РУБ" localSheetId="0">[20]Калькуляции!#REF!</definedName>
    <definedName name="МС6_РУБ">[20]Калькуляции!#REF!</definedName>
    <definedName name="МС6_ТОН" localSheetId="1">[20]Калькуляции!#REF!</definedName>
    <definedName name="МС6_ТОН" localSheetId="2">[20]Калькуляции!#REF!</definedName>
    <definedName name="МС6_ТОН" localSheetId="0">[20]Калькуляции!#REF!</definedName>
    <definedName name="МС6_ТОН">[20]Калькуляции!#REF!</definedName>
    <definedName name="МС9_РУБ" localSheetId="1">[20]Калькуляции!#REF!</definedName>
    <definedName name="МС9_РУБ" localSheetId="2">[20]Калькуляции!#REF!</definedName>
    <definedName name="МС9_РУБ" localSheetId="0">[20]Калькуляции!#REF!</definedName>
    <definedName name="МС9_РУБ">[20]Калькуляции!#REF!</definedName>
    <definedName name="МС9_ТОН" localSheetId="1">[20]Калькуляции!#REF!</definedName>
    <definedName name="МС9_ТОН" localSheetId="2">[20]Калькуляции!#REF!</definedName>
    <definedName name="МС9_ТОН" localSheetId="0">[20]Калькуляции!#REF!</definedName>
    <definedName name="МС9_ТОН">[20]Калькуляции!#REF!</definedName>
    <definedName name="мым">[0]!мым</definedName>
    <definedName name="н">[0]!н</definedName>
    <definedName name="Н_2ЦЕХ_СКАЛ" localSheetId="1">#REF!</definedName>
    <definedName name="Н_2ЦЕХ_СКАЛ" localSheetId="2">#REF!</definedName>
    <definedName name="Н_2ЦЕХ_СКАЛ" localSheetId="0">#REF!</definedName>
    <definedName name="Н_2ЦЕХ_СКАЛ">#REF!</definedName>
    <definedName name="Н_АЛФ" localSheetId="1">#REF!</definedName>
    <definedName name="Н_АЛФ" localSheetId="2">#REF!</definedName>
    <definedName name="Н_АЛФ" localSheetId="0">#REF!</definedName>
    <definedName name="Н_АЛФ">#REF!</definedName>
    <definedName name="Н_АМ_МЛ" localSheetId="1">[20]Калькуляции!#REF!</definedName>
    <definedName name="Н_АМ_МЛ" localSheetId="2">[20]Калькуляции!#REF!</definedName>
    <definedName name="Н_АМ_МЛ" localSheetId="0">[20]Калькуляции!#REF!</definedName>
    <definedName name="Н_АМ_МЛ">[20]Калькуляции!#REF!</definedName>
    <definedName name="Н_АНБЛ" localSheetId="1">#REF!</definedName>
    <definedName name="Н_АНБЛ" localSheetId="2">#REF!</definedName>
    <definedName name="Н_АНБЛ" localSheetId="0">#REF!</definedName>
    <definedName name="Н_АНБЛ">#REF!</definedName>
    <definedName name="Н_АНБЛ_В" localSheetId="1">[20]Калькуляции!#REF!</definedName>
    <definedName name="Н_АНБЛ_В" localSheetId="2">[20]Калькуляции!#REF!</definedName>
    <definedName name="Н_АНБЛ_В" localSheetId="0">[20]Калькуляции!#REF!</definedName>
    <definedName name="Н_АНБЛ_В">[20]Калькуляции!#REF!</definedName>
    <definedName name="Н_АНБЛ_Т" localSheetId="1">[20]Калькуляции!#REF!</definedName>
    <definedName name="Н_АНБЛ_Т" localSheetId="2">[20]Калькуляции!#REF!</definedName>
    <definedName name="Н_АНБЛ_Т" localSheetId="0">[20]Калькуляции!#REF!</definedName>
    <definedName name="Н_АНБЛ_Т">[20]Калькуляции!#REF!</definedName>
    <definedName name="Н_АФ_МЛ" localSheetId="1">[20]Калькуляции!#REF!</definedName>
    <definedName name="Н_АФ_МЛ" localSheetId="2">[20]Калькуляции!#REF!</definedName>
    <definedName name="Н_АФ_МЛ" localSheetId="0">[20]Калькуляции!#REF!</definedName>
    <definedName name="Н_АФ_МЛ">[20]Калькуляции!#REF!</definedName>
    <definedName name="Н_ВАЛФ" localSheetId="1">#REF!</definedName>
    <definedName name="Н_ВАЛФ" localSheetId="2">#REF!</definedName>
    <definedName name="Н_ВАЛФ" localSheetId="0">#REF!</definedName>
    <definedName name="Н_ВАЛФ">#REF!</definedName>
    <definedName name="Н_ВГР" localSheetId="1">#REF!</definedName>
    <definedName name="Н_ВГР" localSheetId="2">#REF!</definedName>
    <definedName name="Н_ВГР" localSheetId="0">#REF!</definedName>
    <definedName name="Н_ВГР">#REF!</definedName>
    <definedName name="Н_ВКРСВ" localSheetId="1">#REF!</definedName>
    <definedName name="Н_ВКРСВ" localSheetId="2">#REF!</definedName>
    <definedName name="Н_ВКРСВ" localSheetId="0">#REF!</definedName>
    <definedName name="Н_ВКРСВ">#REF!</definedName>
    <definedName name="Н_ВМЕДЬ" localSheetId="1">#REF!</definedName>
    <definedName name="Н_ВМЕДЬ" localSheetId="2">#REF!</definedName>
    <definedName name="Н_ВМЕДЬ" localSheetId="0">#REF!</definedName>
    <definedName name="Н_ВМЕДЬ">#REF!</definedName>
    <definedName name="Н_ВОДОБКРУПН" localSheetId="1">#REF!</definedName>
    <definedName name="Н_ВОДОБКРУПН" localSheetId="2">#REF!</definedName>
    <definedName name="Н_ВОДОБКРУПН" localSheetId="0">#REF!</definedName>
    <definedName name="Н_ВОДОБКРУПН">#REF!</definedName>
    <definedName name="Н_ВХЛБ" localSheetId="1">#REF!</definedName>
    <definedName name="Н_ВХЛБ" localSheetId="2">#REF!</definedName>
    <definedName name="Н_ВХЛБ" localSheetId="0">#REF!</definedName>
    <definedName name="Н_ВХЛБ">#REF!</definedName>
    <definedName name="Н_ВХЛН" localSheetId="1">#REF!</definedName>
    <definedName name="Н_ВХЛН" localSheetId="2">#REF!</definedName>
    <definedName name="Н_ВХЛН" localSheetId="0">#REF!</definedName>
    <definedName name="Н_ВХЛН">#REF!</definedName>
    <definedName name="Н_ГИДЗ" localSheetId="1">#REF!</definedName>
    <definedName name="Н_ГИДЗ" localSheetId="2">#REF!</definedName>
    <definedName name="Н_ГИДЗ" localSheetId="0">#REF!</definedName>
    <definedName name="Н_ГИДЗ">#REF!</definedName>
    <definedName name="Н_ГЛ_ВН" localSheetId="1">#REF!</definedName>
    <definedName name="Н_ГЛ_ВН" localSheetId="2">#REF!</definedName>
    <definedName name="Н_ГЛ_ВН" localSheetId="0">#REF!</definedName>
    <definedName name="Н_ГЛ_ВН">#REF!</definedName>
    <definedName name="Н_ГЛ_ДП" localSheetId="1">[20]Калькуляции!#REF!</definedName>
    <definedName name="Н_ГЛ_ДП" localSheetId="2">[20]Калькуляции!#REF!</definedName>
    <definedName name="Н_ГЛ_ДП" localSheetId="0">[20]Калькуляции!#REF!</definedName>
    <definedName name="Н_ГЛ_ДП">[20]Калькуляции!#REF!</definedName>
    <definedName name="Н_ГЛ_ИТ" localSheetId="1">[20]Калькуляции!#REF!</definedName>
    <definedName name="Н_ГЛ_ИТ" localSheetId="2">[20]Калькуляции!#REF!</definedName>
    <definedName name="Н_ГЛ_ИТ" localSheetId="0">[20]Калькуляции!#REF!</definedName>
    <definedName name="Н_ГЛ_ИТ">[20]Калькуляции!#REF!</definedName>
    <definedName name="Н_ГЛ_ТОЛ" localSheetId="1">#REF!</definedName>
    <definedName name="Н_ГЛ_ТОЛ" localSheetId="2">#REF!</definedName>
    <definedName name="Н_ГЛ_ТОЛ" localSheetId="0">#REF!</definedName>
    <definedName name="Н_ГЛ_ТОЛ">#REF!</definedName>
    <definedName name="Н_ГЛШ" localSheetId="1">#REF!</definedName>
    <definedName name="Н_ГЛШ" localSheetId="2">#REF!</definedName>
    <definedName name="Н_ГЛШ" localSheetId="0">#REF!</definedName>
    <definedName name="Н_ГЛШ">#REF!</definedName>
    <definedName name="Н_ИЗВ" localSheetId="1">#REF!</definedName>
    <definedName name="Н_ИЗВ" localSheetId="2">#REF!</definedName>
    <definedName name="Н_ИЗВ" localSheetId="0">#REF!</definedName>
    <definedName name="Н_ИЗВ">#REF!</definedName>
    <definedName name="Н_К_ПРОК" localSheetId="1">#REF!</definedName>
    <definedName name="Н_К_ПРОК" localSheetId="2">#REF!</definedName>
    <definedName name="Н_К_ПРОК" localSheetId="0">#REF!</definedName>
    <definedName name="Н_К_ПРОК">#REF!</definedName>
    <definedName name="Н_К_СЫР" localSheetId="1">#REF!</definedName>
    <definedName name="Н_К_СЫР" localSheetId="2">#REF!</definedName>
    <definedName name="Н_К_СЫР" localSheetId="0">#REF!</definedName>
    <definedName name="Н_К_СЫР">#REF!</definedName>
    <definedName name="Н_К_СЫР_П" localSheetId="1">[20]Калькуляции!#REF!</definedName>
    <definedName name="Н_К_СЫР_П" localSheetId="2">[20]Калькуляции!#REF!</definedName>
    <definedName name="Н_К_СЫР_П" localSheetId="0">[20]Калькуляции!#REF!</definedName>
    <definedName name="Н_К_СЫР_П">[20]Калькуляции!#REF!</definedName>
    <definedName name="Н_К_СЫР_Т" localSheetId="1">[20]Калькуляции!#REF!</definedName>
    <definedName name="Н_К_СЫР_Т" localSheetId="2">[20]Калькуляции!#REF!</definedName>
    <definedName name="Н_К_СЫР_Т" localSheetId="0">[20]Калькуляции!#REF!</definedName>
    <definedName name="Н_К_СЫР_Т">[20]Калькуляции!#REF!</definedName>
    <definedName name="Н_КАВЧ_АЛФ" localSheetId="1">#REF!</definedName>
    <definedName name="Н_КАВЧ_АЛФ" localSheetId="2">#REF!</definedName>
    <definedName name="Н_КАВЧ_АЛФ" localSheetId="0">#REF!</definedName>
    <definedName name="Н_КАВЧ_АЛФ">#REF!</definedName>
    <definedName name="Н_КАВЧ_ГРАФ" localSheetId="1">#REF!</definedName>
    <definedName name="Н_КАВЧ_ГРАФ" localSheetId="2">#REF!</definedName>
    <definedName name="Н_КАВЧ_ГРАФ" localSheetId="0">#REF!</definedName>
    <definedName name="Н_КАВЧ_ГРАФ">#REF!</definedName>
    <definedName name="Н_КАВЧ_КРС" localSheetId="1">#REF!</definedName>
    <definedName name="Н_КАВЧ_КРС" localSheetId="2">#REF!</definedName>
    <definedName name="Н_КАВЧ_КРС" localSheetId="0">#REF!</definedName>
    <definedName name="Н_КАВЧ_КРС">#REF!</definedName>
    <definedName name="Н_КАВЧ_МЕД" localSheetId="1">#REF!</definedName>
    <definedName name="Н_КАВЧ_МЕД" localSheetId="2">#REF!</definedName>
    <definedName name="Н_КАВЧ_МЕД" localSheetId="0">#REF!</definedName>
    <definedName name="Н_КАВЧ_МЕД">#REF!</definedName>
    <definedName name="Н_КАВЧ_ХЛБ" localSheetId="1">#REF!</definedName>
    <definedName name="Н_КАВЧ_ХЛБ" localSheetId="2">#REF!</definedName>
    <definedName name="Н_КАВЧ_ХЛБ" localSheetId="0">#REF!</definedName>
    <definedName name="Н_КАВЧ_ХЛБ">#REF!</definedName>
    <definedName name="Н_КАО_СКАЛ" localSheetId="1">#REF!</definedName>
    <definedName name="Н_КАО_СКАЛ" localSheetId="2">#REF!</definedName>
    <definedName name="Н_КАО_СКАЛ" localSheetId="0">#REF!</definedName>
    <definedName name="Н_КАО_СКАЛ">#REF!</definedName>
    <definedName name="Н_КЕРОСИН" localSheetId="1">#REF!</definedName>
    <definedName name="Н_КЕРОСИН" localSheetId="2">#REF!</definedName>
    <definedName name="Н_КЕРОСИН" localSheetId="0">#REF!</definedName>
    <definedName name="Н_КЕРОСИН">#REF!</definedName>
    <definedName name="Н_КЛОК_КРСМ" localSheetId="1">[20]Калькуляции!#REF!</definedName>
    <definedName name="Н_КЛОК_КРСМ" localSheetId="2">[20]Калькуляции!#REF!</definedName>
    <definedName name="Н_КЛОК_КРСМ" localSheetId="0">[20]Калькуляции!#REF!</definedName>
    <definedName name="Н_КЛОК_КРСМ">[20]Калькуляции!#REF!</definedName>
    <definedName name="Н_КЛОК_СКАЛ" localSheetId="1">[20]Калькуляции!#REF!</definedName>
    <definedName name="Н_КЛОК_СКАЛ" localSheetId="2">[20]Калькуляции!#REF!</definedName>
    <definedName name="Н_КЛОК_СКАЛ" localSheetId="0">[20]Калькуляции!#REF!</definedName>
    <definedName name="Н_КЛОК_СКАЛ">[20]Калькуляции!#REF!</definedName>
    <definedName name="Н_КЛОК_ФТК" localSheetId="1">[20]Калькуляции!#REF!</definedName>
    <definedName name="Н_КЛОК_ФТК" localSheetId="2">[20]Калькуляции!#REF!</definedName>
    <definedName name="Н_КЛОК_ФТК" localSheetId="0">[20]Калькуляции!#REF!</definedName>
    <definedName name="Н_КЛОК_ФТК">[20]Калькуляции!#REF!</definedName>
    <definedName name="Н_КОА_АБ" localSheetId="1">#REF!</definedName>
    <definedName name="Н_КОА_АБ" localSheetId="2">#REF!</definedName>
    <definedName name="Н_КОА_АБ" localSheetId="0">#REF!</definedName>
    <definedName name="Н_КОА_АБ">#REF!</definedName>
    <definedName name="Н_КОА_ГЛ" localSheetId="1">#REF!</definedName>
    <definedName name="Н_КОА_ГЛ" localSheetId="2">#REF!</definedName>
    <definedName name="Н_КОА_ГЛ" localSheetId="0">#REF!</definedName>
    <definedName name="Н_КОА_ГЛ">#REF!</definedName>
    <definedName name="Н_КОА_КРС" localSheetId="1">#REF!</definedName>
    <definedName name="Н_КОА_КРС" localSheetId="2">#REF!</definedName>
    <definedName name="Н_КОА_КРС" localSheetId="0">#REF!</definedName>
    <definedName name="Н_КОА_КРС">#REF!</definedName>
    <definedName name="Н_КОА_КРСМ" localSheetId="1">#REF!</definedName>
    <definedName name="Н_КОА_КРСМ" localSheetId="2">#REF!</definedName>
    <definedName name="Н_КОА_КРСМ" localSheetId="0">#REF!</definedName>
    <definedName name="Н_КОА_КРСМ">#REF!</definedName>
    <definedName name="Н_КОА_СКАЛ" localSheetId="1">#REF!</definedName>
    <definedName name="Н_КОА_СКАЛ" localSheetId="2">#REF!</definedName>
    <definedName name="Н_КОА_СКАЛ" localSheetId="0">#REF!</definedName>
    <definedName name="Н_КОА_СКАЛ">#REF!</definedName>
    <definedName name="Н_КОА_ФК" localSheetId="1">#REF!</definedName>
    <definedName name="Н_КОА_ФК" localSheetId="2">#REF!</definedName>
    <definedName name="Н_КОА_ФК" localSheetId="0">#REF!</definedName>
    <definedName name="Н_КОА_ФК">#REF!</definedName>
    <definedName name="Н_КОРК_7" localSheetId="1">#REF!</definedName>
    <definedName name="Н_КОРК_7" localSheetId="2">#REF!</definedName>
    <definedName name="Н_КОРК_7" localSheetId="0">#REF!</definedName>
    <definedName name="Н_КОРК_7">#REF!</definedName>
    <definedName name="Н_КОРК_АВЧ" localSheetId="1">#REF!</definedName>
    <definedName name="Н_КОРК_АВЧ" localSheetId="2">#REF!</definedName>
    <definedName name="Н_КОРК_АВЧ" localSheetId="0">#REF!</definedName>
    <definedName name="Н_КОРК_АВЧ">#REF!</definedName>
    <definedName name="Н_КР_АК5М2" localSheetId="1">[20]Калькуляции!#REF!</definedName>
    <definedName name="Н_КР_АК5М2" localSheetId="2">[20]Калькуляции!#REF!</definedName>
    <definedName name="Н_КР_АК5М2" localSheetId="0">[20]Калькуляции!#REF!</definedName>
    <definedName name="Н_КР_АК5М2">[20]Калькуляции!#REF!</definedName>
    <definedName name="Н_КР_ПАР" localSheetId="1">[20]Калькуляции!#REF!</definedName>
    <definedName name="Н_КР_ПАР" localSheetId="2">[20]Калькуляции!#REF!</definedName>
    <definedName name="Н_КР_ПАР" localSheetId="0">[20]Калькуляции!#REF!</definedName>
    <definedName name="Н_КР_ПАР">[20]Калькуляции!#REF!</definedName>
    <definedName name="Н_КР19_СКАЛ" localSheetId="1">#REF!</definedName>
    <definedName name="Н_КР19_СКАЛ" localSheetId="2">#REF!</definedName>
    <definedName name="Н_КР19_СКАЛ" localSheetId="0">#REF!</definedName>
    <definedName name="Н_КР19_СКАЛ">#REF!</definedName>
    <definedName name="Н_КРАК12" localSheetId="1">[20]Калькуляции!#REF!</definedName>
    <definedName name="Н_КРАК12" localSheetId="2">[20]Калькуляции!#REF!</definedName>
    <definedName name="Н_КРАК12" localSheetId="0">[20]Калькуляции!#REF!</definedName>
    <definedName name="Н_КРАК12">[20]Калькуляции!#REF!</definedName>
    <definedName name="Н_КРАК9ПЧ" localSheetId="1">[20]Калькуляции!#REF!</definedName>
    <definedName name="Н_КРАК9ПЧ" localSheetId="2">[20]Калькуляции!#REF!</definedName>
    <definedName name="Н_КРАК9ПЧ" localSheetId="0">[20]Калькуляции!#REF!</definedName>
    <definedName name="Н_КРАК9ПЧ">[20]Калькуляции!#REF!</definedName>
    <definedName name="Н_КРЕМ_МЛ" localSheetId="1">[20]Калькуляции!#REF!</definedName>
    <definedName name="Н_КРЕМ_МЛ" localSheetId="2">[20]Калькуляции!#REF!</definedName>
    <definedName name="Н_КРЕМ_МЛ" localSheetId="0">[20]Калькуляции!#REF!</definedName>
    <definedName name="Н_КРЕМ_МЛ">[20]Калькуляции!#REF!</definedName>
    <definedName name="Н_КРЕМАК12" localSheetId="1">[20]Калькуляции!#REF!</definedName>
    <definedName name="Н_КРЕМАК12" localSheetId="2">[20]Калькуляции!#REF!</definedName>
    <definedName name="Н_КРЕМАК12" localSheetId="0">[20]Калькуляции!#REF!</definedName>
    <definedName name="Н_КРЕМАК12">[20]Калькуляции!#REF!</definedName>
    <definedName name="Н_КРЕМАК5М2" localSheetId="1">[20]Калькуляции!#REF!</definedName>
    <definedName name="Н_КРЕМАК5М2" localSheetId="2">[20]Калькуляции!#REF!</definedName>
    <definedName name="Н_КРЕМАК5М2" localSheetId="0">[20]Калькуляции!#REF!</definedName>
    <definedName name="Н_КРЕМАК5М2">[20]Калькуляции!#REF!</definedName>
    <definedName name="Н_КРЕМАК9ПЧ" localSheetId="1">[20]Калькуляции!#REF!</definedName>
    <definedName name="Н_КРЕМАК9ПЧ" localSheetId="2">[20]Калькуляции!#REF!</definedName>
    <definedName name="Н_КРЕМАК9ПЧ" localSheetId="0">[20]Калькуляции!#REF!</definedName>
    <definedName name="Н_КРЕМАК9ПЧ">[20]Калькуляции!#REF!</definedName>
    <definedName name="Н_КРИОЛ_МЛ" localSheetId="1">[20]Калькуляции!#REF!</definedName>
    <definedName name="Н_КРИОЛ_МЛ" localSheetId="2">[20]Калькуляции!#REF!</definedName>
    <definedName name="Н_КРИОЛ_МЛ" localSheetId="0">[20]Калькуляции!#REF!</definedName>
    <definedName name="Н_КРИОЛ_МЛ">[20]Калькуляции!#REF!</definedName>
    <definedName name="Н_КРКРУПН" localSheetId="1">[20]Калькуляции!#REF!</definedName>
    <definedName name="Н_КРКРУПН" localSheetId="2">[20]Калькуляции!#REF!</definedName>
    <definedName name="Н_КРКРУПН" localSheetId="0">[20]Калькуляции!#REF!</definedName>
    <definedName name="Н_КРКРУПН">[20]Калькуляции!#REF!</definedName>
    <definedName name="Н_КРМЕЛКИЕ" localSheetId="1">[20]Калькуляции!#REF!</definedName>
    <definedName name="Н_КРМЕЛКИЕ" localSheetId="2">[20]Калькуляции!#REF!</definedName>
    <definedName name="Н_КРМЕЛКИЕ" localSheetId="0">[20]Калькуляции!#REF!</definedName>
    <definedName name="Н_КРМЕЛКИЕ">[20]Калькуляции!#REF!</definedName>
    <definedName name="Н_КРРЕКВИЗИТЫ" localSheetId="1">[20]Калькуляции!#REF!</definedName>
    <definedName name="Н_КРРЕКВИЗИТЫ" localSheetId="2">[20]Калькуляции!#REF!</definedName>
    <definedName name="Н_КРРЕКВИЗИТЫ" localSheetId="0">[20]Калькуляции!#REF!</definedName>
    <definedName name="Н_КРРЕКВИЗИТЫ">[20]Калькуляции!#REF!</definedName>
    <definedName name="Н_КРСВ" localSheetId="1">#REF!</definedName>
    <definedName name="Н_КРСВ" localSheetId="2">#REF!</definedName>
    <definedName name="Н_КРСВ" localSheetId="0">#REF!</definedName>
    <definedName name="Н_КРСВ">#REF!</definedName>
    <definedName name="Н_КРСЛИТКИ" localSheetId="1">[20]Калькуляции!#REF!</definedName>
    <definedName name="Н_КРСЛИТКИ" localSheetId="2">[20]Калькуляции!#REF!</definedName>
    <definedName name="Н_КРСЛИТКИ" localSheetId="0">[20]Калькуляции!#REF!</definedName>
    <definedName name="Н_КРСЛИТКИ">[20]Калькуляции!#REF!</definedName>
    <definedName name="Н_КРСМ" localSheetId="1">#REF!</definedName>
    <definedName name="Н_КРСМ" localSheetId="2">#REF!</definedName>
    <definedName name="Н_КРСМ" localSheetId="0">#REF!</definedName>
    <definedName name="Н_КРСМ">#REF!</definedName>
    <definedName name="Н_КРФ" localSheetId="1">[20]Калькуляции!#REF!</definedName>
    <definedName name="Н_КРФ" localSheetId="2">[20]Калькуляции!#REF!</definedName>
    <definedName name="Н_КРФ" localSheetId="0">[20]Калькуляции!#REF!</definedName>
    <definedName name="Н_КРФ">[20]Калькуляции!#REF!</definedName>
    <definedName name="Н_КСГИД" localSheetId="1">#REF!</definedName>
    <definedName name="Н_КСГИД" localSheetId="2">#REF!</definedName>
    <definedName name="Н_КСГИД" localSheetId="0">#REF!</definedName>
    <definedName name="Н_КСГИД">#REF!</definedName>
    <definedName name="Н_КСКАУСТ" localSheetId="1">#REF!</definedName>
    <definedName name="Н_КСКАУСТ" localSheetId="2">#REF!</definedName>
    <definedName name="Н_КСКАУСТ" localSheetId="0">#REF!</definedName>
    <definedName name="Н_КСКАУСТ">#REF!</definedName>
    <definedName name="Н_КСПЕНА" localSheetId="1">#REF!</definedName>
    <definedName name="Н_КСПЕНА" localSheetId="2">#REF!</definedName>
    <definedName name="Н_КСПЕНА" localSheetId="0">#REF!</definedName>
    <definedName name="Н_КСПЕНА">#REF!</definedName>
    <definedName name="Н_КСПЕНА_С" localSheetId="1">[20]Калькуляции!#REF!</definedName>
    <definedName name="Н_КСПЕНА_С" localSheetId="2">[20]Калькуляции!#REF!</definedName>
    <definedName name="Н_КСПЕНА_С" localSheetId="0">[20]Калькуляции!#REF!</definedName>
    <definedName name="Н_КСПЕНА_С">[20]Калькуляции!#REF!</definedName>
    <definedName name="Н_КССОДГО" localSheetId="1">#REF!</definedName>
    <definedName name="Н_КССОДГО" localSheetId="2">#REF!</definedName>
    <definedName name="Н_КССОДГО" localSheetId="0">#REF!</definedName>
    <definedName name="Н_КССОДГО">#REF!</definedName>
    <definedName name="Н_КССОДКАЛ" localSheetId="1">#REF!</definedName>
    <definedName name="Н_КССОДКАЛ" localSheetId="2">#REF!</definedName>
    <definedName name="Н_КССОДКАЛ" localSheetId="0">#REF!</definedName>
    <definedName name="Н_КССОДКАЛ">#REF!</definedName>
    <definedName name="Н_ЛИГ_АЛ_М" localSheetId="1">[20]Калькуляции!#REF!</definedName>
    <definedName name="Н_ЛИГ_АЛ_М" localSheetId="2">[20]Калькуляции!#REF!</definedName>
    <definedName name="Н_ЛИГ_АЛ_М" localSheetId="0">[20]Калькуляции!#REF!</definedName>
    <definedName name="Н_ЛИГ_АЛ_М">[20]Калькуляции!#REF!</definedName>
    <definedName name="Н_ЛИГ_АЛ_МАК5М2" localSheetId="1">[20]Калькуляции!#REF!</definedName>
    <definedName name="Н_ЛИГ_АЛ_МАК5М2" localSheetId="2">[20]Калькуляции!#REF!</definedName>
    <definedName name="Н_ЛИГ_АЛ_МАК5М2" localSheetId="0">[20]Калькуляции!#REF!</definedName>
    <definedName name="Н_ЛИГ_АЛ_МАК5М2">[20]Калькуляции!#REF!</definedName>
    <definedName name="Н_ЛИГ_БР_ТИ" localSheetId="1">[20]Калькуляции!#REF!</definedName>
    <definedName name="Н_ЛИГ_БР_ТИ" localSheetId="2">[20]Калькуляции!#REF!</definedName>
    <definedName name="Н_ЛИГ_БР_ТИ" localSheetId="0">[20]Калькуляции!#REF!</definedName>
    <definedName name="Н_ЛИГ_БР_ТИ">[20]Калькуляции!#REF!</definedName>
    <definedName name="Н_МАГНАК5М2" localSheetId="1">[20]Калькуляции!#REF!</definedName>
    <definedName name="Н_МАГНАК5М2" localSheetId="2">[20]Калькуляции!#REF!</definedName>
    <definedName name="Н_МАГНАК5М2" localSheetId="0">[20]Калькуляции!#REF!</definedName>
    <definedName name="Н_МАГНАК5М2">[20]Калькуляции!#REF!</definedName>
    <definedName name="Н_МАГНАК9ПЧ" localSheetId="1">[20]Калькуляции!#REF!</definedName>
    <definedName name="Н_МАГНАК9ПЧ" localSheetId="2">[20]Калькуляции!#REF!</definedName>
    <definedName name="Н_МАГНАК9ПЧ" localSheetId="0">[20]Калькуляции!#REF!</definedName>
    <definedName name="Н_МАГНАК9ПЧ">[20]Калькуляции!#REF!</definedName>
    <definedName name="Н_МАЗ" localSheetId="1">[20]Калькуляции!#REF!</definedName>
    <definedName name="Н_МАЗ" localSheetId="2">[20]Калькуляции!#REF!</definedName>
    <definedName name="Н_МАЗ" localSheetId="0">[20]Калькуляции!#REF!</definedName>
    <definedName name="Н_МАЗ">[20]Калькуляции!#REF!</definedName>
    <definedName name="Н_МАРГ_МЛ" localSheetId="1">[20]Калькуляции!#REF!</definedName>
    <definedName name="Н_МАРГ_МЛ" localSheetId="2">[20]Калькуляции!#REF!</definedName>
    <definedName name="Н_МАРГ_МЛ" localSheetId="0">[20]Калькуляции!#REF!</definedName>
    <definedName name="Н_МАРГ_МЛ">[20]Калькуляции!#REF!</definedName>
    <definedName name="Н_МАССА" localSheetId="1">#REF!</definedName>
    <definedName name="Н_МАССА" localSheetId="2">#REF!</definedName>
    <definedName name="Н_МАССА" localSheetId="0">#REF!</definedName>
    <definedName name="Н_МАССА">#REF!</definedName>
    <definedName name="Н_МАССА_В" localSheetId="1">[20]Калькуляции!#REF!</definedName>
    <definedName name="Н_МАССА_В" localSheetId="2">[20]Калькуляции!#REF!</definedName>
    <definedName name="Н_МАССА_В" localSheetId="0">[20]Калькуляции!#REF!</definedName>
    <definedName name="Н_МАССА_В">[20]Калькуляции!#REF!</definedName>
    <definedName name="Н_МАССА_П" localSheetId="1">[20]Калькуляции!#REF!</definedName>
    <definedName name="Н_МАССА_П" localSheetId="2">[20]Калькуляции!#REF!</definedName>
    <definedName name="Н_МАССА_П" localSheetId="0">[20]Калькуляции!#REF!</definedName>
    <definedName name="Н_МАССА_П">[20]Калькуляции!#REF!</definedName>
    <definedName name="Н_МАССА_ПК" localSheetId="1">[20]Калькуляции!#REF!</definedName>
    <definedName name="Н_МАССА_ПК" localSheetId="2">[20]Калькуляции!#REF!</definedName>
    <definedName name="Н_МАССА_ПК" localSheetId="0">[20]Калькуляции!#REF!</definedName>
    <definedName name="Н_МАССА_ПК">[20]Калькуляции!#REF!</definedName>
    <definedName name="Н_МЕД_АК5М2" localSheetId="1">[20]Калькуляции!#REF!</definedName>
    <definedName name="Н_МЕД_АК5М2" localSheetId="2">[20]Калькуляции!#REF!</definedName>
    <definedName name="Н_МЕД_АК5М2" localSheetId="0">[20]Калькуляции!#REF!</definedName>
    <definedName name="Н_МЕД_АК5М2">[20]Калькуляции!#REF!</definedName>
    <definedName name="Н_МЛ_3003" localSheetId="1">[20]Калькуляции!#REF!</definedName>
    <definedName name="Н_МЛ_3003" localSheetId="2">[20]Калькуляции!#REF!</definedName>
    <definedName name="Н_МЛ_3003" localSheetId="0">[20]Калькуляции!#REF!</definedName>
    <definedName name="Н_МЛ_3003">[20]Калькуляции!#REF!</definedName>
    <definedName name="Н_ОЛЕ" localSheetId="1">#REF!</definedName>
    <definedName name="Н_ОЛЕ" localSheetId="2">#REF!</definedName>
    <definedName name="Н_ОЛЕ" localSheetId="0">#REF!</definedName>
    <definedName name="Н_ОЛЕ">#REF!</definedName>
    <definedName name="Н_ПЕК" localSheetId="1">#REF!</definedName>
    <definedName name="Н_ПЕК" localSheetId="2">#REF!</definedName>
    <definedName name="Н_ПЕК" localSheetId="0">#REF!</definedName>
    <definedName name="Н_ПЕК">#REF!</definedName>
    <definedName name="Н_ПЕК_П" localSheetId="1">[20]Калькуляции!#REF!</definedName>
    <definedName name="Н_ПЕК_П" localSheetId="2">[20]Калькуляции!#REF!</definedName>
    <definedName name="Н_ПЕК_П" localSheetId="0">[20]Калькуляции!#REF!</definedName>
    <definedName name="Н_ПЕК_П">[20]Калькуляции!#REF!</definedName>
    <definedName name="Н_ПЕК_Т" localSheetId="1">[20]Калькуляции!#REF!</definedName>
    <definedName name="Н_ПЕК_Т" localSheetId="2">[20]Калькуляции!#REF!</definedName>
    <definedName name="Н_ПЕК_Т" localSheetId="0">[20]Калькуляции!#REF!</definedName>
    <definedName name="Н_ПЕК_Т">[20]Калькуляции!#REF!</definedName>
    <definedName name="Н_ПУШ" localSheetId="1">#REF!</definedName>
    <definedName name="Н_ПУШ" localSheetId="2">#REF!</definedName>
    <definedName name="Н_ПУШ" localSheetId="0">#REF!</definedName>
    <definedName name="Н_ПУШ">#REF!</definedName>
    <definedName name="Н_ПЫЛЬ" localSheetId="1">#REF!</definedName>
    <definedName name="Н_ПЫЛЬ" localSheetId="2">#REF!</definedName>
    <definedName name="Н_ПЫЛЬ" localSheetId="0">#REF!</definedName>
    <definedName name="Н_ПЫЛЬ">#REF!</definedName>
    <definedName name="Н_С8БМ_ГЛ" localSheetId="1">#REF!</definedName>
    <definedName name="Н_С8БМ_ГЛ" localSheetId="2">#REF!</definedName>
    <definedName name="Н_С8БМ_ГЛ" localSheetId="0">#REF!</definedName>
    <definedName name="Н_С8БМ_ГЛ">#REF!</definedName>
    <definedName name="Н_С8БМ_КСВ" localSheetId="1">#REF!</definedName>
    <definedName name="Н_С8БМ_КСВ" localSheetId="2">#REF!</definedName>
    <definedName name="Н_С8БМ_КСВ" localSheetId="0">#REF!</definedName>
    <definedName name="Н_С8БМ_КСВ">#REF!</definedName>
    <definedName name="Н_С8БМ_КСМ" localSheetId="1">#REF!</definedName>
    <definedName name="Н_С8БМ_КСМ" localSheetId="2">#REF!</definedName>
    <definedName name="Н_С8БМ_КСМ" localSheetId="0">#REF!</definedName>
    <definedName name="Н_С8БМ_КСМ">#REF!</definedName>
    <definedName name="Н_С8БМ_СКАЛ" localSheetId="1">#REF!</definedName>
    <definedName name="Н_С8БМ_СКАЛ" localSheetId="2">#REF!</definedName>
    <definedName name="Н_С8БМ_СКАЛ" localSheetId="0">#REF!</definedName>
    <definedName name="Н_С8БМ_СКАЛ">#REF!</definedName>
    <definedName name="Н_С8БМ_ФК" localSheetId="1">#REF!</definedName>
    <definedName name="Н_С8БМ_ФК" localSheetId="2">#REF!</definedName>
    <definedName name="Н_С8БМ_ФК" localSheetId="0">#REF!</definedName>
    <definedName name="Н_С8БМ_ФК">#REF!</definedName>
    <definedName name="Н_СЕРК" localSheetId="1">#REF!</definedName>
    <definedName name="Н_СЕРК" localSheetId="2">#REF!</definedName>
    <definedName name="Н_СЕРК" localSheetId="0">#REF!</definedName>
    <definedName name="Н_СЕРК">#REF!</definedName>
    <definedName name="Н_СКА" localSheetId="1">#REF!</definedName>
    <definedName name="Н_СКА" localSheetId="2">#REF!</definedName>
    <definedName name="Н_СКА" localSheetId="0">#REF!</definedName>
    <definedName name="Н_СКА">#REF!</definedName>
    <definedName name="Н_СЛ_КРСВ" localSheetId="1">#REF!</definedName>
    <definedName name="Н_СЛ_КРСВ" localSheetId="2">#REF!</definedName>
    <definedName name="Н_СЛ_КРСВ" localSheetId="0">#REF!</definedName>
    <definedName name="Н_СЛ_КРСВ">#REF!</definedName>
    <definedName name="Н_СОЛ_АК5М2" localSheetId="1">[20]Калькуляции!#REF!</definedName>
    <definedName name="Н_СОЛ_АК5М2" localSheetId="2">[20]Калькуляции!#REF!</definedName>
    <definedName name="Н_СОЛ_АК5М2" localSheetId="0">[20]Калькуляции!#REF!</definedName>
    <definedName name="Н_СОЛ_АК5М2">[20]Калькуляции!#REF!</definedName>
    <definedName name="Н_СОЛАК12" localSheetId="1">[20]Калькуляции!#REF!</definedName>
    <definedName name="Н_СОЛАК12" localSheetId="2">[20]Калькуляции!#REF!</definedName>
    <definedName name="Н_СОЛАК12" localSheetId="0">[20]Калькуляции!#REF!</definedName>
    <definedName name="Н_СОЛАК12">[20]Калькуляции!#REF!</definedName>
    <definedName name="Н_СОЛАК9ПЧ" localSheetId="1">[20]Калькуляции!#REF!</definedName>
    <definedName name="Н_СОЛАК9ПЧ" localSheetId="2">[20]Калькуляции!#REF!</definedName>
    <definedName name="Н_СОЛАК9ПЧ" localSheetId="0">[20]Калькуляции!#REF!</definedName>
    <definedName name="Н_СОЛАК9ПЧ">[20]Калькуляции!#REF!</definedName>
    <definedName name="Н_СОЛКРУПН" localSheetId="1">[20]Калькуляции!#REF!</definedName>
    <definedName name="Н_СОЛКРУПН" localSheetId="2">[20]Калькуляции!#REF!</definedName>
    <definedName name="Н_СОЛКРУПН" localSheetId="0">[20]Калькуляции!#REF!</definedName>
    <definedName name="Н_СОЛКРУПН">[20]Калькуляции!#REF!</definedName>
    <definedName name="Н_СОЛМЕЛКИЕ" localSheetId="1">[20]Калькуляции!#REF!</definedName>
    <definedName name="Н_СОЛМЕЛКИЕ" localSheetId="2">[20]Калькуляции!#REF!</definedName>
    <definedName name="Н_СОЛМЕЛКИЕ" localSheetId="0">[20]Калькуляции!#REF!</definedName>
    <definedName name="Н_СОЛМЕЛКИЕ">[20]Калькуляции!#REF!</definedName>
    <definedName name="Н_СОЛРЕКВИЗИТЫ" localSheetId="1">[20]Калькуляции!#REF!</definedName>
    <definedName name="Н_СОЛРЕКВИЗИТЫ" localSheetId="2">[20]Калькуляции!#REF!</definedName>
    <definedName name="Н_СОЛРЕКВИЗИТЫ" localSheetId="0">[20]Калькуляции!#REF!</definedName>
    <definedName name="Н_СОЛРЕКВИЗИТЫ">[20]Калькуляции!#REF!</definedName>
    <definedName name="Н_СОЛСЛ" localSheetId="1">[20]Калькуляции!#REF!</definedName>
    <definedName name="Н_СОЛСЛ" localSheetId="2">[20]Калькуляции!#REF!</definedName>
    <definedName name="Н_СОЛСЛ" localSheetId="0">[20]Калькуляции!#REF!</definedName>
    <definedName name="Н_СОЛСЛ">[20]Калькуляции!#REF!</definedName>
    <definedName name="Н_СОЛСЛИТКИ" localSheetId="1">[20]Калькуляции!#REF!</definedName>
    <definedName name="Н_СОЛСЛИТКИ" localSheetId="2">[20]Калькуляции!#REF!</definedName>
    <definedName name="Н_СОЛСЛИТКИ" localSheetId="0">[20]Калькуляции!#REF!</definedName>
    <definedName name="Н_СОЛСЛИТКИ">[20]Калькуляции!#REF!</definedName>
    <definedName name="Н_СОСМАС" localSheetId="1">#REF!</definedName>
    <definedName name="Н_СОСМАС" localSheetId="2">#REF!</definedName>
    <definedName name="Н_СОСМАС" localSheetId="0">#REF!</definedName>
    <definedName name="Н_СОСМАС">#REF!</definedName>
    <definedName name="Н_Т_КРСВ" localSheetId="1">#REF!</definedName>
    <definedName name="Н_Т_КРСВ" localSheetId="2">#REF!</definedName>
    <definedName name="Н_Т_КРСВ" localSheetId="0">#REF!</definedName>
    <definedName name="Н_Т_КРСВ">#REF!</definedName>
    <definedName name="Н_Т_КРСВ3" localSheetId="1">#REF!</definedName>
    <definedName name="Н_Т_КРСВ3" localSheetId="2">#REF!</definedName>
    <definedName name="Н_Т_КРСВ3" localSheetId="0">#REF!</definedName>
    <definedName name="Н_Т_КРСВ3">#REF!</definedName>
    <definedName name="Н_ТИТ_АК5М2" localSheetId="1">[20]Калькуляции!#REF!</definedName>
    <definedName name="Н_ТИТ_АК5М2" localSheetId="2">[20]Калькуляции!#REF!</definedName>
    <definedName name="Н_ТИТ_АК5М2" localSheetId="0">[20]Калькуляции!#REF!</definedName>
    <definedName name="Н_ТИТ_АК5М2">[20]Калькуляции!#REF!</definedName>
    <definedName name="Н_ТИТ_АК9ПЧ" localSheetId="1">[20]Калькуляции!#REF!</definedName>
    <definedName name="Н_ТИТ_АК9ПЧ" localSheetId="2">[20]Калькуляции!#REF!</definedName>
    <definedName name="Н_ТИТ_АК9ПЧ" localSheetId="0">[20]Калькуляции!#REF!</definedName>
    <definedName name="Н_ТИТ_АК9ПЧ">[20]Калькуляции!#REF!</definedName>
    <definedName name="Н_ТИТАН" localSheetId="1">#REF!</definedName>
    <definedName name="Н_ТИТАН" localSheetId="2">#REF!</definedName>
    <definedName name="Н_ТИТАН" localSheetId="0">#REF!</definedName>
    <definedName name="Н_ТИТАН">#REF!</definedName>
    <definedName name="Н_ТОЛЬКОБЛОКИ" localSheetId="1">[20]Калькуляции!#REF!</definedName>
    <definedName name="Н_ТОЛЬКОБЛОКИ" localSheetId="2">[20]Калькуляции!#REF!</definedName>
    <definedName name="Н_ТОЛЬКОБЛОКИ" localSheetId="0">[20]Калькуляции!#REF!</definedName>
    <definedName name="Н_ТОЛЬКОБЛОКИ">[20]Калькуляции!#REF!</definedName>
    <definedName name="Н_ТОЛЬКОМАССА" localSheetId="1">[20]Калькуляции!#REF!</definedName>
    <definedName name="Н_ТОЛЬКОМАССА" localSheetId="2">[20]Калькуляции!#REF!</definedName>
    <definedName name="Н_ТОЛЬКОМАССА" localSheetId="0">[20]Калькуляции!#REF!</definedName>
    <definedName name="Н_ТОЛЬКОМАССА">[20]Калькуляции!#REF!</definedName>
    <definedName name="Н_ФК" localSheetId="1">#REF!</definedName>
    <definedName name="Н_ФК" localSheetId="2">#REF!</definedName>
    <definedName name="Н_ФК" localSheetId="0">#REF!</definedName>
    <definedName name="Н_ФК">#REF!</definedName>
    <definedName name="Н_ФТК" localSheetId="1">#REF!</definedName>
    <definedName name="Н_ФТК" localSheetId="2">#REF!</definedName>
    <definedName name="Н_ФТК" localSheetId="0">#REF!</definedName>
    <definedName name="Н_ФТК">#REF!</definedName>
    <definedName name="Н_Х_ДИЭТ" localSheetId="1">[20]Калькуляции!#REF!</definedName>
    <definedName name="Н_Х_ДИЭТ" localSheetId="2">[20]Калькуляции!#REF!</definedName>
    <definedName name="Н_Х_ДИЭТ" localSheetId="0">[20]Калькуляции!#REF!</definedName>
    <definedName name="Н_Х_ДИЭТ">[20]Калькуляции!#REF!</definedName>
    <definedName name="Н_Х_КБОР" localSheetId="1">[20]Калькуляции!#REF!</definedName>
    <definedName name="Н_Х_КБОР" localSheetId="2">[20]Калькуляции!#REF!</definedName>
    <definedName name="Н_Х_КБОР" localSheetId="0">[20]Калькуляции!#REF!</definedName>
    <definedName name="Н_Х_КБОР">[20]Калькуляции!#REF!</definedName>
    <definedName name="Н_Х_ПЕК" localSheetId="1">[20]Калькуляции!#REF!</definedName>
    <definedName name="Н_Х_ПЕК" localSheetId="2">[20]Калькуляции!#REF!</definedName>
    <definedName name="Н_Х_ПЕК" localSheetId="0">[20]Калькуляции!#REF!</definedName>
    <definedName name="Н_Х_ПЕК">[20]Калькуляции!#REF!</definedName>
    <definedName name="Н_Х_ПОГЛ" localSheetId="1">[20]Калькуляции!#REF!</definedName>
    <definedName name="Н_Х_ПОГЛ" localSheetId="2">[20]Калькуляции!#REF!</definedName>
    <definedName name="Н_Х_ПОГЛ" localSheetId="0">[20]Калькуляции!#REF!</definedName>
    <definedName name="Н_Х_ПОГЛ">[20]Калькуляции!#REF!</definedName>
    <definedName name="Н_Х_ТЕРМ" localSheetId="1">[20]Калькуляции!#REF!</definedName>
    <definedName name="Н_Х_ТЕРМ" localSheetId="2">[20]Калькуляции!#REF!</definedName>
    <definedName name="Н_Х_ТЕРМ" localSheetId="0">[20]Калькуляции!#REF!</definedName>
    <definedName name="Н_Х_ТЕРМ">[20]Калькуляции!#REF!</definedName>
    <definedName name="Н_Х_ТЕРМ_Д" localSheetId="1">[20]Калькуляции!#REF!</definedName>
    <definedName name="Н_Х_ТЕРМ_Д" localSheetId="2">[20]Калькуляции!#REF!</definedName>
    <definedName name="Н_Х_ТЕРМ_Д" localSheetId="0">[20]Калькуляции!#REF!</definedName>
    <definedName name="Н_Х_ТЕРМ_Д">[20]Калькуляции!#REF!</definedName>
    <definedName name="Н_ХЛНАТ" localSheetId="1">#REF!</definedName>
    <definedName name="Н_ХЛНАТ" localSheetId="2">#REF!</definedName>
    <definedName name="Н_ХЛНАТ" localSheetId="0">#REF!</definedName>
    <definedName name="Н_ХЛНАТ">#REF!</definedName>
    <definedName name="Н_ШАРЫ" localSheetId="1">#REF!</definedName>
    <definedName name="Н_ШАРЫ" localSheetId="2">#REF!</definedName>
    <definedName name="Н_ШАРЫ" localSheetId="0">#REF!</definedName>
    <definedName name="Н_ШАРЫ">#REF!</definedName>
    <definedName name="Н_ЭНАК12" localSheetId="1">[20]Калькуляции!#REF!</definedName>
    <definedName name="Н_ЭНАК12" localSheetId="2">[20]Калькуляции!#REF!</definedName>
    <definedName name="Н_ЭНАК12" localSheetId="0">[20]Калькуляции!#REF!</definedName>
    <definedName name="Н_ЭНАК12">[20]Калькуляции!#REF!</definedName>
    <definedName name="Н_ЭНАК5М2" localSheetId="1">[20]Калькуляции!#REF!</definedName>
    <definedName name="Н_ЭНАК5М2" localSheetId="2">[20]Калькуляции!#REF!</definedName>
    <definedName name="Н_ЭНАК5М2" localSheetId="0">[20]Калькуляции!#REF!</definedName>
    <definedName name="Н_ЭНАК5М2">[20]Калькуляции!#REF!</definedName>
    <definedName name="Н_ЭНАК9ПЧ" localSheetId="1">[20]Калькуляции!#REF!</definedName>
    <definedName name="Н_ЭНАК9ПЧ" localSheetId="2">[20]Калькуляции!#REF!</definedName>
    <definedName name="Н_ЭНАК9ПЧ" localSheetId="0">[20]Калькуляции!#REF!</definedName>
    <definedName name="Н_ЭНАК9ПЧ">[20]Калькуляции!#REF!</definedName>
    <definedName name="Н_ЭНКРУПН" localSheetId="1">#REF!</definedName>
    <definedName name="Н_ЭНКРУПН" localSheetId="2">#REF!</definedName>
    <definedName name="Н_ЭНКРУПН" localSheetId="0">#REF!</definedName>
    <definedName name="Н_ЭНКРУПН">#REF!</definedName>
    <definedName name="Н_ЭНМЕЛКИЕ" localSheetId="1">#REF!</definedName>
    <definedName name="Н_ЭНМЕЛКИЕ" localSheetId="2">#REF!</definedName>
    <definedName name="Н_ЭНМЕЛКИЕ" localSheetId="0">#REF!</definedName>
    <definedName name="Н_ЭНМЕЛКИЕ">#REF!</definedName>
    <definedName name="Н_ЭНРЕКВИЗИТЫ" localSheetId="1">[20]Калькуляции!#REF!</definedName>
    <definedName name="Н_ЭНРЕКВИЗИТЫ" localSheetId="2">[20]Калькуляции!#REF!</definedName>
    <definedName name="Н_ЭНРЕКВИЗИТЫ" localSheetId="0">[20]Калькуляции!#REF!</definedName>
    <definedName name="Н_ЭНРЕКВИЗИТЫ">[20]Калькуляции!#REF!</definedName>
    <definedName name="Н_ЭНСЛИТКИ" localSheetId="1">#REF!</definedName>
    <definedName name="Н_ЭНСЛИТКИ" localSheetId="2">#REF!</definedName>
    <definedName name="Н_ЭНСЛИТКИ" localSheetId="0">#REF!</definedName>
    <definedName name="Н_ЭНСЛИТКИ">#REF!</definedName>
    <definedName name="НАЧП" localSheetId="1">#REF!</definedName>
    <definedName name="НАЧП" localSheetId="2">#REF!</definedName>
    <definedName name="НАЧП" localSheetId="0">#REF!</definedName>
    <definedName name="НАЧП">#REF!</definedName>
    <definedName name="НАЧПЭО" localSheetId="1">#REF!</definedName>
    <definedName name="НАЧПЭО" localSheetId="2">#REF!</definedName>
    <definedName name="НАЧПЭО" localSheetId="0">#REF!</definedName>
    <definedName name="НАЧПЭО">#REF!</definedName>
    <definedName name="НВ_АВЧСЫР" localSheetId="1">#REF!</definedName>
    <definedName name="НВ_АВЧСЫР" localSheetId="2">#REF!</definedName>
    <definedName name="НВ_АВЧСЫР" localSheetId="0">#REF!</definedName>
    <definedName name="НВ_АВЧСЫР">#REF!</definedName>
    <definedName name="НВ_ДАВАЛ" localSheetId="1">#REF!</definedName>
    <definedName name="НВ_ДАВАЛ" localSheetId="2">#REF!</definedName>
    <definedName name="НВ_ДАВАЛ" localSheetId="0">#REF!</definedName>
    <definedName name="НВ_ДАВАЛ">#REF!</definedName>
    <definedName name="НВ_КРУПНЫЕ" localSheetId="1">#REF!</definedName>
    <definedName name="НВ_КРУПНЫЕ" localSheetId="2">#REF!</definedName>
    <definedName name="НВ_КРУПНЫЕ" localSheetId="0">#REF!</definedName>
    <definedName name="НВ_КРУПНЫЕ">#REF!</definedName>
    <definedName name="НВ_ПУСКАВЧ" localSheetId="1">#REF!</definedName>
    <definedName name="НВ_ПУСКАВЧ" localSheetId="2">#REF!</definedName>
    <definedName name="НВ_ПУСКАВЧ" localSheetId="0">#REF!</definedName>
    <definedName name="НВ_ПУСКАВЧ">#REF!</definedName>
    <definedName name="НВ_РЕКВИЗИТЫ" localSheetId="1">#REF!</definedName>
    <definedName name="НВ_РЕКВИЗИТЫ" localSheetId="2">#REF!</definedName>
    <definedName name="НВ_РЕКВИЗИТЫ" localSheetId="0">#REF!</definedName>
    <definedName name="НВ_РЕКВИЗИТЫ">#REF!</definedName>
    <definedName name="НВ_СЛИТКИ" localSheetId="1">#REF!</definedName>
    <definedName name="НВ_СЛИТКИ" localSheetId="2">#REF!</definedName>
    <definedName name="НВ_СЛИТКИ" localSheetId="0">#REF!</definedName>
    <definedName name="НВ_СЛИТКИ">#REF!</definedName>
    <definedName name="НВ_СПЛАВ6063" localSheetId="1">#REF!</definedName>
    <definedName name="НВ_СПЛАВ6063" localSheetId="2">#REF!</definedName>
    <definedName name="НВ_СПЛАВ6063" localSheetId="0">#REF!</definedName>
    <definedName name="НВ_СПЛАВ6063">#REF!</definedName>
    <definedName name="НВ_ЧМЖ" localSheetId="1">#REF!</definedName>
    <definedName name="НВ_ЧМЖ" localSheetId="2">#REF!</definedName>
    <definedName name="НВ_ЧМЖ" localSheetId="0">#REF!</definedName>
    <definedName name="НВ_ЧМЖ">#REF!</definedName>
    <definedName name="НДС" localSheetId="1">#REF!</definedName>
    <definedName name="НДС" localSheetId="2">#REF!</definedName>
    <definedName name="НДС" localSheetId="0">#REF!</definedName>
    <definedName name="НДС">#REF!</definedName>
    <definedName name="ндс1" localSheetId="1">#REF!</definedName>
    <definedName name="ндс1" localSheetId="2">#REF!</definedName>
    <definedName name="ндс1" localSheetId="0">#REF!</definedName>
    <definedName name="ндс1">#REF!</definedName>
    <definedName name="НЗП_АВЧ" localSheetId="1">#REF!</definedName>
    <definedName name="НЗП_АВЧ" localSheetId="2">#REF!</definedName>
    <definedName name="НЗП_АВЧ" localSheetId="0">#REF!</definedName>
    <definedName name="НЗП_АВЧ">#REF!</definedName>
    <definedName name="НЗП_АТЧ" localSheetId="1">#REF!</definedName>
    <definedName name="НЗП_АТЧ" localSheetId="2">#REF!</definedName>
    <definedName name="НЗП_АТЧ" localSheetId="0">#REF!</definedName>
    <definedName name="НЗП_АТЧ">#REF!</definedName>
    <definedName name="НЗП_АТЧВАВЧ" localSheetId="1">#REF!</definedName>
    <definedName name="НЗП_АТЧВАВЧ" localSheetId="2">#REF!</definedName>
    <definedName name="НЗП_АТЧВАВЧ" localSheetId="0">#REF!</definedName>
    <definedName name="НЗП_АТЧВАВЧ">#REF!</definedName>
    <definedName name="НН_АВЧСЫР" localSheetId="1">[20]Калькуляции!#REF!</definedName>
    <definedName name="НН_АВЧСЫР" localSheetId="2">[20]Калькуляции!#REF!</definedName>
    <definedName name="НН_АВЧСЫР" localSheetId="0">[20]Калькуляции!#REF!</definedName>
    <definedName name="НН_АВЧСЫР">[20]Калькуляции!#REF!</definedName>
    <definedName name="НН_АВЧТОВ" localSheetId="1">#REF!</definedName>
    <definedName name="НН_АВЧТОВ" localSheetId="2">#REF!</definedName>
    <definedName name="НН_АВЧТОВ" localSheetId="0">#REF!</definedName>
    <definedName name="НН_АВЧТОВ">#REF!</definedName>
    <definedName name="нов">[0]!нов</definedName>
    <definedName name="норм_1">[35]Отопление!$D$14:$D$28</definedName>
    <definedName name="норм_1_част">[35]Отопление!$I$14:$I$28</definedName>
    <definedName name="норм_2">[35]Отопление!$E$14:$E$28</definedName>
    <definedName name="норм_3">[35]Отопление!$F$14:$F$28</definedName>
    <definedName name="норм_3_част">[35]Отопление!$J$14:$J$28</definedName>
    <definedName name="норм_4">[35]Отопление!$G$14:$G$28</definedName>
    <definedName name="НОЯ_РУБ" localSheetId="1">[20]Калькуляции!#REF!</definedName>
    <definedName name="НОЯ_РУБ" localSheetId="2">[20]Калькуляции!#REF!</definedName>
    <definedName name="НОЯ_РУБ" localSheetId="0">[20]Калькуляции!#REF!</definedName>
    <definedName name="НОЯ_РУБ">[20]Калькуляции!#REF!</definedName>
    <definedName name="НОЯ_ТОН" localSheetId="1">[20]Калькуляции!#REF!</definedName>
    <definedName name="НОЯ_ТОН" localSheetId="2">[20]Калькуляции!#REF!</definedName>
    <definedName name="НОЯ_ТОН" localSheetId="0">[20]Калькуляции!#REF!</definedName>
    <definedName name="НОЯ_ТОН">[20]Калькуляции!#REF!</definedName>
    <definedName name="ноябрь" localSheetId="1">#REF!</definedName>
    <definedName name="ноябрь" localSheetId="2">#REF!</definedName>
    <definedName name="ноябрь" localSheetId="0">#REF!</definedName>
    <definedName name="ноябрь">#REF!</definedName>
    <definedName name="НС_МАРГЛИГ" localSheetId="1">[20]Калькуляции!#REF!</definedName>
    <definedName name="НС_МАРГЛИГ" localSheetId="2">[20]Калькуляции!#REF!</definedName>
    <definedName name="НС_МАРГЛИГ" localSheetId="0">[20]Калькуляции!#REF!</definedName>
    <definedName name="НС_МАРГЛИГ">[20]Калькуляции!#REF!</definedName>
    <definedName name="НТ_АВЧСЫР" localSheetId="1">#REF!</definedName>
    <definedName name="НТ_АВЧСЫР" localSheetId="2">#REF!</definedName>
    <definedName name="НТ_АВЧСЫР" localSheetId="0">#REF!</definedName>
    <definedName name="НТ_АВЧСЫР">#REF!</definedName>
    <definedName name="НТ_АК12" localSheetId="1">[20]Калькуляции!#REF!</definedName>
    <definedName name="НТ_АК12" localSheetId="2">[20]Калькуляции!#REF!</definedName>
    <definedName name="НТ_АК12" localSheetId="0">[20]Калькуляции!#REF!</definedName>
    <definedName name="НТ_АК12">[20]Калькуляции!#REF!</definedName>
    <definedName name="НТ_АК5М2" localSheetId="1">[20]Калькуляции!#REF!</definedName>
    <definedName name="НТ_АК5М2" localSheetId="2">[20]Калькуляции!#REF!</definedName>
    <definedName name="НТ_АК5М2" localSheetId="0">[20]Калькуляции!#REF!</definedName>
    <definedName name="НТ_АК5М2">[20]Калькуляции!#REF!</definedName>
    <definedName name="НТ_АК9ПЧ" localSheetId="1">[20]Калькуляции!#REF!</definedName>
    <definedName name="НТ_АК9ПЧ" localSheetId="2">[20]Калькуляции!#REF!</definedName>
    <definedName name="НТ_АК9ПЧ" localSheetId="0">[20]Калькуляции!#REF!</definedName>
    <definedName name="НТ_АК9ПЧ">[20]Калькуляции!#REF!</definedName>
    <definedName name="НТ_АЛЖ" localSheetId="1">[20]Калькуляции!#REF!</definedName>
    <definedName name="НТ_АЛЖ" localSheetId="2">[20]Калькуляции!#REF!</definedName>
    <definedName name="НТ_АЛЖ" localSheetId="0">[20]Калькуляции!#REF!</definedName>
    <definedName name="НТ_АЛЖ">[20]Калькуляции!#REF!</definedName>
    <definedName name="НТ_ДАВАЛ" localSheetId="1">#REF!</definedName>
    <definedName name="НТ_ДАВАЛ" localSheetId="2">#REF!</definedName>
    <definedName name="НТ_ДАВАЛ" localSheetId="0">#REF!</definedName>
    <definedName name="НТ_ДАВАЛ">#REF!</definedName>
    <definedName name="НТ_КАТАНКА" localSheetId="1">[20]Калькуляции!#REF!</definedName>
    <definedName name="НТ_КАТАНКА" localSheetId="2">[20]Калькуляции!#REF!</definedName>
    <definedName name="НТ_КАТАНКА" localSheetId="0">[20]Калькуляции!#REF!</definedName>
    <definedName name="НТ_КАТАНКА">[20]Калькуляции!#REF!</definedName>
    <definedName name="НТ_КРУПНЫЕ" localSheetId="1">#REF!</definedName>
    <definedName name="НТ_КРУПНЫЕ" localSheetId="2">#REF!</definedName>
    <definedName name="НТ_КРУПНЫЕ" localSheetId="0">#REF!</definedName>
    <definedName name="НТ_КРУПНЫЕ">#REF!</definedName>
    <definedName name="НТ_РЕКВИЗИТЫ" localSheetId="1">#REF!</definedName>
    <definedName name="НТ_РЕКВИЗИТЫ" localSheetId="2">#REF!</definedName>
    <definedName name="НТ_РЕКВИЗИТЫ" localSheetId="0">#REF!</definedName>
    <definedName name="НТ_РЕКВИЗИТЫ">#REF!</definedName>
    <definedName name="НТ_СЛИТКИ" localSheetId="1">#REF!</definedName>
    <definedName name="НТ_СЛИТКИ" localSheetId="2">#REF!</definedName>
    <definedName name="НТ_СЛИТКИ" localSheetId="0">#REF!</definedName>
    <definedName name="НТ_СЛИТКИ">#REF!</definedName>
    <definedName name="НТ_СПЛАВ6063" localSheetId="1">#REF!</definedName>
    <definedName name="НТ_СПЛАВ6063" localSheetId="2">#REF!</definedName>
    <definedName name="НТ_СПЛАВ6063" localSheetId="0">#REF!</definedName>
    <definedName name="НТ_СПЛАВ6063">#REF!</definedName>
    <definedName name="НТ_ЧМ" localSheetId="1">[20]Калькуляции!#REF!</definedName>
    <definedName name="НТ_ЧМ" localSheetId="2">[20]Калькуляции!#REF!</definedName>
    <definedName name="НТ_ЧМ" localSheetId="0">[20]Калькуляции!#REF!</definedName>
    <definedName name="НТ_ЧМ">[20]Калькуляции!#REF!</definedName>
    <definedName name="НТ_ЧМЖ" localSheetId="1">#REF!</definedName>
    <definedName name="НТ_ЧМЖ" localSheetId="2">#REF!</definedName>
    <definedName name="НТ_ЧМЖ" localSheetId="0">#REF!</definedName>
    <definedName name="НТ_ЧМЖ">#REF!</definedName>
    <definedName name="о">[0]!о</definedName>
    <definedName name="об_эксп" localSheetId="1">#REF!</definedName>
    <definedName name="об_эксп" localSheetId="2">#REF!</definedName>
    <definedName name="об_эксп" localSheetId="0">#REF!</definedName>
    <definedName name="об_эксп">#REF!</definedName>
    <definedName name="_xlnm.Print_Area" localSheetId="1">'Приложение 1 (2)'!$A$1:$E$35</definedName>
    <definedName name="_xlnm.Print_Area" localSheetId="2">'Приложение 2 (2)'!$A$1:$G$25</definedName>
    <definedName name="_xlnm.Print_Area" localSheetId="0">'Реестр (2)'!$A$1:$N$95</definedName>
    <definedName name="_xlnm.Print_Area">#N/A</definedName>
    <definedName name="общ" localSheetId="1">#REF!</definedName>
    <definedName name="общ" localSheetId="2">#REF!</definedName>
    <definedName name="общ" localSheetId="0">#REF!</definedName>
    <definedName name="общ">#REF!</definedName>
    <definedName name="ОБЩ_ВН" localSheetId="1">[20]Калькуляции!#REF!</definedName>
    <definedName name="ОБЩ_ВН" localSheetId="2">[20]Калькуляции!#REF!</definedName>
    <definedName name="ОБЩ_ВН" localSheetId="0">[20]Калькуляции!#REF!</definedName>
    <definedName name="ОБЩ_ВН">[20]Калькуляции!#REF!</definedName>
    <definedName name="ОБЩ_Т" localSheetId="1">#REF!</definedName>
    <definedName name="ОБЩ_Т" localSheetId="2">#REF!</definedName>
    <definedName name="ОБЩ_Т" localSheetId="0">#REF!</definedName>
    <definedName name="ОБЩ_Т">#REF!</definedName>
    <definedName name="ОБЩ_ТОЛ" localSheetId="1">[20]Калькуляции!#REF!</definedName>
    <definedName name="ОБЩ_ТОЛ" localSheetId="2">[20]Калькуляции!#REF!</definedName>
    <definedName name="ОБЩ_ТОЛ" localSheetId="0">[20]Калькуляции!#REF!</definedName>
    <definedName name="ОБЩ_ТОЛ">[20]Калькуляции!#REF!</definedName>
    <definedName name="ОБЩ_ЭКС" localSheetId="1">[20]Калькуляции!#REF!</definedName>
    <definedName name="ОБЩ_ЭКС" localSheetId="2">[20]Калькуляции!#REF!</definedName>
    <definedName name="ОБЩ_ЭКС" localSheetId="0">[20]Калькуляции!#REF!</definedName>
    <definedName name="ОБЩ_ЭКС">[20]Калькуляции!#REF!</definedName>
    <definedName name="ОБЩЕ_В" localSheetId="1">[20]Калькуляции!#REF!</definedName>
    <definedName name="ОБЩЕ_В" localSheetId="2">[20]Калькуляции!#REF!</definedName>
    <definedName name="ОБЩЕ_В" localSheetId="0">[20]Калькуляции!#REF!</definedName>
    <definedName name="ОБЩЕ_В">[20]Калькуляции!#REF!</definedName>
    <definedName name="ОБЩЕ_ДП" localSheetId="1">[20]Калькуляции!#REF!</definedName>
    <definedName name="ОБЩЕ_ДП" localSheetId="2">[20]Калькуляции!#REF!</definedName>
    <definedName name="ОБЩЕ_ДП" localSheetId="0">[20]Калькуляции!#REF!</definedName>
    <definedName name="ОБЩЕ_ДП">[20]Калькуляции!#REF!</definedName>
    <definedName name="ОБЩЕ_Т" localSheetId="1">[20]Калькуляции!#REF!</definedName>
    <definedName name="ОБЩЕ_Т" localSheetId="2">[20]Калькуляции!#REF!</definedName>
    <definedName name="ОБЩЕ_Т" localSheetId="0">[20]Калькуляции!#REF!</definedName>
    <definedName name="ОБЩЕ_Т">[20]Калькуляции!#REF!</definedName>
    <definedName name="ОБЩЕ_Т_А" localSheetId="1">[20]Калькуляции!#REF!</definedName>
    <definedName name="ОБЩЕ_Т_А" localSheetId="2">[20]Калькуляции!#REF!</definedName>
    <definedName name="ОБЩЕ_Т_А" localSheetId="0">[20]Калькуляции!#REF!</definedName>
    <definedName name="ОБЩЕ_Т_А">[20]Калькуляции!#REF!</definedName>
    <definedName name="ОБЩЕ_Т_П" localSheetId="1">[20]Калькуляции!#REF!</definedName>
    <definedName name="ОБЩЕ_Т_П" localSheetId="2">[20]Калькуляции!#REF!</definedName>
    <definedName name="ОБЩЕ_Т_П" localSheetId="0">[20]Калькуляции!#REF!</definedName>
    <definedName name="ОБЩЕ_Т_П">[20]Калькуляции!#REF!</definedName>
    <definedName name="ОБЩЕ_Т_ПК" localSheetId="1">[20]Калькуляции!#REF!</definedName>
    <definedName name="ОБЩЕ_Т_ПК" localSheetId="2">[20]Калькуляции!#REF!</definedName>
    <definedName name="ОБЩЕ_Т_ПК" localSheetId="0">[20]Калькуляции!#REF!</definedName>
    <definedName name="ОБЩЕ_Т_ПК">[20]Калькуляции!#REF!</definedName>
    <definedName name="ОБЩЕ_Э" localSheetId="1">[20]Калькуляции!#REF!</definedName>
    <definedName name="ОБЩЕ_Э" localSheetId="2">[20]Калькуляции!#REF!</definedName>
    <definedName name="ОБЩЕ_Э" localSheetId="0">[20]Калькуляции!#REF!</definedName>
    <definedName name="ОБЩЕ_Э">[20]Калькуляции!#REF!</definedName>
    <definedName name="ОБЩИТ" localSheetId="1">#REF!</definedName>
    <definedName name="ОБЩИТ" localSheetId="2">#REF!</definedName>
    <definedName name="ОБЩИТ" localSheetId="0">#REF!</definedName>
    <definedName name="ОБЩИТ">#REF!</definedName>
    <definedName name="объёмы" localSheetId="1">#REF!</definedName>
    <definedName name="объёмы" localSheetId="2">#REF!</definedName>
    <definedName name="объёмы" localSheetId="0">#REF!</definedName>
    <definedName name="объёмы">#REF!</definedName>
    <definedName name="ОКТ_РУБ" localSheetId="1">[20]Калькуляции!#REF!</definedName>
    <definedName name="ОКТ_РУБ" localSheetId="2">[20]Калькуляции!#REF!</definedName>
    <definedName name="ОКТ_РУБ" localSheetId="0">[20]Калькуляции!#REF!</definedName>
    <definedName name="ОКТ_РУБ">[20]Калькуляции!#REF!</definedName>
    <definedName name="ОКТ_ТОН" localSheetId="1">[20]Калькуляции!#REF!</definedName>
    <definedName name="ОКТ_ТОН" localSheetId="2">[20]Калькуляции!#REF!</definedName>
    <definedName name="ОКТ_ТОН" localSheetId="0">[20]Калькуляции!#REF!</definedName>
    <definedName name="ОКТ_ТОН">[20]Калькуляции!#REF!</definedName>
    <definedName name="ОКТ24" localSheetId="1">#REF!</definedName>
    <definedName name="ОКТ24" localSheetId="2">#REF!</definedName>
    <definedName name="ОКТ24" localSheetId="0">#REF!</definedName>
    <definedName name="ОКТ24">#REF!</definedName>
    <definedName name="ОКТ25" localSheetId="1">#REF!</definedName>
    <definedName name="ОКТ25" localSheetId="2">#REF!</definedName>
    <definedName name="ОКТ25" localSheetId="0">#REF!</definedName>
    <definedName name="ОКТ25">#REF!</definedName>
    <definedName name="октябрь" localSheetId="1">#REF!</definedName>
    <definedName name="октябрь" localSheetId="2">#REF!</definedName>
    <definedName name="октябрь" localSheetId="0">#REF!</definedName>
    <definedName name="октябрь">#REF!</definedName>
    <definedName name="ОЛЕ" localSheetId="1">#REF!</definedName>
    <definedName name="ОЛЕ" localSheetId="2">#REF!</definedName>
    <definedName name="ОЛЕ" localSheetId="0">#REF!</definedName>
    <definedName name="ОЛЕ">#REF!</definedName>
    <definedName name="он" localSheetId="1">#REF!</definedName>
    <definedName name="он" localSheetId="2">#REF!</definedName>
    <definedName name="он" localSheetId="0">#REF!</definedName>
    <definedName name="он">#REF!</definedName>
    <definedName name="оо" localSheetId="1">#REF!</definedName>
    <definedName name="оо" localSheetId="2">#REF!</definedName>
    <definedName name="оо" localSheetId="0">#REF!</definedName>
    <definedName name="оо">#REF!</definedName>
    <definedName name="ОС_АЛ_Ф" localSheetId="1">#REF!</definedName>
    <definedName name="ОС_АЛ_Ф" localSheetId="2">#REF!</definedName>
    <definedName name="ОС_АЛ_Ф" localSheetId="0">#REF!</definedName>
    <definedName name="ОС_АЛ_Ф">#REF!</definedName>
    <definedName name="ОС_АН_Б" localSheetId="1">#REF!</definedName>
    <definedName name="ОС_АН_Б" localSheetId="2">#REF!</definedName>
    <definedName name="ОС_АН_Б" localSheetId="0">#REF!</definedName>
    <definedName name="ОС_АН_Б">#REF!</definedName>
    <definedName name="ОС_АН_Б_ТОЛ" localSheetId="1">[20]Калькуляции!#REF!</definedName>
    <definedName name="ОС_АН_Б_ТОЛ" localSheetId="2">[20]Калькуляции!#REF!</definedName>
    <definedName name="ОС_АН_Б_ТОЛ" localSheetId="0">[20]Калькуляции!#REF!</definedName>
    <definedName name="ОС_АН_Б_ТОЛ">[20]Калькуляции!#REF!</definedName>
    <definedName name="ОС_БАР" localSheetId="1">#REF!</definedName>
    <definedName name="ОС_БАР" localSheetId="2">#REF!</definedName>
    <definedName name="ОС_БАР" localSheetId="0">#REF!</definedName>
    <definedName name="ОС_БАР">#REF!</definedName>
    <definedName name="ОС_ГИД" localSheetId="1">#REF!</definedName>
    <definedName name="ОС_ГИД" localSheetId="2">#REF!</definedName>
    <definedName name="ОС_ГИД" localSheetId="0">#REF!</definedName>
    <definedName name="ОС_ГИД">#REF!</definedName>
    <definedName name="ОС_ГИД_ЗФА" localSheetId="1">#REF!</definedName>
    <definedName name="ОС_ГИД_ЗФА" localSheetId="2">#REF!</definedName>
    <definedName name="ОС_ГИД_ЗФА" localSheetId="0">#REF!</definedName>
    <definedName name="ОС_ГИД_ЗФА">#REF!</definedName>
    <definedName name="ОС_ГЛ" localSheetId="1">#REF!</definedName>
    <definedName name="ОС_ГЛ" localSheetId="2">#REF!</definedName>
    <definedName name="ОС_ГЛ" localSheetId="0">#REF!</definedName>
    <definedName name="ОС_ГЛ">#REF!</definedName>
    <definedName name="ОС_ГЛ_ДП" localSheetId="1">[20]Калькуляции!#REF!</definedName>
    <definedName name="ОС_ГЛ_ДП" localSheetId="2">[20]Калькуляции!#REF!</definedName>
    <definedName name="ОС_ГЛ_ДП" localSheetId="0">[20]Калькуляции!#REF!</definedName>
    <definedName name="ОС_ГЛ_ДП">[20]Калькуляции!#REF!</definedName>
    <definedName name="ОС_ГЛ_Т" localSheetId="1">#REF!</definedName>
    <definedName name="ОС_ГЛ_Т" localSheetId="2">#REF!</definedName>
    <definedName name="ОС_ГЛ_Т" localSheetId="0">#REF!</definedName>
    <definedName name="ОС_ГЛ_Т">#REF!</definedName>
    <definedName name="ОС_ГЛ_Ш" localSheetId="1">#REF!</definedName>
    <definedName name="ОС_ГЛ_Ш" localSheetId="2">#REF!</definedName>
    <definedName name="ОС_ГЛ_Ш" localSheetId="0">#REF!</definedName>
    <definedName name="ОС_ГЛ_Ш">#REF!</definedName>
    <definedName name="ОС_ГР" localSheetId="1">#REF!</definedName>
    <definedName name="ОС_ГР" localSheetId="2">#REF!</definedName>
    <definedName name="ОС_ГР" localSheetId="0">#REF!</definedName>
    <definedName name="ОС_ГР">#REF!</definedName>
    <definedName name="ОС_ДИЭТ" localSheetId="1">[20]Калькуляции!#REF!</definedName>
    <definedName name="ОС_ДИЭТ" localSheetId="2">[20]Калькуляции!#REF!</definedName>
    <definedName name="ОС_ДИЭТ" localSheetId="0">[20]Калькуляции!#REF!</definedName>
    <definedName name="ОС_ДИЭТ">[20]Калькуляции!#REF!</definedName>
    <definedName name="ОС_ИЗВ_М" localSheetId="1">#REF!</definedName>
    <definedName name="ОС_ИЗВ_М" localSheetId="2">#REF!</definedName>
    <definedName name="ОС_ИЗВ_М" localSheetId="0">#REF!</definedName>
    <definedName name="ОС_ИЗВ_М">#REF!</definedName>
    <definedName name="ОС_К_СЫР" localSheetId="1">#REF!</definedName>
    <definedName name="ОС_К_СЫР" localSheetId="2">#REF!</definedName>
    <definedName name="ОС_К_СЫР" localSheetId="0">#REF!</definedName>
    <definedName name="ОС_К_СЫР">#REF!</definedName>
    <definedName name="ОС_К_СЫР_ТОЛ" localSheetId="1">[20]Калькуляции!#REF!</definedName>
    <definedName name="ОС_К_СЫР_ТОЛ" localSheetId="2">[20]Калькуляции!#REF!</definedName>
    <definedName name="ОС_К_СЫР_ТОЛ" localSheetId="0">[20]Калькуляции!#REF!</definedName>
    <definedName name="ОС_К_СЫР_ТОЛ">[20]Калькуляции!#REF!</definedName>
    <definedName name="ОС_КБОР" localSheetId="1">[20]Калькуляции!#REF!</definedName>
    <definedName name="ОС_КБОР" localSheetId="2">[20]Калькуляции!#REF!</definedName>
    <definedName name="ОС_КБОР" localSheetId="0">[20]Калькуляции!#REF!</definedName>
    <definedName name="ОС_КБОР">[20]Калькуляции!#REF!</definedName>
    <definedName name="ОС_КОК_ПРОК" localSheetId="1">#REF!</definedName>
    <definedName name="ОС_КОК_ПРОК" localSheetId="2">#REF!</definedName>
    <definedName name="ОС_КОК_ПРОК" localSheetId="0">#REF!</definedName>
    <definedName name="ОС_КОК_ПРОК">#REF!</definedName>
    <definedName name="ОС_КОРК_7" localSheetId="1">#REF!</definedName>
    <definedName name="ОС_КОРК_7" localSheetId="2">#REF!</definedName>
    <definedName name="ОС_КОРК_7" localSheetId="0">#REF!</definedName>
    <definedName name="ОС_КОРК_7">#REF!</definedName>
    <definedName name="ОС_КОРК_АВЧ" localSheetId="1">#REF!</definedName>
    <definedName name="ОС_КОРК_АВЧ" localSheetId="2">#REF!</definedName>
    <definedName name="ОС_КОРК_АВЧ" localSheetId="0">#REF!</definedName>
    <definedName name="ОС_КОРК_АВЧ">#REF!</definedName>
    <definedName name="ОС_КР" localSheetId="1">#REF!</definedName>
    <definedName name="ОС_КР" localSheetId="2">#REF!</definedName>
    <definedName name="ОС_КР" localSheetId="0">#REF!</definedName>
    <definedName name="ОС_КР">#REF!</definedName>
    <definedName name="ОС_КРЕМНИЙ" localSheetId="1">[20]Калькуляции!#REF!</definedName>
    <definedName name="ОС_КРЕМНИЙ" localSheetId="2">[20]Калькуляции!#REF!</definedName>
    <definedName name="ОС_КРЕМНИЙ" localSheetId="0">[20]Калькуляции!#REF!</definedName>
    <definedName name="ОС_КРЕМНИЙ">[20]Калькуляции!#REF!</definedName>
    <definedName name="ОС_ЛИГ_АЛ_М" localSheetId="1">[20]Калькуляции!#REF!</definedName>
    <definedName name="ОС_ЛИГ_АЛ_М" localSheetId="2">[20]Калькуляции!#REF!</definedName>
    <definedName name="ОС_ЛИГ_АЛ_М" localSheetId="0">[20]Калькуляции!#REF!</definedName>
    <definedName name="ОС_ЛИГ_АЛ_М">[20]Калькуляции!#REF!</definedName>
    <definedName name="ОС_ЛИГ_БР_ТИ" localSheetId="1">[20]Калькуляции!#REF!</definedName>
    <definedName name="ОС_ЛИГ_БР_ТИ" localSheetId="2">[20]Калькуляции!#REF!</definedName>
    <definedName name="ОС_ЛИГ_БР_ТИ" localSheetId="0">[20]Калькуляции!#REF!</definedName>
    <definedName name="ОС_ЛИГ_БР_ТИ">[20]Калькуляции!#REF!</definedName>
    <definedName name="ОС_МАГНИЙ" localSheetId="1">[20]Калькуляции!#REF!</definedName>
    <definedName name="ОС_МАГНИЙ" localSheetId="2">[20]Калькуляции!#REF!</definedName>
    <definedName name="ОС_МАГНИЙ" localSheetId="0">[20]Калькуляции!#REF!</definedName>
    <definedName name="ОС_МАГНИЙ">[20]Калькуляции!#REF!</definedName>
    <definedName name="ОС_МЕД" localSheetId="1">#REF!</definedName>
    <definedName name="ОС_МЕД" localSheetId="2">#REF!</definedName>
    <definedName name="ОС_МЕД" localSheetId="0">#REF!</definedName>
    <definedName name="ОС_МЕД">#REF!</definedName>
    <definedName name="ОС_ОЛЕ" localSheetId="1">#REF!</definedName>
    <definedName name="ОС_ОЛЕ" localSheetId="2">#REF!</definedName>
    <definedName name="ОС_ОЛЕ" localSheetId="0">#REF!</definedName>
    <definedName name="ОС_ОЛЕ">#REF!</definedName>
    <definedName name="ОС_П_УГ" localSheetId="1">#REF!</definedName>
    <definedName name="ОС_П_УГ" localSheetId="2">#REF!</definedName>
    <definedName name="ОС_П_УГ" localSheetId="0">#REF!</definedName>
    <definedName name="ОС_П_УГ">#REF!</definedName>
    <definedName name="ОС_П_УГ_С" localSheetId="1">[20]Калькуляции!#REF!</definedName>
    <definedName name="ОС_П_УГ_С" localSheetId="2">[20]Калькуляции!#REF!</definedName>
    <definedName name="ОС_П_УГ_С" localSheetId="0">[20]Калькуляции!#REF!</definedName>
    <definedName name="ОС_П_УГ_С">[20]Калькуляции!#REF!</definedName>
    <definedName name="ОС_П_ЦЕМ" localSheetId="1">#REF!</definedName>
    <definedName name="ОС_П_ЦЕМ" localSheetId="2">#REF!</definedName>
    <definedName name="ОС_П_ЦЕМ" localSheetId="0">#REF!</definedName>
    <definedName name="ОС_П_ЦЕМ">#REF!</definedName>
    <definedName name="ОС_ПЕК" localSheetId="1">#REF!</definedName>
    <definedName name="ОС_ПЕК" localSheetId="2">#REF!</definedName>
    <definedName name="ОС_ПЕК" localSheetId="0">#REF!</definedName>
    <definedName name="ОС_ПЕК">#REF!</definedName>
    <definedName name="ОС_ПЕК_ТОЛ" localSheetId="1">[20]Калькуляции!#REF!</definedName>
    <definedName name="ОС_ПЕК_ТОЛ" localSheetId="2">[20]Калькуляции!#REF!</definedName>
    <definedName name="ОС_ПЕК_ТОЛ" localSheetId="0">[20]Калькуляции!#REF!</definedName>
    <definedName name="ОС_ПЕК_ТОЛ">[20]Калькуляции!#REF!</definedName>
    <definedName name="ОС_ПОГЛ" localSheetId="1">[20]Калькуляции!#REF!</definedName>
    <definedName name="ОС_ПОГЛ" localSheetId="2">[20]Калькуляции!#REF!</definedName>
    <definedName name="ОС_ПОГЛ" localSheetId="0">[20]Калькуляции!#REF!</definedName>
    <definedName name="ОС_ПОГЛ">[20]Калькуляции!#REF!</definedName>
    <definedName name="ОС_ПОД_К" localSheetId="1">#REF!</definedName>
    <definedName name="ОС_ПОД_К" localSheetId="2">#REF!</definedName>
    <definedName name="ОС_ПОД_К" localSheetId="0">#REF!</definedName>
    <definedName name="ОС_ПОД_К">#REF!</definedName>
    <definedName name="ОС_ПУШ" localSheetId="1">#REF!</definedName>
    <definedName name="ОС_ПУШ" localSheetId="2">#REF!</definedName>
    <definedName name="ОС_ПУШ" localSheetId="0">#REF!</definedName>
    <definedName name="ОС_ПУШ">#REF!</definedName>
    <definedName name="ОС_С_КАЛ" localSheetId="1">#REF!</definedName>
    <definedName name="ОС_С_КАЛ" localSheetId="2">#REF!</definedName>
    <definedName name="ОС_С_КАЛ" localSheetId="0">#REF!</definedName>
    <definedName name="ОС_С_КАЛ">#REF!</definedName>
    <definedName name="ОС_С_КАУ" localSheetId="1">#REF!</definedName>
    <definedName name="ОС_С_КАУ" localSheetId="2">#REF!</definedName>
    <definedName name="ОС_С_КАУ" localSheetId="0">#REF!</definedName>
    <definedName name="ОС_С_КАУ">#REF!</definedName>
    <definedName name="ОС_С_ПУСК" localSheetId="1">#REF!</definedName>
    <definedName name="ОС_С_ПУСК" localSheetId="2">#REF!</definedName>
    <definedName name="ОС_С_ПУСК" localSheetId="0">#REF!</definedName>
    <definedName name="ОС_С_ПУСК">#REF!</definedName>
    <definedName name="ОС_СЕР_К" localSheetId="1">#REF!</definedName>
    <definedName name="ОС_СЕР_К" localSheetId="2">#REF!</definedName>
    <definedName name="ОС_СЕР_К" localSheetId="0">#REF!</definedName>
    <definedName name="ОС_СЕР_К">#REF!</definedName>
    <definedName name="ОС_СК_АН" localSheetId="1">#REF!</definedName>
    <definedName name="ОС_СК_АН" localSheetId="2">#REF!</definedName>
    <definedName name="ОС_СК_АН" localSheetId="0">#REF!</definedName>
    <definedName name="ОС_СК_АН">#REF!</definedName>
    <definedName name="ОС_ТЕРМ" localSheetId="1">[20]Калькуляции!#REF!</definedName>
    <definedName name="ОС_ТЕРМ" localSheetId="2">[20]Калькуляции!#REF!</definedName>
    <definedName name="ОС_ТЕРМ" localSheetId="0">[20]Калькуляции!#REF!</definedName>
    <definedName name="ОС_ТЕРМ">[20]Калькуляции!#REF!</definedName>
    <definedName name="ОС_ТЕРМ_ДАВ" localSheetId="1">[20]Калькуляции!#REF!</definedName>
    <definedName name="ОС_ТЕРМ_ДАВ" localSheetId="2">[20]Калькуляции!#REF!</definedName>
    <definedName name="ОС_ТЕРМ_ДАВ" localSheetId="0">[20]Калькуляции!#REF!</definedName>
    <definedName name="ОС_ТЕРМ_ДАВ">[20]Калькуляции!#REF!</definedName>
    <definedName name="ОС_ТИ" localSheetId="1">#REF!</definedName>
    <definedName name="ОС_ТИ" localSheetId="2">#REF!</definedName>
    <definedName name="ОС_ТИ" localSheetId="0">#REF!</definedName>
    <definedName name="ОС_ТИ">#REF!</definedName>
    <definedName name="ОС_ФЛ_К" localSheetId="1">#REF!</definedName>
    <definedName name="ОС_ФЛ_К" localSheetId="2">#REF!</definedName>
    <definedName name="ОС_ФЛ_К" localSheetId="0">#REF!</definedName>
    <definedName name="ОС_ФЛ_К">#REF!</definedName>
    <definedName name="ОС_ФТ_К" localSheetId="1">#REF!</definedName>
    <definedName name="ОС_ФТ_К" localSheetId="2">#REF!</definedName>
    <definedName name="ОС_ФТ_К" localSheetId="0">#REF!</definedName>
    <definedName name="ОС_ФТ_К">#REF!</definedName>
    <definedName name="ОС_ХЛ_Н" localSheetId="1">#REF!</definedName>
    <definedName name="ОС_ХЛ_Н" localSheetId="2">#REF!</definedName>
    <definedName name="ОС_ХЛ_Н" localSheetId="0">#REF!</definedName>
    <definedName name="ОС_ХЛ_Н">#REF!</definedName>
    <definedName name="ОстАква2">[21]Дебиторка!$J$28</definedName>
    <definedName name="ОТК">'[22]цены цехов'!$D$54</definedName>
    <definedName name="отопление_ВАЦ">'[22]цены цехов'!$D$20</definedName>
    <definedName name="отопление_Естюн">'[22]цены цехов'!$D$19</definedName>
    <definedName name="отопление_ЛАЦ">'[22]цены цехов'!$D$21</definedName>
    <definedName name="Очаково2">[21]Дебиторка!$J$30</definedName>
    <definedName name="очистка_стоков">'[22]цены цехов'!$D$7</definedName>
    <definedName name="Оша2">[21]Дебиторка!$J$31</definedName>
    <definedName name="п">[0]!п</definedName>
    <definedName name="П_КГ_С" localSheetId="1">[20]Калькуляции!#REF!</definedName>
    <definedName name="П_КГ_С" localSheetId="2">[20]Калькуляции!#REF!</definedName>
    <definedName name="П_КГ_С" localSheetId="0">[20]Калькуляции!#REF!</definedName>
    <definedName name="П_КГ_С">[20]Калькуляции!#REF!</definedName>
    <definedName name="П_УГ" localSheetId="1">#REF!</definedName>
    <definedName name="П_УГ" localSheetId="2">#REF!</definedName>
    <definedName name="П_УГ" localSheetId="0">#REF!</definedName>
    <definedName name="П_УГ">#REF!</definedName>
    <definedName name="П_УГ_С" localSheetId="1">[20]Калькуляции!#REF!</definedName>
    <definedName name="П_УГ_С" localSheetId="2">[20]Калькуляции!#REF!</definedName>
    <definedName name="П_УГ_С" localSheetId="0">[20]Калькуляции!#REF!</definedName>
    <definedName name="П_УГ_С">[20]Калькуляции!#REF!</definedName>
    <definedName name="П_ЦЕМ" localSheetId="1">#REF!</definedName>
    <definedName name="П_ЦЕМ" localSheetId="2">#REF!</definedName>
    <definedName name="П_ЦЕМ" localSheetId="0">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1">#REF!</definedName>
    <definedName name="ПАР" localSheetId="2">#REF!</definedName>
    <definedName name="ПАР" localSheetId="0">#REF!</definedName>
    <definedName name="ПАР">#REF!</definedName>
    <definedName name="пар_НТМК">'[22]цены цехов'!$D$9</definedName>
    <definedName name="ПГ1_РУБ" localSheetId="1">[20]Калькуляции!#REF!</definedName>
    <definedName name="ПГ1_РУБ" localSheetId="2">[20]Калькуляции!#REF!</definedName>
    <definedName name="ПГ1_РУБ" localSheetId="0">[20]Калькуляции!#REF!</definedName>
    <definedName name="ПГ1_РУБ">[20]Калькуляции!#REF!</definedName>
    <definedName name="ПГ1_ТОН" localSheetId="1">[20]Калькуляции!#REF!</definedName>
    <definedName name="ПГ1_ТОН" localSheetId="2">[20]Калькуляции!#REF!</definedName>
    <definedName name="ПГ1_ТОН" localSheetId="0">[20]Калькуляции!#REF!</definedName>
    <definedName name="ПГ1_ТОН">[20]Калькуляции!#REF!</definedName>
    <definedName name="ПГ2_РУБ" localSheetId="1">[20]Калькуляции!#REF!</definedName>
    <definedName name="ПГ2_РУБ" localSheetId="2">[20]Калькуляции!#REF!</definedName>
    <definedName name="ПГ2_РУБ" localSheetId="0">[20]Калькуляции!#REF!</definedName>
    <definedName name="ПГ2_РУБ">[20]Калькуляции!#REF!</definedName>
    <definedName name="ПГ2_ТОН" localSheetId="1">[20]Калькуляции!#REF!</definedName>
    <definedName name="ПГ2_ТОН" localSheetId="2">[20]Калькуляции!#REF!</definedName>
    <definedName name="ПГ2_ТОН" localSheetId="0">[20]Калькуляции!#REF!</definedName>
    <definedName name="ПГ2_ТОН">[20]Калькуляции!#REF!</definedName>
    <definedName name="ПЕК" localSheetId="1">#REF!</definedName>
    <definedName name="ПЕК" localSheetId="2">#REF!</definedName>
    <definedName name="ПЕК" localSheetId="0">#REF!</definedName>
    <definedName name="ПЕК">#REF!</definedName>
    <definedName name="ПЕК_ТОЛ" localSheetId="1">[20]Калькуляции!#REF!</definedName>
    <definedName name="ПЕК_ТОЛ" localSheetId="2">[20]Калькуляции!#REF!</definedName>
    <definedName name="ПЕК_ТОЛ" localSheetId="0">[20]Калькуляции!#REF!</definedName>
    <definedName name="ПЕК_ТОЛ">[20]Калькуляции!#REF!</definedName>
    <definedName name="Пепси2">[21]Дебиторка!$J$33</definedName>
    <definedName name="первый" localSheetId="1">#REF!</definedName>
    <definedName name="первый" localSheetId="2">#REF!</definedName>
    <definedName name="первый" localSheetId="0">#REF!</definedName>
    <definedName name="первый">#REF!</definedName>
    <definedName name="Период" localSheetId="1">#REF!</definedName>
    <definedName name="Период" localSheetId="2">#REF!</definedName>
    <definedName name="Период" localSheetId="0">#REF!</definedName>
    <definedName name="Период">#REF!</definedName>
    <definedName name="Периоды_18_2" localSheetId="1">'[14]18.2'!#REF!</definedName>
    <definedName name="Периоды_18_2" localSheetId="2">'[14]18.2'!#REF!</definedName>
    <definedName name="Периоды_18_2" localSheetId="0">'[14]18.2'!#REF!</definedName>
    <definedName name="Периоды_18_2">'[14]18.2'!#REF!</definedName>
    <definedName name="Пивовар2">[21]Дебиторка!$J$46</definedName>
    <definedName name="пл_1">[35]Отопление!$D$2</definedName>
    <definedName name="пл_1_част">[35]Отопление!$D$8</definedName>
    <definedName name="пл_2">[35]Отопление!$D$3</definedName>
    <definedName name="пл_3">[35]Отопление!$D$4</definedName>
    <definedName name="пл_3_част">[35]Отопление!$D$9</definedName>
    <definedName name="пл_4">[35]Отопление!$D$5</definedName>
    <definedName name="ПЛ1_РУБ" localSheetId="1">[20]Калькуляции!#REF!</definedName>
    <definedName name="ПЛ1_РУБ" localSheetId="2">[20]Калькуляции!#REF!</definedName>
    <definedName name="ПЛ1_РУБ" localSheetId="0">[20]Калькуляции!#REF!</definedName>
    <definedName name="ПЛ1_РУБ">[20]Калькуляции!#REF!</definedName>
    <definedName name="ПЛ1_ТОН" localSheetId="1">[20]Калькуляции!#REF!</definedName>
    <definedName name="ПЛ1_ТОН" localSheetId="2">[20]Калькуляции!#REF!</definedName>
    <definedName name="ПЛ1_ТОН" localSheetId="0">[20]Калькуляции!#REF!</definedName>
    <definedName name="ПЛ1_ТОН">[20]Калькуляции!#REF!</definedName>
    <definedName name="план" localSheetId="1">#REF!</definedName>
    <definedName name="план" localSheetId="2">#REF!</definedName>
    <definedName name="план" localSheetId="0">#REF!</definedName>
    <definedName name="план">#REF!</definedName>
    <definedName name="план1" localSheetId="1">#REF!</definedName>
    <definedName name="план1" localSheetId="2">#REF!</definedName>
    <definedName name="план1" localSheetId="0">#REF!</definedName>
    <definedName name="план1">#REF!</definedName>
    <definedName name="ПЛМ2">[21]Дебиторка!$J$35</definedName>
    <definedName name="Повреждения">'[27]ПФВ-0.5'!$AH$5:$AH$23</definedName>
    <definedName name="ПОГЛ" localSheetId="1">[20]Калькуляции!#REF!</definedName>
    <definedName name="ПОГЛ" localSheetId="2">[20]Калькуляции!#REF!</definedName>
    <definedName name="ПОГЛ" localSheetId="0">[20]Калькуляции!#REF!</definedName>
    <definedName name="ПОГЛ">[20]Калькуляции!#REF!</definedName>
    <definedName name="погр_РОР">'[22]цены цехов'!$D$50</definedName>
    <definedName name="ПОД_К" localSheetId="1">#REF!</definedName>
    <definedName name="ПОД_К" localSheetId="2">#REF!</definedName>
    <definedName name="ПОД_К" localSheetId="0">#REF!</definedName>
    <definedName name="ПОД_К">#REF!</definedName>
    <definedName name="ПОД_КО" localSheetId="1">#REF!</definedName>
    <definedName name="ПОД_КО" localSheetId="2">#REF!</definedName>
    <definedName name="ПОД_КО" localSheetId="0">#REF!</definedName>
    <definedName name="ПОД_КО">#REF!</definedName>
    <definedName name="ПОДОВАЯ" localSheetId="1">[20]Калькуляции!#REF!</definedName>
    <definedName name="ПОДОВАЯ" localSheetId="2">[20]Калькуляции!#REF!</definedName>
    <definedName name="ПОДОВАЯ" localSheetId="0">[20]Калькуляции!#REF!</definedName>
    <definedName name="ПОДОВАЯ">[20]Калькуляции!#REF!</definedName>
    <definedName name="ПОДОВАЯ_Г" localSheetId="1">[20]Калькуляции!#REF!</definedName>
    <definedName name="ПОДОВАЯ_Г" localSheetId="2">[20]Калькуляции!#REF!</definedName>
    <definedName name="ПОДОВАЯ_Г" localSheetId="0">[20]Калькуляции!#REF!</definedName>
    <definedName name="ПОДОВАЯ_Г">[20]Калькуляции!#REF!</definedName>
    <definedName name="полезный_т_ф" localSheetId="1">#REF!</definedName>
    <definedName name="полезный_т_ф" localSheetId="2">#REF!</definedName>
    <definedName name="полезный_т_ф" localSheetId="0">#REF!</definedName>
    <definedName name="полезный_т_ф">#REF!</definedName>
    <definedName name="полезный_тепло" localSheetId="1">#REF!</definedName>
    <definedName name="полезный_тепло" localSheetId="2">#REF!</definedName>
    <definedName name="полезный_тепло" localSheetId="0">#REF!</definedName>
    <definedName name="полезный_тепло">#REF!</definedName>
    <definedName name="полезный_эл_ф" localSheetId="1">#REF!</definedName>
    <definedName name="полезный_эл_ф" localSheetId="2">#REF!</definedName>
    <definedName name="полезный_эл_ф" localSheetId="0">#REF!</definedName>
    <definedName name="полезный_эл_ф">#REF!</definedName>
    <definedName name="полезный_электро" localSheetId="1">#REF!</definedName>
    <definedName name="полезный_электро" localSheetId="2">#REF!</definedName>
    <definedName name="полезный_электро" localSheetId="0">#REF!</definedName>
    <definedName name="полезный_электро">#REF!</definedName>
    <definedName name="ПОЛН" localSheetId="1">#REF!</definedName>
    <definedName name="ПОЛН" localSheetId="2">#REF!</definedName>
    <definedName name="ПОЛН" localSheetId="0">#REF!</definedName>
    <definedName name="ПОЛН">#REF!</definedName>
    <definedName name="Полная_себестоимость_2" localSheetId="1">[36]июнь9!#REF!</definedName>
    <definedName name="Полная_себестоимость_2" localSheetId="2">[36]июнь9!#REF!</definedName>
    <definedName name="Полная_себестоимость_2" localSheetId="0">[36]июнь9!#REF!</definedName>
    <definedName name="Полная_себестоимость_2">[36]июнь9!#REF!</definedName>
    <definedName name="ПоследнийГод">[37]Заголовок!$B$5</definedName>
    <definedName name="пост">'[38]постоянные затраты'!$F$18</definedName>
    <definedName name="пр_э" localSheetId="1">#REF!</definedName>
    <definedName name="пр_э" localSheetId="2">#REF!</definedName>
    <definedName name="пр_э" localSheetId="0">#REF!</definedName>
    <definedName name="пр_э">#REF!</definedName>
    <definedName name="пр1" localSheetId="1">#REF!</definedName>
    <definedName name="пр1" localSheetId="2">#REF!</definedName>
    <definedName name="пр1" localSheetId="0">#REF!</definedName>
    <definedName name="пр1">#REF!</definedName>
    <definedName name="пр2" localSheetId="1">#REF!</definedName>
    <definedName name="пр2" localSheetId="2">#REF!</definedName>
    <definedName name="пр2" localSheetId="0">#REF!</definedName>
    <definedName name="пр2">#REF!</definedName>
    <definedName name="пр3" localSheetId="1">#REF!</definedName>
    <definedName name="пр3" localSheetId="2">#REF!</definedName>
    <definedName name="пр3" localSheetId="0">#REF!</definedName>
    <definedName name="пр3">#REF!</definedName>
    <definedName name="Превышение">[34]Январь!$G$121:$I$121</definedName>
    <definedName name="привет">[0]!привет</definedName>
    <definedName name="ПРИЗНАКИ_Суммирования">[34]Январь!$B$11:$B$264</definedName>
    <definedName name="Принадлежность">'[27]ПФВ-0.5'!$AK$42:$AK$45</definedName>
    <definedName name="Проверка" localSheetId="1">[34]Январь!#REF!</definedName>
    <definedName name="Проверка" localSheetId="2">[34]Январь!#REF!</definedName>
    <definedName name="Проверка" localSheetId="0">[34]Январь!#REF!</definedName>
    <definedName name="Проверка">[34]Январь!#REF!</definedName>
    <definedName name="Продэкспо2">[21]Дебиторка!$J$34</definedName>
    <definedName name="пром.вент">'[22]цены цехов'!$D$22</definedName>
    <definedName name="Процент">[30]Макро!$B$2</definedName>
    <definedName name="процент_т_ф" localSheetId="1">#REF!</definedName>
    <definedName name="процент_т_ф" localSheetId="2">#REF!</definedName>
    <definedName name="процент_т_ф" localSheetId="0">#REF!</definedName>
    <definedName name="процент_т_ф">#REF!</definedName>
    <definedName name="Процент_тепло" localSheetId="1">#REF!</definedName>
    <definedName name="Процент_тепло" localSheetId="2">#REF!</definedName>
    <definedName name="Процент_тепло" localSheetId="0">#REF!</definedName>
    <definedName name="Процент_тепло">#REF!</definedName>
    <definedName name="Процент_эл_ф" localSheetId="1">#REF!</definedName>
    <definedName name="Процент_эл_ф" localSheetId="2">#REF!</definedName>
    <definedName name="Процент_эл_ф" localSheetId="0">#REF!</definedName>
    <definedName name="Процент_эл_ф">#REF!</definedName>
    <definedName name="Процент_электра" localSheetId="1">#REF!</definedName>
    <definedName name="Процент_электра" localSheetId="2">#REF!</definedName>
    <definedName name="Процент_электра" localSheetId="0">#REF!</definedName>
    <definedName name="Процент_электра">#REF!</definedName>
    <definedName name="процент1" localSheetId="1">'[39]1.2.1'!#REF!</definedName>
    <definedName name="процент1" localSheetId="2">'[39]1.2.1'!#REF!</definedName>
    <definedName name="процент1" localSheetId="0">'[39]1.2.1'!#REF!</definedName>
    <definedName name="процент1">'[39]1.2.1'!#REF!</definedName>
    <definedName name="процент2" localSheetId="1">'[39]1.2.1'!#REF!</definedName>
    <definedName name="процент2" localSheetId="2">'[39]1.2.1'!#REF!</definedName>
    <definedName name="процент2" localSheetId="0">'[39]1.2.1'!#REF!</definedName>
    <definedName name="процент2">'[39]1.2.1'!#REF!</definedName>
    <definedName name="процент3" localSheetId="1">'[39]1.2.1'!#REF!</definedName>
    <definedName name="процент3" localSheetId="2">'[39]1.2.1'!#REF!</definedName>
    <definedName name="процент3" localSheetId="0">'[39]1.2.1'!#REF!</definedName>
    <definedName name="процент3">'[39]1.2.1'!#REF!</definedName>
    <definedName name="процент4" localSheetId="1">'[39]1.2.1'!#REF!</definedName>
    <definedName name="процент4" localSheetId="2">'[39]1.2.1'!#REF!</definedName>
    <definedName name="процент4" localSheetId="0">'[39]1.2.1'!#REF!</definedName>
    <definedName name="процент4">'[39]1.2.1'!#REF!</definedName>
    <definedName name="прочая_доля_99" localSheetId="1">#REF!</definedName>
    <definedName name="прочая_доля_99" localSheetId="2">#REF!</definedName>
    <definedName name="прочая_доля_99" localSheetId="0">#REF!</definedName>
    <definedName name="прочая_доля_99">#REF!</definedName>
    <definedName name="прочая_процент" localSheetId="1">#REF!</definedName>
    <definedName name="прочая_процент" localSheetId="2">#REF!</definedName>
    <definedName name="прочая_процент" localSheetId="0">#REF!</definedName>
    <definedName name="прочая_процент">#REF!</definedName>
    <definedName name="прочая_процент_98_ав" localSheetId="1">#REF!</definedName>
    <definedName name="прочая_процент_98_ав" localSheetId="2">#REF!</definedName>
    <definedName name="прочая_процент_98_ав" localSheetId="0">#REF!</definedName>
    <definedName name="прочая_процент_98_ав">#REF!</definedName>
    <definedName name="прочая_процент_99" localSheetId="1">#REF!</definedName>
    <definedName name="прочая_процент_99" localSheetId="2">#REF!</definedName>
    <definedName name="прочая_процент_99" localSheetId="0">#REF!</definedName>
    <definedName name="прочая_процент_99">#REF!</definedName>
    <definedName name="прочая_процент_ав" localSheetId="1">#REF!</definedName>
    <definedName name="прочая_процент_ав" localSheetId="2">#REF!</definedName>
    <definedName name="прочая_процент_ав" localSheetId="0">#REF!</definedName>
    <definedName name="прочая_процент_ав">#REF!</definedName>
    <definedName name="прочая_процент_ф" localSheetId="1">#REF!</definedName>
    <definedName name="прочая_процент_ф" localSheetId="2">#REF!</definedName>
    <definedName name="прочая_процент_ф" localSheetId="0">#REF!</definedName>
    <definedName name="прочая_процент_ф">#REF!</definedName>
    <definedName name="прочая_процент_ф_ав" localSheetId="1">#REF!</definedName>
    <definedName name="прочая_процент_ф_ав" localSheetId="2">#REF!</definedName>
    <definedName name="прочая_процент_ф_ав" localSheetId="0">#REF!</definedName>
    <definedName name="прочая_процент_ф_ав">#REF!</definedName>
    <definedName name="проявление">'[27]ПФВ-0.5'!$AG$36:$AG$46</definedName>
    <definedName name="ПУСК_АВЧ" localSheetId="1">#REF!</definedName>
    <definedName name="ПУСК_АВЧ" localSheetId="2">#REF!</definedName>
    <definedName name="ПУСК_АВЧ" localSheetId="0">#REF!</definedName>
    <definedName name="ПУСК_АВЧ">#REF!</definedName>
    <definedName name="ПУСК_АВЧ_ЛОК" localSheetId="1">[20]Калькуляции!#REF!</definedName>
    <definedName name="ПУСК_АВЧ_ЛОК" localSheetId="2">[20]Калькуляции!#REF!</definedName>
    <definedName name="ПУСК_АВЧ_ЛОК" localSheetId="0">[20]Калькуляции!#REF!</definedName>
    <definedName name="ПУСК_АВЧ_ЛОК">[20]Калькуляции!#REF!</definedName>
    <definedName name="ПУСК_ЛОК" localSheetId="1">[20]Калькуляции!#REF!</definedName>
    <definedName name="ПУСК_ЛОК" localSheetId="2">[20]Калькуляции!#REF!</definedName>
    <definedName name="ПУСК_ЛОК" localSheetId="0">[20]Калькуляции!#REF!</definedName>
    <definedName name="ПУСК_ЛОК">[20]Калькуляции!#REF!</definedName>
    <definedName name="ПУСК_ОБАН" localSheetId="1">#REF!</definedName>
    <definedName name="ПУСК_ОБАН" localSheetId="2">#REF!</definedName>
    <definedName name="ПУСК_ОБАН" localSheetId="0">#REF!</definedName>
    <definedName name="ПУСК_ОБАН">#REF!</definedName>
    <definedName name="ПУСК_С8БМ" localSheetId="1">#REF!</definedName>
    <definedName name="ПУСК_С8БМ" localSheetId="2">#REF!</definedName>
    <definedName name="ПУСК_С8БМ" localSheetId="0">#REF!</definedName>
    <definedName name="ПУСК_С8БМ">#REF!</definedName>
    <definedName name="ПУСКОВЫЕ" localSheetId="1">#REF!</definedName>
    <definedName name="ПУСКОВЫЕ" localSheetId="2">#REF!</definedName>
    <definedName name="ПУСКОВЫЕ" localSheetId="0">#REF!</definedName>
    <definedName name="ПУСКОВЫЕ">#REF!</definedName>
    <definedName name="ПУШ" localSheetId="1">#REF!</definedName>
    <definedName name="ПУШ" localSheetId="2">#REF!</definedName>
    <definedName name="ПУШ" localSheetId="0">#REF!</definedName>
    <definedName name="ПУШ">#REF!</definedName>
    <definedName name="р">[0]!р</definedName>
    <definedName name="работа">[40]Лист1!$Q$4:$Q$323</definedName>
    <definedName name="работы" localSheetId="1">#REF!</definedName>
    <definedName name="работы" localSheetId="2">#REF!</definedName>
    <definedName name="работы" localSheetId="0">#REF!</definedName>
    <definedName name="работы">#REF!</definedName>
    <definedName name="Радуга2">[21]Дебиторка!$J$36</definedName>
    <definedName name="расшифровка" localSheetId="1">#REF!</definedName>
    <definedName name="расшифровка" localSheetId="2">#REF!</definedName>
    <definedName name="расшифровка" localSheetId="0">#REF!</definedName>
    <definedName name="расшифровка">#REF!</definedName>
    <definedName name="Ремаркет2">[21]Дебиторка!$J$37</definedName>
    <definedName name="ремонты2">[0]!ремонты2</definedName>
    <definedName name="рис1" hidden="1">{#N/A,#N/A,TRUE,"Лист1";#N/A,#N/A,TRUE,"Лист2";#N/A,#N/A,TRUE,"Лист3"}</definedName>
    <definedName name="Рустехн2">[21]Дебиторка!$J$39</definedName>
    <definedName name="с">[0]!с</definedName>
    <definedName name="С_КАЛ" localSheetId="1">#REF!</definedName>
    <definedName name="С_КАЛ" localSheetId="2">#REF!</definedName>
    <definedName name="С_КАЛ" localSheetId="0">#REF!</definedName>
    <definedName name="С_КАЛ">#REF!</definedName>
    <definedName name="С_КАУ" localSheetId="1">#REF!</definedName>
    <definedName name="С_КАУ" localSheetId="2">#REF!</definedName>
    <definedName name="С_КАУ" localSheetId="0">#REF!</definedName>
    <definedName name="С_КАУ">#REF!</definedName>
    <definedName name="С_КОДЫ" localSheetId="1">#REF!</definedName>
    <definedName name="С_КОДЫ" localSheetId="2">#REF!</definedName>
    <definedName name="С_КОДЫ" localSheetId="0">#REF!</definedName>
    <definedName name="С_КОДЫ">#REF!</definedName>
    <definedName name="С_ОБЪЁМЫ" localSheetId="1">#REF!</definedName>
    <definedName name="С_ОБЪЁМЫ" localSheetId="2">#REF!</definedName>
    <definedName name="С_ОБЪЁМЫ" localSheetId="0">#REF!</definedName>
    <definedName name="С_ОБЪЁМЫ">#REF!</definedName>
    <definedName name="С_ПУСК" localSheetId="1">#REF!</definedName>
    <definedName name="С_ПУСК" localSheetId="2">#REF!</definedName>
    <definedName name="С_ПУСК" localSheetId="0">#REF!</definedName>
    <definedName name="С_ПУСК">#REF!</definedName>
    <definedName name="с_с_т_ф" localSheetId="1">#REF!</definedName>
    <definedName name="с_с_т_ф" localSheetId="2">#REF!</definedName>
    <definedName name="с_с_т_ф" localSheetId="0">#REF!</definedName>
    <definedName name="с_с_т_ф">#REF!</definedName>
    <definedName name="с_с_тепло" localSheetId="1">#REF!</definedName>
    <definedName name="с_с_тепло" localSheetId="2">#REF!</definedName>
    <definedName name="с_с_тепло" localSheetId="0">#REF!</definedName>
    <definedName name="с_с_тепло">#REF!</definedName>
    <definedName name="с_с_эл_ф" localSheetId="1">#REF!</definedName>
    <definedName name="с_с_эл_ф" localSheetId="2">#REF!</definedName>
    <definedName name="с_с_эл_ф" localSheetId="0">#REF!</definedName>
    <definedName name="с_с_эл_ф">#REF!</definedName>
    <definedName name="с_с_электра" localSheetId="1">#REF!</definedName>
    <definedName name="с_с_электра" localSheetId="2">#REF!</definedName>
    <definedName name="с_с_электра" localSheetId="0">#REF!</definedName>
    <definedName name="с_с_электра">#REF!</definedName>
    <definedName name="С3103" localSheetId="1">[20]Калькуляции!#REF!</definedName>
    <definedName name="С3103" localSheetId="2">[20]Калькуляции!#REF!</definedName>
    <definedName name="С3103" localSheetId="0">[20]Калькуляции!#REF!</definedName>
    <definedName name="С3103">[20]Калькуляции!#REF!</definedName>
    <definedName name="сброс_в_канал.">'[22]цены цехов'!$D$6</definedName>
    <definedName name="Сейл2">[21]Дебиторка!$J$41</definedName>
    <definedName name="СЕН_РУБ" localSheetId="1">[20]Калькуляции!#REF!</definedName>
    <definedName name="СЕН_РУБ" localSheetId="2">[20]Калькуляции!#REF!</definedName>
    <definedName name="СЕН_РУБ" localSheetId="0">[20]Калькуляции!#REF!</definedName>
    <definedName name="СЕН_РУБ">[20]Калькуляции!#REF!</definedName>
    <definedName name="СЕН_ТОН" localSheetId="1">[20]Калькуляции!#REF!</definedName>
    <definedName name="СЕН_ТОН" localSheetId="2">[20]Калькуляции!#REF!</definedName>
    <definedName name="СЕН_ТОН" localSheetId="0">[20]Калькуляции!#REF!</definedName>
    <definedName name="СЕН_ТОН">[20]Калькуляции!#REF!</definedName>
    <definedName name="сентябрь" localSheetId="1">#REF!</definedName>
    <definedName name="сентябрь" localSheetId="2">#REF!</definedName>
    <definedName name="сентябрь" localSheetId="0">#REF!</definedName>
    <definedName name="сентябрь">#REF!</definedName>
    <definedName name="СЕР_К" localSheetId="1">#REF!</definedName>
    <definedName name="СЕР_К" localSheetId="2">#REF!</definedName>
    <definedName name="СЕР_К" localSheetId="0">#REF!</definedName>
    <definedName name="СЕР_К">#REF!</definedName>
    <definedName name="Сж.воздух_Экспл.">'[22]цены цехов'!$D$41</definedName>
    <definedName name="сжат.возд_Магн">'[22]цены цехов'!$D$34</definedName>
    <definedName name="СК_АН" localSheetId="1">#REF!</definedName>
    <definedName name="СК_АН" localSheetId="2">#REF!</definedName>
    <definedName name="СК_АН" localSheetId="0">#REF!</definedName>
    <definedName name="СК_АН">#REF!</definedName>
    <definedName name="СОЦСТРАХ" localSheetId="1">#REF!</definedName>
    <definedName name="СОЦСТРАХ" localSheetId="2">#REF!</definedName>
    <definedName name="СОЦСТРАХ" localSheetId="0">#REF!</definedName>
    <definedName name="СОЦСТРАХ">#REF!</definedName>
    <definedName name="Список">[26]Лист1!$B$38:$B$42</definedName>
    <definedName name="СПЛАВ6063" localSheetId="1">#REF!</definedName>
    <definedName name="СПЛАВ6063" localSheetId="2">#REF!</definedName>
    <definedName name="СПЛАВ6063" localSheetId="0">#REF!</definedName>
    <definedName name="СПЛАВ6063">#REF!</definedName>
    <definedName name="СПЛАВ6063_КРАМЗ" localSheetId="1">#REF!</definedName>
    <definedName name="СПЛАВ6063_КРАМЗ" localSheetId="2">#REF!</definedName>
    <definedName name="СПЛАВ6063_КРАМЗ" localSheetId="0">#REF!</definedName>
    <definedName name="СПЛАВ6063_КРАМЗ">#REF!</definedName>
    <definedName name="Способ">'[27]ПФВ-0.5'!$AM$37:$AM$38</definedName>
    <definedName name="сс">[0]!сс</definedName>
    <definedName name="СС_АВЧ" localSheetId="1">#REF!</definedName>
    <definedName name="СС_АВЧ" localSheetId="2">#REF!</definedName>
    <definedName name="СС_АВЧ" localSheetId="0">#REF!</definedName>
    <definedName name="СС_АВЧ">#REF!</definedName>
    <definedName name="СС_АВЧВН" localSheetId="1">#REF!</definedName>
    <definedName name="СС_АВЧВН" localSheetId="2">#REF!</definedName>
    <definedName name="СС_АВЧВН" localSheetId="0">#REF!</definedName>
    <definedName name="СС_АВЧВН">#REF!</definedName>
    <definedName name="СС_АВЧДП">[20]Калькуляции!$A$401:$IV$401</definedName>
    <definedName name="СС_АВЧТОЛ" localSheetId="1">#REF!</definedName>
    <definedName name="СС_АВЧТОЛ" localSheetId="2">#REF!</definedName>
    <definedName name="СС_АВЧТОЛ" localSheetId="0">#REF!</definedName>
    <definedName name="СС_АВЧТОЛ">#REF!</definedName>
    <definedName name="СС_АЛФТЗФА" localSheetId="1">#REF!</definedName>
    <definedName name="СС_АЛФТЗФА" localSheetId="2">#REF!</definedName>
    <definedName name="СС_АЛФТЗФА" localSheetId="0">#REF!</definedName>
    <definedName name="СС_АЛФТЗФА">#REF!</definedName>
    <definedName name="СС_КРСМЕШ" localSheetId="1">#REF!</definedName>
    <definedName name="СС_КРСМЕШ" localSheetId="2">#REF!</definedName>
    <definedName name="СС_КРСМЕШ" localSheetId="0">#REF!</definedName>
    <definedName name="СС_КРСМЕШ">#REF!</definedName>
    <definedName name="СС_МАРГ_ЛИГ" localSheetId="1">[20]Калькуляции!#REF!</definedName>
    <definedName name="СС_МАРГ_ЛИГ" localSheetId="2">[20]Калькуляции!#REF!</definedName>
    <definedName name="СС_МАРГ_ЛИГ" localSheetId="0">[20]Калькуляции!#REF!</definedName>
    <definedName name="СС_МАРГ_ЛИГ">[20]Калькуляции!#REF!</definedName>
    <definedName name="СС_МАРГ_ЛИГ_ДП" localSheetId="1">#REF!</definedName>
    <definedName name="СС_МАРГ_ЛИГ_ДП" localSheetId="2">#REF!</definedName>
    <definedName name="СС_МАРГ_ЛИГ_ДП" localSheetId="0">#REF!</definedName>
    <definedName name="СС_МАРГ_ЛИГ_ДП">#REF!</definedName>
    <definedName name="СС_МАС" localSheetId="1">[20]Калькуляции!#REF!</definedName>
    <definedName name="СС_МАС" localSheetId="2">[20]Калькуляции!#REF!</definedName>
    <definedName name="СС_МАС" localSheetId="0">[20]Калькуляции!#REF!</definedName>
    <definedName name="СС_МАС">[20]Калькуляции!#REF!</definedName>
    <definedName name="СС_МАССА" localSheetId="1">#REF!</definedName>
    <definedName name="СС_МАССА" localSheetId="2">#REF!</definedName>
    <definedName name="СС_МАССА" localSheetId="0">#REF!</definedName>
    <definedName name="СС_МАССА">#REF!</definedName>
    <definedName name="СС_МАССА_П">[20]Калькуляции!$A$177:$IV$177</definedName>
    <definedName name="СС_МАССА_ПК">[20]Калькуляции!$A$178:$IV$178</definedName>
    <definedName name="СС_МАССАСРЕД" localSheetId="1">[20]Калькуляции!#REF!</definedName>
    <definedName name="СС_МАССАСРЕД" localSheetId="2">[20]Калькуляции!#REF!</definedName>
    <definedName name="СС_МАССАСРЕД" localSheetId="0">[20]Калькуляции!#REF!</definedName>
    <definedName name="СС_МАССАСРЕД">[20]Калькуляции!#REF!</definedName>
    <definedName name="СС_МАССАСРЕДН" localSheetId="1">[20]Калькуляции!#REF!</definedName>
    <definedName name="СС_МАССАСРЕДН" localSheetId="2">[20]Калькуляции!#REF!</definedName>
    <definedName name="СС_МАССАСРЕДН" localSheetId="0">[20]Калькуляции!#REF!</definedName>
    <definedName name="СС_МАССАСРЕДН">[20]Калькуляции!#REF!</definedName>
    <definedName name="СС_СЫР" localSheetId="1">#REF!</definedName>
    <definedName name="СС_СЫР" localSheetId="2">#REF!</definedName>
    <definedName name="СС_СЫР" localSheetId="0">#REF!</definedName>
    <definedName name="СС_СЫР">#REF!</definedName>
    <definedName name="СС_СЫРВН" localSheetId="1">#REF!</definedName>
    <definedName name="СС_СЫРВН" localSheetId="2">#REF!</definedName>
    <definedName name="СС_СЫРВН" localSheetId="0">#REF!</definedName>
    <definedName name="СС_СЫРВН">#REF!</definedName>
    <definedName name="СС_СЫРДП">[20]Калькуляции!$A$67:$IV$67</definedName>
    <definedName name="СС_СЫРТОЛ" localSheetId="1">#REF!</definedName>
    <definedName name="СС_СЫРТОЛ" localSheetId="2">#REF!</definedName>
    <definedName name="СС_СЫРТОЛ" localSheetId="0">#REF!</definedName>
    <definedName name="СС_СЫРТОЛ">#REF!</definedName>
    <definedName name="СС_СЫРТОЛ_А">[20]Калькуляции!$A$65:$IV$65</definedName>
    <definedName name="СС_СЫРТОЛ_П">[20]Калькуляции!$A$63:$IV$63</definedName>
    <definedName name="СС_СЫРТОЛ_ПК">[20]Калькуляции!$A$64:$IV$64</definedName>
    <definedName name="сссс">[0]!сссс</definedName>
    <definedName name="ссы">[0]!ссы</definedName>
    <definedName name="ссы2">[0]!ссы2</definedName>
    <definedName name="Старкон2">[21]Дебиторка!$J$45</definedName>
    <definedName name="статьи" localSheetId="1">#REF!</definedName>
    <definedName name="статьи" localSheetId="2">#REF!</definedName>
    <definedName name="статьи" localSheetId="0">#REF!</definedName>
    <definedName name="статьи">#REF!</definedName>
    <definedName name="статьи_план" localSheetId="1">#REF!</definedName>
    <definedName name="статьи_план" localSheetId="2">#REF!</definedName>
    <definedName name="статьи_план" localSheetId="0">#REF!</definedName>
    <definedName name="статьи_план">#REF!</definedName>
    <definedName name="статьи_факт" localSheetId="1">#REF!</definedName>
    <definedName name="статьи_факт" localSheetId="2">#REF!</definedName>
    <definedName name="статьи_факт" localSheetId="0">#REF!</definedName>
    <definedName name="статьи_факт">#REF!</definedName>
    <definedName name="сто" localSheetId="1">#REF!</definedName>
    <definedName name="сто" localSheetId="2">#REF!</definedName>
    <definedName name="сто" localSheetId="0">#REF!</definedName>
    <definedName name="сто">#REF!</definedName>
    <definedName name="сто_проц_ф" localSheetId="1">#REF!</definedName>
    <definedName name="сто_проц_ф" localSheetId="2">#REF!</definedName>
    <definedName name="сто_проц_ф" localSheetId="0">#REF!</definedName>
    <definedName name="сто_проц_ф">#REF!</definedName>
    <definedName name="сто_процентов" localSheetId="1">#REF!</definedName>
    <definedName name="сто_процентов" localSheetId="2">#REF!</definedName>
    <definedName name="сто_процентов" localSheetId="0">#REF!</definedName>
    <definedName name="сто_процентов">#REF!</definedName>
    <definedName name="СтрокаЗаголовок">[34]Январь!$C$8:$C$264</definedName>
    <definedName name="СтрокаИмя">[34]Январь!$D$8:$D$264</definedName>
    <definedName name="СтрокаКод">[34]Январь!$E$8:$E$264</definedName>
    <definedName name="СтрокаСумма">[34]Январь!$B$8:$B$264</definedName>
    <definedName name="сумм" localSheetId="1">#REF!</definedName>
    <definedName name="сумм" localSheetId="2">#REF!</definedName>
    <definedName name="сумм" localSheetId="0">#REF!</definedName>
    <definedName name="сумм">#REF!</definedName>
    <definedName name="сумма">[40]Лист1!$I$4:$I$323</definedName>
    <definedName name="СЫР" localSheetId="1">#REF!</definedName>
    <definedName name="СЫР" localSheetId="2">#REF!</definedName>
    <definedName name="СЫР" localSheetId="0">#REF!</definedName>
    <definedName name="СЫР">#REF!</definedName>
    <definedName name="СЫР_ВН" localSheetId="1">#REF!</definedName>
    <definedName name="СЫР_ВН" localSheetId="2">#REF!</definedName>
    <definedName name="СЫР_ВН" localSheetId="0">#REF!</definedName>
    <definedName name="СЫР_ВН">#REF!</definedName>
    <definedName name="СЫР_ДП" localSheetId="1">[20]Калькуляции!#REF!</definedName>
    <definedName name="СЫР_ДП" localSheetId="2">[20]Калькуляции!#REF!</definedName>
    <definedName name="СЫР_ДП" localSheetId="0">[20]Калькуляции!#REF!</definedName>
    <definedName name="СЫР_ДП">[20]Калькуляции!#REF!</definedName>
    <definedName name="СЫР_ТОЛ" localSheetId="1">#REF!</definedName>
    <definedName name="СЫР_ТОЛ" localSheetId="2">#REF!</definedName>
    <definedName name="СЫР_ТОЛ" localSheetId="0">#REF!</definedName>
    <definedName name="СЫР_ТОЛ">#REF!</definedName>
    <definedName name="СЫР_ТОЛ_А" localSheetId="1">[20]Калькуляции!#REF!</definedName>
    <definedName name="СЫР_ТОЛ_А" localSheetId="2">[20]Калькуляции!#REF!</definedName>
    <definedName name="СЫР_ТОЛ_А" localSheetId="0">[20]Калькуляции!#REF!</definedName>
    <definedName name="СЫР_ТОЛ_А">[20]Калькуляции!#REF!</definedName>
    <definedName name="СЫР_ТОЛ_К" localSheetId="1">[20]Калькуляции!#REF!</definedName>
    <definedName name="СЫР_ТОЛ_К" localSheetId="2">[20]Калькуляции!#REF!</definedName>
    <definedName name="СЫР_ТОЛ_К" localSheetId="0">[20]Калькуляции!#REF!</definedName>
    <definedName name="СЫР_ТОЛ_К">[20]Калькуляции!#REF!</definedName>
    <definedName name="СЫР_ТОЛ_П" localSheetId="1">[20]Калькуляции!#REF!</definedName>
    <definedName name="СЫР_ТОЛ_П" localSheetId="2">[20]Калькуляции!#REF!</definedName>
    <definedName name="СЫР_ТОЛ_П" localSheetId="0">[20]Калькуляции!#REF!</definedName>
    <definedName name="СЫР_ТОЛ_П">[20]Калькуляции!#REF!</definedName>
    <definedName name="СЫР_ТОЛ_ПК" localSheetId="1">[20]Калькуляции!#REF!</definedName>
    <definedName name="СЫР_ТОЛ_ПК" localSheetId="2">[20]Калькуляции!#REF!</definedName>
    <definedName name="СЫР_ТОЛ_ПК" localSheetId="0">[20]Калькуляции!#REF!</definedName>
    <definedName name="СЫР_ТОЛ_ПК">[20]Калькуляции!#REF!</definedName>
    <definedName name="СЫР_ТОЛ_СУМ" localSheetId="1">[20]Калькуляции!#REF!</definedName>
    <definedName name="СЫР_ТОЛ_СУМ" localSheetId="2">[20]Калькуляции!#REF!</definedName>
    <definedName name="СЫР_ТОЛ_СУМ" localSheetId="0">[20]Калькуляции!#REF!</definedName>
    <definedName name="СЫР_ТОЛ_СУМ">[20]Калькуляции!#REF!</definedName>
    <definedName name="СЫРА" localSheetId="1">#REF!</definedName>
    <definedName name="СЫРА" localSheetId="2">#REF!</definedName>
    <definedName name="СЫРА" localSheetId="0">#REF!</definedName>
    <definedName name="СЫРА">#REF!</definedName>
    <definedName name="СЫРЬЁ" localSheetId="1">#REF!</definedName>
    <definedName name="СЫРЬЁ" localSheetId="2">#REF!</definedName>
    <definedName name="СЫРЬЁ" localSheetId="0">#REF!</definedName>
    <definedName name="СЫРЬЁ">#REF!</definedName>
    <definedName name="т">[0]!т</definedName>
    <definedName name="т1">'[39]2.2.4'!$F$36</definedName>
    <definedName name="т2">'[39]2.2.4'!$F$37</definedName>
    <definedName name="Таранов2">[21]Дебиторка!$J$32</definedName>
    <definedName name="ТВ_ЭЛЦ3" localSheetId="1">#REF!</definedName>
    <definedName name="ТВ_ЭЛЦ3" localSheetId="2">#REF!</definedName>
    <definedName name="ТВ_ЭЛЦ3" localSheetId="0">#REF!</definedName>
    <definedName name="ТВ_ЭЛЦ3">#REF!</definedName>
    <definedName name="ТВЁРДЫЙ" localSheetId="1">#REF!</definedName>
    <definedName name="ТВЁРДЫЙ" localSheetId="2">#REF!</definedName>
    <definedName name="ТВЁРДЫЙ" localSheetId="0">#REF!</definedName>
    <definedName name="ТВЁРДЫЙ">#REF!</definedName>
    <definedName name="тепло_проц_ф" localSheetId="1">#REF!</definedName>
    <definedName name="тепло_проц_ф" localSheetId="2">#REF!</definedName>
    <definedName name="тепло_проц_ф" localSheetId="0">#REF!</definedName>
    <definedName name="тепло_проц_ф">#REF!</definedName>
    <definedName name="тепло_процент" localSheetId="1">#REF!</definedName>
    <definedName name="тепло_процент" localSheetId="2">#REF!</definedName>
    <definedName name="тепло_процент" localSheetId="0">#REF!</definedName>
    <definedName name="тепло_процент">#REF!</definedName>
    <definedName name="ТЕРМ" localSheetId="1">[20]Калькуляции!#REF!</definedName>
    <definedName name="ТЕРМ" localSheetId="2">[20]Калькуляции!#REF!</definedName>
    <definedName name="ТЕРМ" localSheetId="0">[20]Калькуляции!#REF!</definedName>
    <definedName name="ТЕРМ">[20]Калькуляции!#REF!</definedName>
    <definedName name="ТЕРМ_ДАВ" localSheetId="1">[20]Калькуляции!#REF!</definedName>
    <definedName name="ТЕРМ_ДАВ" localSheetId="2">[20]Калькуляции!#REF!</definedName>
    <definedName name="ТЕРМ_ДАВ" localSheetId="0">[20]Калькуляции!#REF!</definedName>
    <definedName name="ТЕРМ_ДАВ">[20]Калькуляции!#REF!</definedName>
    <definedName name="ТЗР" localSheetId="1">#REF!</definedName>
    <definedName name="ТЗР" localSheetId="2">#REF!</definedName>
    <definedName name="ТЗР" localSheetId="0">#REF!</definedName>
    <definedName name="ТЗР">#REF!</definedName>
    <definedName name="ТИ" localSheetId="1">#REF!</definedName>
    <definedName name="ТИ" localSheetId="2">#REF!</definedName>
    <definedName name="ТИ" localSheetId="0">#REF!</definedName>
    <definedName name="ТИ">#REF!</definedName>
    <definedName name="Товарная_продукция_2" localSheetId="1">[36]июнь9!#REF!</definedName>
    <definedName name="Товарная_продукция_2" localSheetId="2">[36]июнь9!#REF!</definedName>
    <definedName name="Товарная_продукция_2" localSheetId="0">[36]июнь9!#REF!</definedName>
    <definedName name="Товарная_продукция_2">[36]июнь9!#REF!</definedName>
    <definedName name="ТОВАРНЫЙ" localSheetId="1">#REF!</definedName>
    <definedName name="ТОВАРНЫЙ" localSheetId="2">#REF!</definedName>
    <definedName name="ТОВАРНЫЙ" localSheetId="0">#REF!</definedName>
    <definedName name="ТОВАРНЫЙ">#REF!</definedName>
    <definedName name="ТОЛ" localSheetId="1">#REF!</definedName>
    <definedName name="ТОЛ" localSheetId="2">#REF!</definedName>
    <definedName name="ТОЛ" localSheetId="0">#REF!</definedName>
    <definedName name="ТОЛ">#REF!</definedName>
    <definedName name="ТОЛК_МЕЛ" localSheetId="1">[20]Калькуляции!#REF!</definedName>
    <definedName name="ТОЛК_МЕЛ" localSheetId="2">[20]Калькуляции!#REF!</definedName>
    <definedName name="ТОЛК_МЕЛ" localSheetId="0">[20]Калькуляции!#REF!</definedName>
    <definedName name="ТОЛК_МЕЛ">[20]Калькуляции!#REF!</definedName>
    <definedName name="ТОЛК_СЛТ" localSheetId="1">[20]Калькуляции!#REF!</definedName>
    <definedName name="ТОЛК_СЛТ" localSheetId="2">[20]Калькуляции!#REF!</definedName>
    <definedName name="ТОЛК_СЛТ" localSheetId="0">[20]Калькуляции!#REF!</definedName>
    <definedName name="ТОЛК_СЛТ">[20]Калькуляции!#REF!</definedName>
    <definedName name="ТОЛК_СУМ" localSheetId="1">[20]Калькуляции!#REF!</definedName>
    <definedName name="ТОЛК_СУМ" localSheetId="2">[20]Калькуляции!#REF!</definedName>
    <definedName name="ТОЛК_СУМ" localSheetId="0">[20]Калькуляции!#REF!</definedName>
    <definedName name="ТОЛК_СУМ">[20]Калькуляции!#REF!</definedName>
    <definedName name="ТОЛК_ТОБ" localSheetId="1">[20]Калькуляции!#REF!</definedName>
    <definedName name="ТОЛК_ТОБ" localSheetId="2">[20]Калькуляции!#REF!</definedName>
    <definedName name="ТОЛК_ТОБ" localSheetId="0">[20]Калькуляции!#REF!</definedName>
    <definedName name="ТОЛК_ТОБ">[20]Калькуляции!#REF!</definedName>
    <definedName name="ТОЛЛИНГ_МАССА" localSheetId="1">[20]Калькуляции!#REF!</definedName>
    <definedName name="ТОЛЛИНГ_МАССА" localSheetId="2">[20]Калькуляции!#REF!</definedName>
    <definedName name="ТОЛЛИНГ_МАССА" localSheetId="0">[20]Калькуляции!#REF!</definedName>
    <definedName name="ТОЛЛИНГ_МАССА">[20]Калькуляции!#REF!</definedName>
    <definedName name="ТОЛЛИНГ_СЫРЕЦ" localSheetId="1">#REF!</definedName>
    <definedName name="ТОЛЛИНГ_СЫРЕЦ" localSheetId="2">#REF!</definedName>
    <definedName name="ТОЛЛИНГ_СЫРЕЦ" localSheetId="0">#REF!</definedName>
    <definedName name="ТОЛЛИНГ_СЫРЕЦ">#REF!</definedName>
    <definedName name="ТОЛЛИНГ_СЫРЬЁ" localSheetId="1">[20]Калькуляции!#REF!</definedName>
    <definedName name="ТОЛЛИНГ_СЫРЬЁ" localSheetId="2">[20]Калькуляции!#REF!</definedName>
    <definedName name="ТОЛЛИНГ_СЫРЬЁ" localSheetId="0">[20]Калькуляции!#REF!</definedName>
    <definedName name="ТОЛЛИНГ_СЫРЬЁ">[20]Калькуляции!#REF!</definedName>
    <definedName name="тп" hidden="1">{#N/A,#N/A,TRUE,"Лист1";#N/A,#N/A,TRUE,"Лист2";#N/A,#N/A,TRUE,"Лист3"}</definedName>
    <definedName name="ТР" localSheetId="1">#REF!</definedName>
    <definedName name="ТР" localSheetId="2">#REF!</definedName>
    <definedName name="ТР" localSheetId="0">#REF!</definedName>
    <definedName name="ТР">#REF!</definedName>
    <definedName name="третий" localSheetId="1">#REF!</definedName>
    <definedName name="третий" localSheetId="2">#REF!</definedName>
    <definedName name="третий" localSheetId="0">#REF!</definedName>
    <definedName name="третий">#REF!</definedName>
    <definedName name="тт" localSheetId="1">#REF!</definedName>
    <definedName name="тт" localSheetId="2">#REF!</definedName>
    <definedName name="тт" localSheetId="0">#REF!</definedName>
    <definedName name="тт">#REF!</definedName>
    <definedName name="тэ" localSheetId="1">#REF!</definedName>
    <definedName name="тэ" localSheetId="2">#REF!</definedName>
    <definedName name="тэ" localSheetId="0">#REF!</definedName>
    <definedName name="тэ">#REF!</definedName>
    <definedName name="у">[0]!у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[0]!УП</definedName>
    <definedName name="УСЛУГИ_6063" localSheetId="1">[20]Калькуляции!#REF!</definedName>
    <definedName name="УСЛУГИ_6063" localSheetId="2">[20]Калькуляции!#REF!</definedName>
    <definedName name="УСЛУГИ_6063" localSheetId="0">[20]Калькуляции!#REF!</definedName>
    <definedName name="УСЛУГИ_6063">[20]Калькуляции!#REF!</definedName>
    <definedName name="уфе">[0]!уфе</definedName>
    <definedName name="уфэ">[0]!уфэ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1">#REF!</definedName>
    <definedName name="факт" localSheetId="2">#REF!</definedName>
    <definedName name="факт" localSheetId="0">#REF!</definedName>
    <definedName name="факт">#REF!</definedName>
    <definedName name="факт1" localSheetId="1">#REF!</definedName>
    <definedName name="факт1" localSheetId="2">#REF!</definedName>
    <definedName name="факт1" localSheetId="0">#REF!</definedName>
    <definedName name="факт1">#REF!</definedName>
    <definedName name="ФЕВ_РУБ" localSheetId="1">#REF!</definedName>
    <definedName name="ФЕВ_РУБ" localSheetId="2">#REF!</definedName>
    <definedName name="ФЕВ_РУБ" localSheetId="0">#REF!</definedName>
    <definedName name="ФЕВ_РУБ">#REF!</definedName>
    <definedName name="ФЕВ_ТОН" localSheetId="1">#REF!</definedName>
    <definedName name="ФЕВ_ТОН" localSheetId="2">#REF!</definedName>
    <definedName name="ФЕВ_ТОН" localSheetId="0">#REF!</definedName>
    <definedName name="ФЕВ_ТОН">#REF!</definedName>
    <definedName name="февраль" localSheetId="1">#REF!</definedName>
    <definedName name="февраль" localSheetId="2">#REF!</definedName>
    <definedName name="февраль" localSheetId="0">#REF!</definedName>
    <definedName name="февраль">#REF!</definedName>
    <definedName name="физ_тариф" localSheetId="1">#REF!</definedName>
    <definedName name="физ_тариф" localSheetId="2">#REF!</definedName>
    <definedName name="физ_тариф" localSheetId="0">#REF!</definedName>
    <definedName name="физ_тариф">#REF!</definedName>
    <definedName name="фин_">[41]коэфф!$B$2</definedName>
    <definedName name="ФЛ_К" localSheetId="1">#REF!</definedName>
    <definedName name="ФЛ_К" localSheetId="2">#REF!</definedName>
    <definedName name="ФЛ_К" localSheetId="0">#REF!</definedName>
    <definedName name="ФЛ_К">#REF!</definedName>
    <definedName name="ФЛОТ_ОКСА" localSheetId="1">[20]Калькуляции!#REF!</definedName>
    <definedName name="ФЛОТ_ОКСА" localSheetId="2">[20]Калькуляции!#REF!</definedName>
    <definedName name="ФЛОТ_ОКСА" localSheetId="0">[20]Калькуляции!#REF!</definedName>
    <definedName name="ФЛОТ_ОКСА">[20]Калькуляции!#REF!</definedName>
    <definedName name="форм" localSheetId="1">#REF!</definedName>
    <definedName name="форм" localSheetId="2">#REF!</definedName>
    <definedName name="форм" localSheetId="0">#REF!</definedName>
    <definedName name="форм">#REF!</definedName>
    <definedName name="Формат_ширина">[0]!Формат_ширина</definedName>
    <definedName name="формулы" localSheetId="1">#REF!</definedName>
    <definedName name="формулы" localSheetId="2">#REF!</definedName>
    <definedName name="формулы" localSheetId="0">#REF!</definedName>
    <definedName name="формулы">#REF!</definedName>
    <definedName name="ФТ_К" localSheetId="1">#REF!</definedName>
    <definedName name="ФТ_К" localSheetId="2">#REF!</definedName>
    <definedName name="ФТ_К" localSheetId="0">#REF!</definedName>
    <definedName name="ФТ_К">#REF!</definedName>
    <definedName name="ффф" localSheetId="1">#REF!</definedName>
    <definedName name="ффф" localSheetId="2">#REF!</definedName>
    <definedName name="ффф" localSheetId="0">#REF!</definedName>
    <definedName name="ффф">#REF!</definedName>
    <definedName name="ФФФ1" localSheetId="1">#REF!</definedName>
    <definedName name="ФФФ1" localSheetId="2">#REF!</definedName>
    <definedName name="ФФФ1" localSheetId="0">#REF!</definedName>
    <definedName name="ФФФ1">#REF!</definedName>
    <definedName name="ФФФ2" localSheetId="1">#REF!</definedName>
    <definedName name="ФФФ2" localSheetId="2">#REF!</definedName>
    <definedName name="ФФФ2" localSheetId="0">#REF!</definedName>
    <definedName name="ФФФ2">#REF!</definedName>
    <definedName name="ФФФФ" localSheetId="1">#REF!</definedName>
    <definedName name="ФФФФ" localSheetId="2">#REF!</definedName>
    <definedName name="ФФФФ" localSheetId="0">#REF!</definedName>
    <definedName name="ФФФФ">#REF!</definedName>
    <definedName name="ФЫ" localSheetId="1">#REF!</definedName>
    <definedName name="ФЫ" localSheetId="2">#REF!</definedName>
    <definedName name="ФЫ" localSheetId="0">#REF!</definedName>
    <definedName name="ФЫ">#REF!</definedName>
    <definedName name="фыв">[0]!фыв</definedName>
    <definedName name="х">[0]!х</definedName>
    <definedName name="ХЛ_Н" localSheetId="1">#REF!</definedName>
    <definedName name="ХЛ_Н" localSheetId="2">#REF!</definedName>
    <definedName name="ХЛ_Н" localSheetId="0">#REF!</definedName>
    <definedName name="ХЛ_Н">#REF!</definedName>
    <definedName name="хоз.работы">'[22]цены цехов'!$D$31</definedName>
    <definedName name="ц">[0]!ц</definedName>
    <definedName name="ЦЕННЗП_АВЧ" localSheetId="1">#REF!</definedName>
    <definedName name="ЦЕННЗП_АВЧ" localSheetId="2">#REF!</definedName>
    <definedName name="ЦЕННЗП_АВЧ" localSheetId="0">#REF!</definedName>
    <definedName name="ЦЕННЗП_АВЧ">#REF!</definedName>
    <definedName name="ЦЕННЗП_АТЧ" localSheetId="1">#REF!</definedName>
    <definedName name="ЦЕННЗП_АТЧ" localSheetId="2">#REF!</definedName>
    <definedName name="ЦЕННЗП_АТЧ" localSheetId="0">#REF!</definedName>
    <definedName name="ЦЕННЗП_АТЧ">#REF!</definedName>
    <definedName name="ЦЕХ_К" localSheetId="1">[20]Калькуляции!#REF!</definedName>
    <definedName name="ЦЕХ_К" localSheetId="2">[20]Калькуляции!#REF!</definedName>
    <definedName name="ЦЕХ_К" localSheetId="0">[20]Калькуляции!#REF!</definedName>
    <definedName name="ЦЕХ_К">[20]Калькуляции!#REF!</definedName>
    <definedName name="ЦЕХОВЫЕ" localSheetId="1">#REF!</definedName>
    <definedName name="ЦЕХОВЫЕ" localSheetId="2">#REF!</definedName>
    <definedName name="ЦЕХОВЫЕ" localSheetId="0">#REF!</definedName>
    <definedName name="ЦЕХОВЫЕ">#REF!</definedName>
    <definedName name="ЦЕХР" localSheetId="1">#REF!</definedName>
    <definedName name="ЦЕХР" localSheetId="2">#REF!</definedName>
    <definedName name="ЦЕХР" localSheetId="0">#REF!</definedName>
    <definedName name="ЦЕХР">#REF!</definedName>
    <definedName name="ЦЕХРИТ" localSheetId="1">#REF!</definedName>
    <definedName name="ЦЕХРИТ" localSheetId="2">#REF!</definedName>
    <definedName name="ЦЕХРИТ" localSheetId="0">#REF!</definedName>
    <definedName name="ЦЕХРИТ">#REF!</definedName>
    <definedName name="ЦЕХС" localSheetId="1">#REF!</definedName>
    <definedName name="ЦЕХС" localSheetId="2">#REF!</definedName>
    <definedName name="ЦЕХС" localSheetId="0">#REF!</definedName>
    <definedName name="ЦЕХС">#REF!</definedName>
    <definedName name="ЦЕХСЕБ_ВСЕГО">[20]Калькуляции!$A$1400:$IV$1400</definedName>
    <definedName name="ЦЛК">'[22]цены цехов'!$D$56</definedName>
    <definedName name="ЦРО">'[22]цены цехов'!$D$25</definedName>
    <definedName name="ЦС_В" localSheetId="1">[20]Калькуляции!#REF!</definedName>
    <definedName name="ЦС_В" localSheetId="2">[20]Калькуляции!#REF!</definedName>
    <definedName name="ЦС_В" localSheetId="0">[20]Калькуляции!#REF!</definedName>
    <definedName name="ЦС_В">[20]Калькуляции!#REF!</definedName>
    <definedName name="ЦС_ДП" localSheetId="1">[20]Калькуляции!#REF!</definedName>
    <definedName name="ЦС_ДП" localSheetId="2">[20]Калькуляции!#REF!</definedName>
    <definedName name="ЦС_ДП" localSheetId="0">[20]Калькуляции!#REF!</definedName>
    <definedName name="ЦС_ДП">[20]Калькуляции!#REF!</definedName>
    <definedName name="ЦС_Т" localSheetId="1">[20]Калькуляции!#REF!</definedName>
    <definedName name="ЦС_Т" localSheetId="2">[20]Калькуляции!#REF!</definedName>
    <definedName name="ЦС_Т" localSheetId="0">[20]Калькуляции!#REF!</definedName>
    <definedName name="ЦС_Т">[20]Калькуляции!#REF!</definedName>
    <definedName name="ЦС_Т_А" localSheetId="1">[20]Калькуляции!#REF!</definedName>
    <definedName name="ЦС_Т_А" localSheetId="2">[20]Калькуляции!#REF!</definedName>
    <definedName name="ЦС_Т_А" localSheetId="0">[20]Калькуляции!#REF!</definedName>
    <definedName name="ЦС_Т_А">[20]Калькуляции!#REF!</definedName>
    <definedName name="ЦС_Т_П" localSheetId="1">[20]Калькуляции!#REF!</definedName>
    <definedName name="ЦС_Т_П" localSheetId="2">[20]Калькуляции!#REF!</definedName>
    <definedName name="ЦС_Т_П" localSheetId="0">[20]Калькуляции!#REF!</definedName>
    <definedName name="ЦС_Т_П">[20]Калькуляции!#REF!</definedName>
    <definedName name="ЦС_Т_ПК" localSheetId="1">[20]Калькуляции!#REF!</definedName>
    <definedName name="ЦС_Т_ПК" localSheetId="2">[20]Калькуляции!#REF!</definedName>
    <definedName name="ЦС_Т_ПК" localSheetId="0">[20]Калькуляции!#REF!</definedName>
    <definedName name="ЦС_Т_ПК">[20]Калькуляции!#REF!</definedName>
    <definedName name="ЦС_Э" localSheetId="1">[20]Калькуляции!#REF!</definedName>
    <definedName name="ЦС_Э" localSheetId="2">[20]Калькуляции!#REF!</definedName>
    <definedName name="ЦС_Э" localSheetId="0">[20]Калькуляции!#REF!</definedName>
    <definedName name="ЦС_Э">[20]Калькуляции!#REF!</definedName>
    <definedName name="цу">[0]!цу</definedName>
    <definedName name="ч">[0]!ч</definedName>
    <definedName name="четвертый" localSheetId="1">#REF!</definedName>
    <definedName name="четвертый" localSheetId="2">#REF!</definedName>
    <definedName name="четвертый" localSheetId="0">#REF!</definedName>
    <definedName name="четвертый">#REF!</definedName>
    <definedName name="ш">[0]!ш</definedName>
    <definedName name="ШифрыИмя">[42]Позиция!$B$4:$E$322</definedName>
    <definedName name="шихт_ВАЦ">'[22]цены цехов'!$D$44</definedName>
    <definedName name="шихт_ЛАЦ">'[22]цены цехов'!$D$47</definedName>
    <definedName name="ШТАНГИ" localSheetId="1">#REF!</definedName>
    <definedName name="ШТАНГИ" localSheetId="2">#REF!</definedName>
    <definedName name="ШТАНГИ" localSheetId="0">#REF!</definedName>
    <definedName name="ШТАНГИ">#REF!</definedName>
    <definedName name="щ">[0]!щ</definedName>
    <definedName name="ъ" localSheetId="1">#REF!</definedName>
    <definedName name="ъ" localSheetId="2">#REF!</definedName>
    <definedName name="ъ" localSheetId="0">#REF!</definedName>
    <definedName name="ъ">#REF!</definedName>
    <definedName name="ы">[0]!ы</definedName>
    <definedName name="ыв">[0]!ыв</definedName>
    <definedName name="ыуаы" hidden="1">{#N/A,#N/A,TRUE,"Лист1";#N/A,#N/A,TRUE,"Лист2";#N/A,#N/A,TRUE,"Лист3"}</definedName>
    <definedName name="ыыыы">[0]!ыыыы</definedName>
    <definedName name="ыыыыы">[0]!ыыыыы</definedName>
    <definedName name="ыыыыыы">[0]!ыыыыыы</definedName>
    <definedName name="ыыыыыыыыыыыыыыы">[0]!ыыыыыыыыыыыыыыы</definedName>
    <definedName name="ь">[0]!ь</definedName>
    <definedName name="ьь" localSheetId="1">#REF!</definedName>
    <definedName name="ьь" localSheetId="2">#REF!</definedName>
    <definedName name="ьь" localSheetId="0">#REF!</definedName>
    <definedName name="ьь">#REF!</definedName>
    <definedName name="ььььь">[0]!ььььь</definedName>
    <definedName name="э">[0]!э</definedName>
    <definedName name="эл.энергия">'[22]цены цехов'!$D$13</definedName>
    <definedName name="электро_проц_ф" localSheetId="1">#REF!</definedName>
    <definedName name="электро_проц_ф" localSheetId="2">#REF!</definedName>
    <definedName name="электро_проц_ф" localSheetId="0">#REF!</definedName>
    <definedName name="электро_проц_ф">#REF!</definedName>
    <definedName name="электро_процент" localSheetId="1">#REF!</definedName>
    <definedName name="электро_процент" localSheetId="2">#REF!</definedName>
    <definedName name="электро_процент" localSheetId="0">#REF!</definedName>
    <definedName name="электро_процент">#REF!</definedName>
    <definedName name="ЭН" localSheetId="1">#REF!</definedName>
    <definedName name="ЭН" localSheetId="2">#REF!</definedName>
    <definedName name="ЭН" localSheetId="0">#REF!</definedName>
    <definedName name="ЭН">#REF!</definedName>
    <definedName name="ЭРЦ">'[22]цены цехов'!$D$15</definedName>
    <definedName name="Эталон2">[21]Дебиторка!$J$48</definedName>
    <definedName name="ЭЭ" localSheetId="1">#REF!</definedName>
    <definedName name="ЭЭ" localSheetId="2">#REF!</definedName>
    <definedName name="ЭЭ" localSheetId="0">#REF!</definedName>
    <definedName name="ЭЭ">#REF!</definedName>
    <definedName name="ЭЭ_" localSheetId="1">#REF!</definedName>
    <definedName name="ЭЭ_" localSheetId="2">#REF!</definedName>
    <definedName name="ЭЭ_" localSheetId="0">#REF!</definedName>
    <definedName name="ЭЭ_">#REF!</definedName>
    <definedName name="ЭЭ_ДП" localSheetId="1">[20]Калькуляции!#REF!</definedName>
    <definedName name="ЭЭ_ДП" localSheetId="2">[20]Калькуляции!#REF!</definedName>
    <definedName name="ЭЭ_ДП" localSheetId="0">[20]Калькуляции!#REF!</definedName>
    <definedName name="ЭЭ_ДП">[20]Калькуляции!#REF!</definedName>
    <definedName name="ЭЭ_ЗФА" localSheetId="1">#REF!</definedName>
    <definedName name="ЭЭ_ЗФА" localSheetId="2">#REF!</definedName>
    <definedName name="ЭЭ_ЗФА" localSheetId="0">#REF!</definedName>
    <definedName name="ЭЭ_ЗФА">#REF!</definedName>
    <definedName name="ЭЭ_Т" localSheetId="1">#REF!</definedName>
    <definedName name="ЭЭ_Т" localSheetId="2">#REF!</definedName>
    <definedName name="ЭЭ_Т" localSheetId="0">#REF!</definedName>
    <definedName name="ЭЭ_Т">#REF!</definedName>
    <definedName name="ЭЭ_ТОЛ" localSheetId="1">[20]Калькуляции!#REF!</definedName>
    <definedName name="ЭЭ_ТОЛ" localSheetId="2">[20]Калькуляции!#REF!</definedName>
    <definedName name="ЭЭ_ТОЛ" localSheetId="0">[20]Калькуляции!#REF!</definedName>
    <definedName name="ЭЭ_ТОЛ">[20]Калькуляции!#REF!</definedName>
    <definedName name="эээээээээээээээээээээ">[0]!эээээээээээээээээээээ</definedName>
    <definedName name="ю">[0]!ю</definedName>
    <definedName name="юр_тариф" localSheetId="1">#REF!</definedName>
    <definedName name="юр_тариф" localSheetId="2">#REF!</definedName>
    <definedName name="юр_тариф" localSheetId="0">#REF!</definedName>
    <definedName name="юр_тариф">#REF!</definedName>
    <definedName name="я">[0]!я</definedName>
    <definedName name="ЯНВ_РУБ" localSheetId="1">#REF!</definedName>
    <definedName name="ЯНВ_РУБ" localSheetId="2">#REF!</definedName>
    <definedName name="ЯНВ_РУБ" localSheetId="0">#REF!</definedName>
    <definedName name="ЯНВ_РУБ">#REF!</definedName>
    <definedName name="ЯНВ_ТОН" localSheetId="1">#REF!</definedName>
    <definedName name="ЯНВ_ТОН" localSheetId="2">#REF!</definedName>
    <definedName name="ЯНВ_ТОН" localSheetId="0">#REF!</definedName>
    <definedName name="ЯНВ_ТОН">#REF!</definedName>
    <definedName name="Ярпиво2">[21]Дебиторка!$J$49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E28" i="6" l="1"/>
  <c r="D26" i="6"/>
  <c r="E26" i="6" s="1"/>
  <c r="D25" i="6"/>
  <c r="E25" i="6" s="1"/>
  <c r="E20" i="6"/>
  <c r="E21" i="6"/>
  <c r="E23" i="6"/>
  <c r="E27" i="6"/>
  <c r="D24" i="6"/>
  <c r="E24" i="6" s="1"/>
  <c r="D23" i="6"/>
  <c r="D22" i="6"/>
  <c r="E22" i="6" s="1"/>
  <c r="D19" i="6"/>
  <c r="E19" i="6" s="1"/>
  <c r="D29" i="6" l="1"/>
  <c r="E8" i="7" l="1"/>
  <c r="D8" i="7"/>
  <c r="D16" i="7"/>
  <c r="F8" i="7" l="1"/>
  <c r="I8" i="6" l="1"/>
  <c r="J8" i="6" s="1"/>
  <c r="F11" i="7" l="1"/>
  <c r="F25" i="7"/>
  <c r="F9" i="7"/>
  <c r="F10" i="7"/>
  <c r="F7" i="7"/>
  <c r="D9" i="7"/>
  <c r="D10" i="7"/>
  <c r="D7" i="7"/>
  <c r="E6" i="7"/>
  <c r="D17" i="7" l="1"/>
  <c r="E16" i="7"/>
  <c r="F16" i="7" s="1"/>
  <c r="E11" i="7"/>
  <c r="D11" i="7"/>
  <c r="F6" i="7"/>
  <c r="J77" i="5"/>
  <c r="J76" i="5"/>
  <c r="J75" i="5"/>
  <c r="J72" i="5"/>
  <c r="J71" i="5"/>
  <c r="J70" i="5"/>
  <c r="J67" i="5"/>
  <c r="J66" i="5"/>
  <c r="J65" i="5"/>
  <c r="J57" i="5"/>
  <c r="J56" i="5"/>
  <c r="J55" i="5"/>
  <c r="E17" i="6"/>
  <c r="E15" i="6"/>
  <c r="E10" i="6"/>
  <c r="E9" i="6"/>
  <c r="E8" i="6"/>
  <c r="E13" i="6"/>
  <c r="E18" i="6"/>
  <c r="E11" i="6"/>
  <c r="E12" i="6"/>
  <c r="E4" i="6"/>
  <c r="E16" i="6"/>
  <c r="E5" i="6"/>
  <c r="E14" i="6"/>
  <c r="E7" i="6"/>
  <c r="E6" i="6"/>
  <c r="A5" i="6"/>
  <c r="A6" i="6" s="1"/>
  <c r="A7" i="6" s="1"/>
  <c r="A8" i="6" s="1"/>
  <c r="A9" i="6" s="1"/>
  <c r="A10" i="6" s="1"/>
  <c r="E29" i="6" l="1"/>
  <c r="F17" i="7"/>
  <c r="F23" i="7" s="1"/>
  <c r="F27" i="7" s="1"/>
  <c r="E17" i="7"/>
  <c r="A11" i="6"/>
  <c r="A12" i="6" s="1"/>
  <c r="A13" i="6" s="1"/>
  <c r="A14" i="6" s="1"/>
  <c r="A15" i="6" s="1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G89" i="5" l="1"/>
  <c r="G84" i="5"/>
  <c r="G83" i="5"/>
  <c r="G82" i="5"/>
  <c r="G81" i="5"/>
  <c r="G80" i="5"/>
  <c r="G79" i="5"/>
  <c r="E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H54" i="5"/>
  <c r="E54" i="5"/>
  <c r="G53" i="5"/>
  <c r="G52" i="5"/>
  <c r="G51" i="5"/>
  <c r="G50" i="5"/>
  <c r="G49" i="5"/>
  <c r="G47" i="5"/>
  <c r="G46" i="5"/>
  <c r="G45" i="5"/>
  <c r="G44" i="5"/>
  <c r="E44" i="5"/>
  <c r="G43" i="5"/>
  <c r="G42" i="5"/>
  <c r="G41" i="5"/>
  <c r="G40" i="5"/>
  <c r="G39" i="5"/>
  <c r="G38" i="5"/>
  <c r="G37" i="5"/>
  <c r="G36" i="5"/>
  <c r="G35" i="5"/>
  <c r="G34" i="5"/>
  <c r="E34" i="5" s="1"/>
  <c r="G33" i="5"/>
  <c r="G32" i="5"/>
  <c r="G31" i="5"/>
  <c r="G5" i="5" s="1"/>
  <c r="G29" i="5"/>
  <c r="G28" i="5"/>
  <c r="G27" i="5"/>
  <c r="G26" i="5"/>
  <c r="G24" i="5"/>
  <c r="G23" i="5"/>
  <c r="G7" i="5" s="1"/>
  <c r="G22" i="5"/>
  <c r="G21" i="5"/>
  <c r="G19" i="5"/>
  <c r="G30" i="5"/>
  <c r="G25" i="5"/>
  <c r="G20" i="5"/>
  <c r="G18" i="5"/>
  <c r="G17" i="5"/>
  <c r="G16" i="5"/>
  <c r="G15" i="5"/>
  <c r="G14" i="5"/>
  <c r="G13" i="5"/>
  <c r="G12" i="5"/>
  <c r="G11" i="5"/>
  <c r="G10" i="5"/>
  <c r="G9" i="5"/>
  <c r="J89" i="5"/>
  <c r="J84" i="5"/>
  <c r="J82" i="5"/>
  <c r="J81" i="5"/>
  <c r="J80" i="5"/>
  <c r="J79" i="5"/>
  <c r="J83" i="5"/>
  <c r="J74" i="5"/>
  <c r="J78" i="5"/>
  <c r="J69" i="5"/>
  <c r="J64" i="5"/>
  <c r="H64" i="5" s="1"/>
  <c r="J62" i="5"/>
  <c r="J61" i="5"/>
  <c r="J60" i="5"/>
  <c r="J59" i="5"/>
  <c r="J63" i="5"/>
  <c r="J54" i="5"/>
  <c r="J52" i="5"/>
  <c r="J51" i="5"/>
  <c r="J50" i="5"/>
  <c r="J49" i="5"/>
  <c r="J53" i="5"/>
  <c r="J47" i="5"/>
  <c r="J46" i="5"/>
  <c r="J45" i="5"/>
  <c r="J44" i="5"/>
  <c r="J42" i="5"/>
  <c r="J41" i="5"/>
  <c r="J40" i="5"/>
  <c r="J39" i="5"/>
  <c r="J43" i="5"/>
  <c r="J37" i="5"/>
  <c r="J36" i="5"/>
  <c r="J35" i="5"/>
  <c r="J34" i="5"/>
  <c r="J38" i="5"/>
  <c r="J32" i="5"/>
  <c r="J31" i="5"/>
  <c r="J29" i="5"/>
  <c r="J33" i="5"/>
  <c r="J30" i="5"/>
  <c r="J26" i="5"/>
  <c r="J24" i="5"/>
  <c r="J28" i="5"/>
  <c r="J27" i="5"/>
  <c r="J25" i="5"/>
  <c r="J22" i="5"/>
  <c r="J21" i="5"/>
  <c r="J19" i="5"/>
  <c r="J23" i="5"/>
  <c r="J20" i="5"/>
  <c r="J17" i="5"/>
  <c r="J16" i="5"/>
  <c r="J14" i="5"/>
  <c r="J18" i="5"/>
  <c r="J15" i="5"/>
  <c r="J12" i="5"/>
  <c r="J9" i="5"/>
  <c r="J11" i="5"/>
  <c r="J8" i="5"/>
  <c r="G8" i="5"/>
  <c r="H84" i="5"/>
  <c r="E84" i="5"/>
  <c r="H79" i="5"/>
  <c r="H74" i="5"/>
  <c r="E74" i="5"/>
  <c r="H69" i="5"/>
  <c r="E69" i="5"/>
  <c r="E64" i="5"/>
  <c r="H59" i="5"/>
  <c r="E59" i="5"/>
  <c r="H49" i="5"/>
  <c r="E49" i="5"/>
  <c r="H44" i="5"/>
  <c r="H39" i="5"/>
  <c r="E39" i="5"/>
  <c r="H34" i="5"/>
  <c r="H29" i="5"/>
  <c r="E33" i="5" s="1"/>
  <c r="E29" i="5"/>
  <c r="D29" i="5"/>
  <c r="C29" i="5"/>
  <c r="H24" i="5"/>
  <c r="E24" i="5"/>
  <c r="D24" i="5"/>
  <c r="C24" i="5"/>
  <c r="H19" i="5"/>
  <c r="E19" i="5"/>
  <c r="D19" i="5"/>
  <c r="C19" i="5"/>
  <c r="E14" i="5"/>
  <c r="D14" i="5"/>
  <c r="C14" i="5"/>
  <c r="H9" i="5"/>
  <c r="E9" i="5"/>
  <c r="D9" i="5"/>
  <c r="C9" i="5"/>
  <c r="G6" i="5" l="1"/>
  <c r="G4" i="5"/>
  <c r="J6" i="5"/>
  <c r="J7" i="5"/>
  <c r="J3" i="5"/>
  <c r="J5" i="5"/>
  <c r="J4" i="5"/>
  <c r="H14" i="5"/>
  <c r="H3" i="5"/>
  <c r="G3" i="5" l="1"/>
  <c r="E3" i="5" s="1"/>
</calcChain>
</file>

<file path=xl/sharedStrings.xml><?xml version="1.0" encoding="utf-8"?>
<sst xmlns="http://schemas.openxmlformats.org/spreadsheetml/2006/main" count="413" uniqueCount="136">
  <si>
    <t>№ п/п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</si>
  <si>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</si>
  <si>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Установка учетов с АСКУЭ на границе балансовой принадлежности с потребителями, запитанными от воздушных линий 0,4 кВ</t>
  </si>
  <si>
    <t>Монтаж устройств передачи данных для АСКУЭ в ТП</t>
  </si>
  <si>
    <t>Монтаж системы сигнализации в трансформаторной подстанции</t>
  </si>
  <si>
    <t>Наименование объекта</t>
  </si>
  <si>
    <t>Всего</t>
  </si>
  <si>
    <t>СМР</t>
  </si>
  <si>
    <t>ПИР</t>
  </si>
  <si>
    <t>оборудование и материалы</t>
  </si>
  <si>
    <t>Наименование объектов</t>
  </si>
  <si>
    <t>План, тыс. руб.</t>
  </si>
  <si>
    <t>План шт/кВА/км</t>
  </si>
  <si>
    <t>Факт шт/кВА/км</t>
  </si>
  <si>
    <t>Факт, тыс. руб.</t>
  </si>
  <si>
    <t>Покупка</t>
  </si>
  <si>
    <t>Договор № 10-61-ПС от 01.05.2010 г.</t>
  </si>
  <si>
    <t>Договор № 10-131-М от 01.08.2010 г.</t>
  </si>
  <si>
    <t>Перечень договоров Приложение 1</t>
  </si>
  <si>
    <t>Пояснения</t>
  </si>
  <si>
    <t>Приложение 1</t>
  </si>
  <si>
    <t>Наименование материала</t>
  </si>
  <si>
    <t>№ договора поставки</t>
  </si>
  <si>
    <t>Сумма договора, руб. с НДС</t>
  </si>
  <si>
    <t>Сумма договора, руб.                      без  НДС</t>
  </si>
  <si>
    <t xml:space="preserve">Кабельно-проводниковая продукция  (ААБл) </t>
  </si>
  <si>
    <t xml:space="preserve">Кабельно-проводниковая продукция   (СИП-4, СИП-3, СИП-2) </t>
  </si>
  <si>
    <t>Трубы из полиэтилена</t>
  </si>
  <si>
    <t>Стойки СВ - 110-3,5</t>
  </si>
  <si>
    <t>Бетон М200 (В15)</t>
  </si>
  <si>
    <t>Трехфазные счетчики активной и реактивной электрической энергии СЕ 303</t>
  </si>
  <si>
    <t xml:space="preserve">  </t>
  </si>
  <si>
    <t>Железобетонные изделия (приставки ПТ 33-2, ПТ 43-2, блоки ФСБ 24.4.6 Л):</t>
  </si>
  <si>
    <t>Опоры (стойки) деревянные для линий электропередач (ЛЭП)</t>
  </si>
  <si>
    <t>Грунт-преобразователь окалины и ржавчины цинкнаполненного ЦИНАР</t>
  </si>
  <si>
    <t>Приложение 2</t>
  </si>
  <si>
    <t>Сумма договора,            руб. с НДС</t>
  </si>
  <si>
    <t>Капитальные вложения, руб. без НДС</t>
  </si>
  <si>
    <t>А/мобиль ГАЗ- 2705-264 VIN: Х96270500F0781438</t>
  </si>
  <si>
    <t>А/мобиль ГАЗ- 2705-264 VIN: Х96270500Е0779892</t>
  </si>
  <si>
    <t>А/мобиль ГАЗ-САЗ 35071 VIN: X3E350710E0012468</t>
  </si>
  <si>
    <t>ИТОГО</t>
  </si>
  <si>
    <t>N договора купли-продажи</t>
  </si>
  <si>
    <t>пункт 7. Приобретение земельных участков</t>
  </si>
  <si>
    <t>Примечание (госпошлина)</t>
  </si>
  <si>
    <t xml:space="preserve"> </t>
  </si>
  <si>
    <t>добавить бригадные автомобили</t>
  </si>
  <si>
    <t>Перечень договоров Приложение 2</t>
  </si>
  <si>
    <t>Директор по развитию и реализации услуг</t>
  </si>
  <si>
    <t>Е.Б. Телкова</t>
  </si>
  <si>
    <t>Директор по экономике и финансам</t>
  </si>
  <si>
    <t>В.М. Афанасьева</t>
  </si>
  <si>
    <t>Договор № 12-29-11 от 29.12.2011 г.</t>
  </si>
  <si>
    <t>Системкомплекс</t>
  </si>
  <si>
    <t>Договор № 01.1-04/11 от 01.04.2011 г.</t>
  </si>
  <si>
    <t xml:space="preserve">Реестр объектов инвестиционной программы ООО "Горсети" за 2015 год с указанием стоимости и выделением ПИР, СМР, оборудования, материалов  и прочих расходов. </t>
  </si>
  <si>
    <t>Приобретение основных материалов за 2015 год</t>
  </si>
  <si>
    <t>Итого 2015 г.</t>
  </si>
  <si>
    <t>Монтаж системы учета с АСКУЭ в ТП</t>
  </si>
  <si>
    <t>мкр. Солнечная долина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</si>
  <si>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 ул.Первомайская, д.152,  ул. Залесская, д.16, пер. Ботанический, д.16/6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</si>
  <si>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</si>
  <si>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КЛЭП-10 кВ от ПС Научная до РП Степановский 3 очередь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</si>
  <si>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</si>
  <si>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</si>
  <si>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</si>
  <si>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</si>
  <si>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</si>
  <si>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 xml:space="preserve">Реконструкция  оборудования 10 кВ в ПС ЗПП-Т </t>
  </si>
  <si>
    <t>Приобретение объектов электросетевого хозяйства и земельных участков под их размещение</t>
  </si>
  <si>
    <t>1*2*0,630/0,631</t>
  </si>
  <si>
    <t>4*0,160/1,7675</t>
  </si>
  <si>
    <t>1*0,400/1,275</t>
  </si>
  <si>
    <t>Прочее</t>
  </si>
  <si>
    <t xml:space="preserve">Договор №19-03/15ПЗн от 19.03.2015 г. </t>
  </si>
  <si>
    <t xml:space="preserve">Примечание </t>
  </si>
  <si>
    <t>Примечание 2014 год</t>
  </si>
  <si>
    <t>Горсети-Проектировщик</t>
  </si>
  <si>
    <t>Договор №11-02/15ПЗн от 11.02.2015 г.</t>
  </si>
  <si>
    <t>Монтажсетьсервис</t>
  </si>
  <si>
    <t xml:space="preserve">Договор №33 ПЗн от 28.10.2014 г. </t>
  </si>
  <si>
    <t>№КА/АПРП/15/00721/ПЗ от 07.04.2015 г.</t>
  </si>
  <si>
    <t>Рубильники РПС, разъединители РЕ</t>
  </si>
  <si>
    <t>№27-04/15ПЗн от 27.04.2015 г.</t>
  </si>
  <si>
    <t>Изоляторы штыревые, подвесные, опорные</t>
  </si>
  <si>
    <t>№26-02/15ПЗ от 26.02.2015 г.</t>
  </si>
  <si>
    <t>№А15-20-10530/ПЗ от 17.03.2015 г.</t>
  </si>
  <si>
    <t>Шина алюминивая АД31</t>
  </si>
  <si>
    <t>№18а-03/15Р от 18.03.2015 г.</t>
  </si>
  <si>
    <t>Сварочные электроды</t>
  </si>
  <si>
    <t>Сварочная проволока омедненные</t>
  </si>
  <si>
    <t>№16-03/15Р от 16.03.2015 г.</t>
  </si>
  <si>
    <t>№18-05/15Р от 18.05.2015 г.</t>
  </si>
  <si>
    <t>Счет на оплату №17/07/1 от 17.07.2015 г.</t>
  </si>
  <si>
    <t>№17а-03/15Р от 17.03.2015 г.</t>
  </si>
  <si>
    <t>№24-03/15Пз от 24.03.2015 г.</t>
  </si>
  <si>
    <t>№02-04/15Пз от 02.04.2015 г.</t>
  </si>
  <si>
    <t>№27-04/15Р от 27.04.2015 г.</t>
  </si>
  <si>
    <t>№25-02/15Пз от 25.02.2015 г.</t>
  </si>
  <si>
    <t>№17-03/15Пз от 17.03.2015 г.</t>
  </si>
  <si>
    <t>ВЛ-10 в п. Зональная станция, ул. Полевая, 23/1</t>
  </si>
  <si>
    <t>Заземляющий реактор 3РОМ</t>
  </si>
  <si>
    <t>Нежилое здание S=548,8 кв.м по адресу пр. Кирова, 58, стр. 32 ЗРУ-10 кВ ГПП-35/10кВ Сибмотор</t>
  </si>
  <si>
    <t>Трансформатор ТР ДНС 25000/35 1985 г.в.</t>
  </si>
  <si>
    <t>Трансформатор ТР ДНС 25000/35-72У1 1985 г.в.</t>
  </si>
  <si>
    <t>ЗАО "Арес Альянс"
Договор купли-продажи имущества №01/15/КП-АА-ГС от 17.03.15г.</t>
  </si>
  <si>
    <t>МО "Томский район" МКП Томского района "Технополигон"
Договор купли-продажи имущества №1 от 08.10.15г.</t>
  </si>
  <si>
    <t>Земельный участок S=2961,73 кв.м по адресу пр. Кирова, д.58, стр.32 Кад.н. 70:21:0200018:0048</t>
  </si>
  <si>
    <t>Сумма договора, руб. без  НДС</t>
  </si>
  <si>
    <t>*</t>
  </si>
  <si>
    <t>ГНП</t>
  </si>
  <si>
    <t>№25-12/15 ПЗн от 25.12.2015г</t>
  </si>
  <si>
    <t>Строительство коммуникаций для прокладки сетей электроснабжения методом горизонтально-направленного бурения (ГНП)</t>
  </si>
  <si>
    <t>Линейная арматура для провода СИП</t>
  </si>
  <si>
    <t>№НСК 15-16/15 ПЗн от 15.04.2015г.</t>
  </si>
  <si>
    <t>Мелкозернистая горячая асфальтобетонная смесь плотнапя типа Б марки 1 и битумная эмульсия ЭБК-1</t>
  </si>
  <si>
    <t>№03/14-04/15 ПЗн от 14.04.2015г.</t>
  </si>
  <si>
    <t>Укладочный материал</t>
  </si>
  <si>
    <t>№07-04/15 ПЗн от 07.04.2015г.</t>
  </si>
  <si>
    <t>Арматура для соединения, защиты и подвески самонесущих и изолированных проводов 6-10-35 кВ</t>
  </si>
  <si>
    <t>№ НСК 15-13/31-03 ПЗн от 31.03.2015г.</t>
  </si>
  <si>
    <t>Трансформаторы силовые</t>
  </si>
  <si>
    <t>№ 31-03/15 ПЗн от 31.03.2015г.</t>
  </si>
  <si>
    <t>Кабельно-проводниковая продукция (кабель АВБбШВ  (АВБШв), АВВГ)</t>
  </si>
  <si>
    <t>Оборудование для автоматизированных систем коммерческого итехнического учета бытовых и промышленных потребителей</t>
  </si>
  <si>
    <t>№ 13-03/15 ПЗн от 13.03.2015г.</t>
  </si>
  <si>
    <t>Арматура для монтажа ВЛ</t>
  </si>
  <si>
    <t>№ 20-03/15 ПЗн от 20.03.2015г.</t>
  </si>
  <si>
    <t>№КА/АПРП/15/00495/ПЗн от 17.03.2015г.</t>
  </si>
  <si>
    <t>Металлопрокат</t>
  </si>
  <si>
    <t>№ 11-03/15ПЗ от 11.03.2015г.</t>
  </si>
  <si>
    <t>КРУ 10 Кв на базе ячеек КРУ "Классика серии D-12P</t>
  </si>
  <si>
    <t>№24-06/15 ПЗн от 24.06.2015г.</t>
  </si>
  <si>
    <t>пункт 6. Приобретение имущества</t>
  </si>
  <si>
    <t>Договор №11-02/15ПЗн от 11.02.2015 г. Договор №25-12/15 ПЗн от 25.12.2015г.(ГНП)</t>
  </si>
  <si>
    <t>Договор №11-02/15ПЗн от 11.02.2015 г.  Договор №25-12/15 ПЗн от 25.12.2015г.(ГНП)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</si>
</sst>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General_)"/>
    <numFmt numFmtId="168" formatCode="0.0"/>
    <numFmt numFmtId="169" formatCode="#,##0.000"/>
    <numFmt numFmtId="170" formatCode="_-* #,##0.00[$€-1]_-;\-* #,##0.00[$€-1]_-;_-* &quot;-&quot;??[$€-1]_-"/>
    <numFmt numFmtId="171" formatCode="#\."/>
    <numFmt numFmtId="172" formatCode="#.##0\.00"/>
    <numFmt numFmtId="173" formatCode="#\.00"/>
    <numFmt numFmtId="174" formatCode="\$#\.00"/>
    <numFmt numFmtId="175" formatCode="%#\.00"/>
    <numFmt numFmtId="176" formatCode="#,##0.0"/>
    <numFmt numFmtId="177" formatCode="0.0%"/>
    <numFmt numFmtId="178" formatCode="0.0%_);\(0.0%\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\$#,##0\ ;\(\$#,##0\)"/>
    <numFmt numFmtId="182" formatCode="#,##0_);[Blue]\(#,##0\)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#,##0;\(#,##0\)"/>
    <numFmt numFmtId="188" formatCode="_-* #,##0.00\ _$_-;\-* #,##0.00\ _$_-;_-* &quot;-&quot;??\ _$_-;_-@_-"/>
    <numFmt numFmtId="189" formatCode="#,##0.000[$р.-419];\-#,##0.000[$р.-419]"/>
    <numFmt numFmtId="190" formatCode="_-* #,##0.0\ _$_-;\-* #,##0.0\ _$_-;_-* &quot;-&quot;??\ _$_-;_-@_-"/>
    <numFmt numFmtId="191" formatCode="#,##0.0_);\(#,##0.0\)"/>
    <numFmt numFmtId="192" formatCode="#,##0_ ;[Red]\-#,##0\ 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0.000"/>
    <numFmt numFmtId="204" formatCode="_-* #,##0\ _$_-;\-* #,##0\ _$_-;_-* &quot;-&quot;\ _$_-;_-@_-"/>
    <numFmt numFmtId="205" formatCode="#,##0.00_ ;\-#,##0.00\ "/>
    <numFmt numFmtId="206" formatCode="#,##0.00;[Red]\-#,##0.00"/>
  </numFmts>
  <fonts count="14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8"/>
      <name val="Arial"/>
      <family val="2"/>
      <charset val="204"/>
    </font>
    <font>
      <sz val="11"/>
      <name val="Times New Roman Cyr"/>
      <family val="1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u/>
      <sz val="9"/>
      <color indexed="12"/>
      <name val="Tahoma"/>
      <family val="2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name val="Times New Roman CYR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2"/>
      <name val="Arial"/>
      <family val="2"/>
      <charset val="204"/>
    </font>
    <font>
      <sz val="8"/>
      <color indexed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name val="Arial"/>
      <family val="2"/>
      <charset val="204"/>
    </font>
    <font>
      <b/>
      <sz val="8"/>
      <color indexed="55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color rgb="FF0000FF"/>
      <name val="Tahoma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53">
    <xf numFmtId="0" fontId="0" fillId="0" borderId="0"/>
    <xf numFmtId="0" fontId="6" fillId="0" borderId="0"/>
    <xf numFmtId="0" fontId="17" fillId="0" borderId="0"/>
    <xf numFmtId="177" fontId="29" fillId="0" borderId="0">
      <alignment vertical="top"/>
    </xf>
    <xf numFmtId="177" fontId="48" fillId="0" borderId="0">
      <alignment vertical="top"/>
    </xf>
    <xf numFmtId="178" fontId="48" fillId="2" borderId="0">
      <alignment vertical="top"/>
    </xf>
    <xf numFmtId="177" fontId="48" fillId="3" borderId="0">
      <alignment vertical="top"/>
    </xf>
    <xf numFmtId="40" fontId="68" fillId="0" borderId="0" applyFont="0" applyFill="0" applyBorder="0" applyAlignment="0" applyProtection="0"/>
    <xf numFmtId="0" fontId="69" fillId="0" borderId="0"/>
    <xf numFmtId="0" fontId="19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87" fontId="17" fillId="4" borderId="1">
      <alignment wrapText="1"/>
      <protection locked="0"/>
    </xf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0" fillId="0" borderId="0"/>
    <xf numFmtId="0" fontId="6" fillId="0" borderId="0"/>
    <xf numFmtId="0" fontId="6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6" fillId="0" borderId="0"/>
    <xf numFmtId="0" fontId="6" fillId="0" borderId="0"/>
    <xf numFmtId="0" fontId="19" fillId="0" borderId="0"/>
    <xf numFmtId="0" fontId="19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9" fillId="0" borderId="0"/>
    <xf numFmtId="0" fontId="19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4" fillId="0" borderId="0"/>
    <xf numFmtId="0" fontId="19" fillId="0" borderId="0"/>
    <xf numFmtId="188" fontId="4" fillId="0" borderId="0" applyFont="0" applyFill="0" applyBorder="0" applyAlignment="0" applyProtection="0"/>
    <xf numFmtId="172" fontId="20" fillId="0" borderId="0">
      <protection locked="0"/>
    </xf>
    <xf numFmtId="173" fontId="20" fillId="0" borderId="0">
      <protection locked="0"/>
    </xf>
    <xf numFmtId="172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1" fontId="20" fillId="0" borderId="2">
      <protection locked="0"/>
    </xf>
    <xf numFmtId="171" fontId="21" fillId="0" borderId="0">
      <protection locked="0"/>
    </xf>
    <xf numFmtId="171" fontId="21" fillId="0" borderId="0">
      <protection locked="0"/>
    </xf>
    <xf numFmtId="171" fontId="20" fillId="0" borderId="2">
      <protection locked="0"/>
    </xf>
    <xf numFmtId="0" fontId="7" fillId="5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1" fillId="11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1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1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1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8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1" fillId="1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4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4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7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70" fillId="0" borderId="0"/>
    <xf numFmtId="167" fontId="5" fillId="0" borderId="3">
      <protection locked="0"/>
    </xf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24" fillId="7" borderId="0" applyNumberFormat="0" applyBorder="0" applyAlignment="0" applyProtection="0"/>
    <xf numFmtId="10" fontId="71" fillId="0" borderId="0" applyNumberFormat="0" applyFill="0" applyBorder="0" applyAlignment="0"/>
    <xf numFmtId="0" fontId="72" fillId="0" borderId="0"/>
    <xf numFmtId="0" fontId="25" fillId="18" borderId="4" applyNumberFormat="0" applyAlignment="0" applyProtection="0"/>
    <xf numFmtId="0" fontId="26" fillId="28" borderId="5" applyNumberFormat="0" applyAlignment="0" applyProtection="0"/>
    <xf numFmtId="0" fontId="73" fillId="0" borderId="6">
      <alignment horizontal="left" vertical="center"/>
    </xf>
    <xf numFmtId="41" fontId="17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50" fillId="0" borderId="0" applyFont="0" applyFill="0" applyBorder="0" applyAlignment="0" applyProtection="0"/>
    <xf numFmtId="167" fontId="11" fillId="29" borderId="3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44" fontId="4" fillId="0" borderId="0" applyFont="0" applyFill="0" applyBorder="0" applyAlignment="0" applyProtection="0"/>
    <xf numFmtId="181" fontId="50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50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18" fillId="0" borderId="0">
      <alignment vertical="top"/>
    </xf>
    <xf numFmtId="189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74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38" fontId="51" fillId="0" borderId="0">
      <alignment vertical="top"/>
    </xf>
    <xf numFmtId="38" fontId="51" fillId="0" borderId="0">
      <alignment vertical="top"/>
    </xf>
    <xf numFmtId="38" fontId="51" fillId="0" borderId="0">
      <alignment vertical="top"/>
    </xf>
    <xf numFmtId="170" fontId="18" fillId="0" borderId="0" applyFont="0" applyFill="0" applyBorder="0" applyAlignment="0" applyProtection="0"/>
    <xf numFmtId="37" fontId="17" fillId="0" borderId="0"/>
    <xf numFmtId="0" fontId="27" fillId="0" borderId="0" applyNumberFormat="0" applyFill="0" applyBorder="0" applyAlignment="0" applyProtection="0"/>
    <xf numFmtId="168" fontId="28" fillId="0" borderId="0" applyFill="0" applyBorder="0" applyAlignment="0" applyProtection="0"/>
    <xf numFmtId="168" fontId="29" fillId="0" borderId="0" applyFill="0" applyBorder="0" applyAlignment="0" applyProtection="0"/>
    <xf numFmtId="168" fontId="30" fillId="0" borderId="0" applyFill="0" applyBorder="0" applyAlignment="0" applyProtection="0"/>
    <xf numFmtId="168" fontId="31" fillId="0" borderId="0" applyFill="0" applyBorder="0" applyAlignment="0" applyProtection="0"/>
    <xf numFmtId="168" fontId="32" fillId="0" borderId="0" applyFill="0" applyBorder="0" applyAlignment="0" applyProtection="0"/>
    <xf numFmtId="168" fontId="33" fillId="0" borderId="0" applyFill="0" applyBorder="0" applyAlignment="0" applyProtection="0"/>
    <xf numFmtId="168" fontId="34" fillId="0" borderId="0" applyFill="0" applyBorder="0" applyAlignment="0" applyProtection="0"/>
    <xf numFmtId="2" fontId="50" fillId="0" borderId="0" applyFont="0" applyFill="0" applyBorder="0" applyAlignment="0" applyProtection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35" fillId="8" borderId="0" applyNumberFormat="0" applyBorder="0" applyAlignment="0" applyProtection="0"/>
    <xf numFmtId="177" fontId="79" fillId="3" borderId="6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1" fontId="80" fillId="3" borderId="0" applyNumberFormat="0" applyFont="0" applyAlignment="0"/>
    <xf numFmtId="0" fontId="81" fillId="0" borderId="0" applyProtection="0">
      <alignment horizontal="right"/>
    </xf>
    <xf numFmtId="0" fontId="52" fillId="0" borderId="0">
      <alignment vertical="top"/>
    </xf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0" applyNumberFormat="0" applyFill="0" applyBorder="0" applyAlignment="0" applyProtection="0"/>
    <xf numFmtId="2" fontId="82" fillId="30" borderId="0" applyAlignment="0">
      <alignment horizontal="right"/>
      <protection locked="0"/>
    </xf>
    <xf numFmtId="38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67" fillId="0" borderId="0" applyNumberFormat="0" applyFill="0" applyBorder="0" applyAlignment="0" applyProtection="0">
      <alignment vertical="top"/>
      <protection locked="0"/>
    </xf>
    <xf numFmtId="167" fontId="54" fillId="0" borderId="0"/>
    <xf numFmtId="0" fontId="17" fillId="0" borderId="0"/>
    <xf numFmtId="0" fontId="55" fillId="0" borderId="0" applyNumberFormat="0" applyFill="0" applyBorder="0" applyAlignment="0" applyProtection="0">
      <alignment vertical="top"/>
      <protection locked="0"/>
    </xf>
    <xf numFmtId="192" fontId="83" fillId="0" borderId="6">
      <alignment horizontal="center" vertical="center" wrapText="1"/>
    </xf>
    <xf numFmtId="0" fontId="39" fillId="11" borderId="4" applyNumberFormat="0" applyAlignment="0" applyProtection="0"/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38" fontId="48" fillId="0" borderId="0">
      <alignment vertical="top"/>
    </xf>
    <xf numFmtId="38" fontId="48" fillId="2" borderId="0">
      <alignment vertical="top"/>
    </xf>
    <xf numFmtId="38" fontId="48" fillId="2" borderId="0">
      <alignment vertical="top"/>
    </xf>
    <xf numFmtId="38" fontId="48" fillId="2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182" fontId="48" fillId="3" borderId="0">
      <alignment vertical="top"/>
    </xf>
    <xf numFmtId="38" fontId="48" fillId="0" borderId="0">
      <alignment vertical="top"/>
    </xf>
    <xf numFmtId="0" fontId="40" fillId="0" borderId="11" applyNumberFormat="0" applyFill="0" applyAlignment="0" applyProtection="0"/>
    <xf numFmtId="164" fontId="85" fillId="0" borderId="0" applyFont="0" applyFill="0" applyBorder="0" applyAlignment="0" applyProtection="0"/>
    <xf numFmtId="165" fontId="85" fillId="0" borderId="0" applyFont="0" applyFill="0" applyBorder="0" applyAlignment="0" applyProtection="0"/>
    <xf numFmtId="164" fontId="85" fillId="0" borderId="0" applyFont="0" applyFill="0" applyBorder="0" applyAlignment="0" applyProtection="0"/>
    <xf numFmtId="165" fontId="85" fillId="0" borderId="0" applyFont="0" applyFill="0" applyBorder="0" applyAlignment="0" applyProtection="0"/>
    <xf numFmtId="193" fontId="86" fillId="0" borderId="6">
      <alignment horizontal="right"/>
      <protection locked="0"/>
    </xf>
    <xf numFmtId="194" fontId="85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5" fillId="0" borderId="0" applyFont="0" applyFill="0" applyBorder="0" applyAlignment="0" applyProtection="0"/>
    <xf numFmtId="195" fontId="85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4" fillId="0" borderId="12" applyFont="0" applyBorder="0">
      <alignment horizontal="center" vertical="center"/>
    </xf>
    <xf numFmtId="0" fontId="41" fillId="19" borderId="0" applyNumberFormat="0" applyBorder="0" applyAlignment="0" applyProtection="0"/>
    <xf numFmtId="0" fontId="7" fillId="0" borderId="13"/>
    <xf numFmtId="0" fontId="12" fillId="0" borderId="0" applyNumberFormat="0" applyFill="0" applyBorder="0" applyAlignment="0" applyProtection="0"/>
    <xf numFmtId="196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7" fillId="0" borderId="0">
      <alignment horizontal="right"/>
    </xf>
    <xf numFmtId="0" fontId="4" fillId="0" borderId="0"/>
    <xf numFmtId="0" fontId="8" fillId="0" borderId="0"/>
    <xf numFmtId="0" fontId="74" fillId="0" borderId="0" applyFill="0" applyBorder="0" applyProtection="0">
      <alignment vertical="center"/>
    </xf>
    <xf numFmtId="0" fontId="88" fillId="0" borderId="0"/>
    <xf numFmtId="0" fontId="17" fillId="0" borderId="0"/>
    <xf numFmtId="0" fontId="6" fillId="0" borderId="0"/>
    <xf numFmtId="0" fontId="2" fillId="13" borderId="14" applyNumberFormat="0" applyFont="0" applyAlignment="0" applyProtection="0"/>
    <xf numFmtId="197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79" fillId="0" borderId="0"/>
    <xf numFmtId="198" fontId="79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42" fillId="18" borderId="15" applyNumberFormat="0" applyAlignment="0" applyProtection="0"/>
    <xf numFmtId="1" fontId="89" fillId="0" borderId="0" applyProtection="0">
      <alignment horizontal="right" vertical="center"/>
    </xf>
    <xf numFmtId="49" fontId="90" fillId="0" borderId="16" applyFill="0" applyProtection="0">
      <alignment vertical="center"/>
    </xf>
    <xf numFmtId="9" fontId="17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37" fontId="91" fillId="4" borderId="17"/>
    <xf numFmtId="37" fontId="91" fillId="4" borderId="17"/>
    <xf numFmtId="0" fontId="9" fillId="0" borderId="0" applyNumberFormat="0">
      <alignment horizontal="left"/>
    </xf>
    <xf numFmtId="200" fontId="92" fillId="0" borderId="18" applyBorder="0">
      <alignment horizontal="right"/>
      <protection locked="0"/>
    </xf>
    <xf numFmtId="49" fontId="93" fillId="0" borderId="6" applyNumberFormat="0">
      <alignment horizontal="left" vertical="center"/>
    </xf>
    <xf numFmtId="0" fontId="94" fillId="0" borderId="19">
      <alignment vertical="center"/>
    </xf>
    <xf numFmtId="4" fontId="56" fillId="4" borderId="15" applyNumberFormat="0" applyProtection="0">
      <alignment vertical="center"/>
    </xf>
    <xf numFmtId="4" fontId="57" fillId="4" borderId="15" applyNumberFormat="0" applyProtection="0">
      <alignment vertical="center"/>
    </xf>
    <xf numFmtId="4" fontId="56" fillId="4" borderId="15" applyNumberFormat="0" applyProtection="0">
      <alignment horizontal="left" vertical="center" indent="1"/>
    </xf>
    <xf numFmtId="4" fontId="56" fillId="4" borderId="15" applyNumberFormat="0" applyProtection="0">
      <alignment horizontal="left" vertical="center" indent="1"/>
    </xf>
    <xf numFmtId="0" fontId="17" fillId="31" borderId="15" applyNumberFormat="0" applyProtection="0">
      <alignment horizontal="left" vertical="center" indent="1"/>
    </xf>
    <xf numFmtId="4" fontId="56" fillId="32" borderId="15" applyNumberFormat="0" applyProtection="0">
      <alignment horizontal="right" vertical="center"/>
    </xf>
    <xf numFmtId="4" fontId="56" fillId="33" borderId="15" applyNumberFormat="0" applyProtection="0">
      <alignment horizontal="right" vertical="center"/>
    </xf>
    <xf numFmtId="4" fontId="56" fillId="34" borderId="15" applyNumberFormat="0" applyProtection="0">
      <alignment horizontal="right" vertical="center"/>
    </xf>
    <xf numFmtId="4" fontId="56" fillId="35" borderId="15" applyNumberFormat="0" applyProtection="0">
      <alignment horizontal="right" vertical="center"/>
    </xf>
    <xf numFmtId="4" fontId="56" fillId="36" borderId="15" applyNumberFormat="0" applyProtection="0">
      <alignment horizontal="right" vertical="center"/>
    </xf>
    <xf numFmtId="4" fontId="56" fillId="37" borderId="15" applyNumberFormat="0" applyProtection="0">
      <alignment horizontal="right" vertical="center"/>
    </xf>
    <xf numFmtId="4" fontId="56" fillId="38" borderId="15" applyNumberFormat="0" applyProtection="0">
      <alignment horizontal="right" vertical="center"/>
    </xf>
    <xf numFmtId="4" fontId="56" fillId="39" borderId="15" applyNumberFormat="0" applyProtection="0">
      <alignment horizontal="right" vertical="center"/>
    </xf>
    <xf numFmtId="4" fontId="56" fillId="40" borderId="15" applyNumberFormat="0" applyProtection="0">
      <alignment horizontal="right" vertical="center"/>
    </xf>
    <xf numFmtId="4" fontId="58" fillId="41" borderId="15" applyNumberFormat="0" applyProtection="0">
      <alignment horizontal="left" vertical="center" indent="1"/>
    </xf>
    <xf numFmtId="4" fontId="56" fillId="42" borderId="20" applyNumberFormat="0" applyProtection="0">
      <alignment horizontal="left" vertical="center" indent="1"/>
    </xf>
    <xf numFmtId="4" fontId="59" fillId="43" borderId="0" applyNumberFormat="0" applyProtection="0">
      <alignment horizontal="left" vertical="center" indent="1"/>
    </xf>
    <xf numFmtId="0" fontId="17" fillId="31" borderId="15" applyNumberFormat="0" applyProtection="0">
      <alignment horizontal="left" vertical="center" indent="1"/>
    </xf>
    <xf numFmtId="4" fontId="60" fillId="42" borderId="15" applyNumberFormat="0" applyProtection="0">
      <alignment horizontal="left" vertical="center" indent="1"/>
    </xf>
    <xf numFmtId="4" fontId="60" fillId="44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45" borderId="15" applyNumberFormat="0" applyProtection="0">
      <alignment horizontal="left" vertical="center" indent="1"/>
    </xf>
    <xf numFmtId="0" fontId="17" fillId="45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31" borderId="15" applyNumberFormat="0" applyProtection="0">
      <alignment horizontal="left" vertical="center" indent="1"/>
    </xf>
    <xf numFmtId="0" fontId="17" fillId="31" borderId="15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56" fillId="46" borderId="15" applyNumberFormat="0" applyProtection="0">
      <alignment vertical="center"/>
    </xf>
    <xf numFmtId="4" fontId="57" fillId="46" borderId="15" applyNumberFormat="0" applyProtection="0">
      <alignment vertical="center"/>
    </xf>
    <xf numFmtId="4" fontId="56" fillId="46" borderId="15" applyNumberFormat="0" applyProtection="0">
      <alignment horizontal="left" vertical="center" indent="1"/>
    </xf>
    <xf numFmtId="4" fontId="56" fillId="46" borderId="15" applyNumberFormat="0" applyProtection="0">
      <alignment horizontal="left" vertical="center" indent="1"/>
    </xf>
    <xf numFmtId="4" fontId="56" fillId="42" borderId="15" applyNumberFormat="0" applyProtection="0">
      <alignment horizontal="right" vertical="center"/>
    </xf>
    <xf numFmtId="4" fontId="57" fillId="42" borderId="15" applyNumberFormat="0" applyProtection="0">
      <alignment horizontal="right" vertical="center"/>
    </xf>
    <xf numFmtId="0" fontId="17" fillId="31" borderId="15" applyNumberFormat="0" applyProtection="0">
      <alignment horizontal="left" vertical="center" indent="1"/>
    </xf>
    <xf numFmtId="0" fontId="17" fillId="31" borderId="15" applyNumberFormat="0" applyProtection="0">
      <alignment horizontal="left" vertical="center" indent="1"/>
    </xf>
    <xf numFmtId="0" fontId="61" fillId="0" borderId="0"/>
    <xf numFmtId="4" fontId="62" fillId="42" borderId="15" applyNumberFormat="0" applyProtection="0">
      <alignment horizontal="right" vertical="center"/>
    </xf>
    <xf numFmtId="0" fontId="95" fillId="0" borderId="0">
      <alignment horizontal="left" vertical="center" wrapText="1"/>
    </xf>
    <xf numFmtId="0" fontId="17" fillId="0" borderId="0"/>
    <xf numFmtId="0" fontId="6" fillId="0" borderId="0"/>
    <xf numFmtId="0" fontId="96" fillId="0" borderId="0" applyBorder="0" applyProtection="0">
      <alignment vertical="center"/>
    </xf>
    <xf numFmtId="0" fontId="96" fillId="0" borderId="16" applyBorder="0" applyProtection="0">
      <alignment horizontal="right" vertical="center"/>
    </xf>
    <xf numFmtId="0" fontId="97" fillId="47" borderId="0" applyBorder="0" applyProtection="0">
      <alignment horizontal="centerContinuous" vertical="center"/>
    </xf>
    <xf numFmtId="0" fontId="97" fillId="48" borderId="16" applyBorder="0" applyProtection="0">
      <alignment horizontal="centerContinuous" vertical="center"/>
    </xf>
    <xf numFmtId="0" fontId="98" fillId="0" borderId="0"/>
    <xf numFmtId="38" fontId="63" fillId="49" borderId="0">
      <alignment horizontal="right" vertical="top"/>
    </xf>
    <xf numFmtId="38" fontId="63" fillId="49" borderId="0">
      <alignment horizontal="right" vertical="top"/>
    </xf>
    <xf numFmtId="38" fontId="63" fillId="49" borderId="0">
      <alignment horizontal="right" vertical="top"/>
    </xf>
    <xf numFmtId="0" fontId="88" fillId="0" borderId="0"/>
    <xf numFmtId="0" fontId="99" fillId="0" borderId="0" applyFill="0" applyBorder="0" applyProtection="0">
      <alignment horizontal="left"/>
    </xf>
    <xf numFmtId="0" fontId="78" fillId="0" borderId="21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21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104" fillId="0" borderId="7" applyFill="0" applyBorder="0" applyProtection="0">
      <alignment vertical="center"/>
    </xf>
    <xf numFmtId="0" fontId="105" fillId="0" borderId="0">
      <alignment horizontal="fill"/>
    </xf>
    <xf numFmtId="0" fontId="79" fillId="0" borderId="0"/>
    <xf numFmtId="0" fontId="45" fillId="0" borderId="0" applyNumberFormat="0" applyFill="0" applyBorder="0" applyAlignment="0" applyProtection="0"/>
    <xf numFmtId="0" fontId="106" fillId="0" borderId="16" applyBorder="0" applyProtection="0">
      <alignment horizontal="right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7" fontId="5" fillId="0" borderId="3">
      <protection locked="0"/>
    </xf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0" fontId="39" fillId="11" borderId="4" applyNumberFormat="0" applyAlignment="0" applyProtection="0"/>
    <xf numFmtId="3" fontId="107" fillId="0" borderId="0">
      <alignment horizontal="center" vertical="center" textRotation="90" wrapText="1"/>
    </xf>
    <xf numFmtId="201" fontId="5" fillId="0" borderId="6">
      <alignment vertical="top" wrapText="1"/>
    </xf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42" fillId="18" borderId="15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25" fillId="18" borderId="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202" fontId="108" fillId="0" borderId="6">
      <alignment vertical="top" wrapText="1"/>
    </xf>
    <xf numFmtId="4" fontId="109" fillId="0" borderId="6">
      <alignment horizontal="left" vertical="center"/>
    </xf>
    <xf numFmtId="4" fontId="109" fillId="0" borderId="6"/>
    <xf numFmtId="4" fontId="109" fillId="50" borderId="6"/>
    <xf numFmtId="4" fontId="109" fillId="51" borderId="6"/>
    <xf numFmtId="4" fontId="110" fillId="52" borderId="6"/>
    <xf numFmtId="4" fontId="111" fillId="2" borderId="6"/>
    <xf numFmtId="4" fontId="112" fillId="0" borderId="6">
      <alignment horizontal="center" wrapText="1"/>
    </xf>
    <xf numFmtId="202" fontId="109" fillId="0" borderId="6"/>
    <xf numFmtId="202" fontId="108" fillId="0" borderId="6">
      <alignment horizontal="center" vertical="center" wrapText="1"/>
    </xf>
    <xf numFmtId="202" fontId="108" fillId="0" borderId="6">
      <alignment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0" fillId="0" borderId="0" applyBorder="0">
      <alignment horizontal="center" vertical="center" wrapText="1"/>
    </xf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23" applyBorder="0">
      <alignment horizontal="center" vertical="center" wrapText="1"/>
    </xf>
    <xf numFmtId="167" fontId="11" fillId="29" borderId="3"/>
    <xf numFmtId="4" fontId="2" fillId="4" borderId="6" applyBorder="0">
      <alignment horizontal="right"/>
    </xf>
    <xf numFmtId="49" fontId="65" fillId="0" borderId="0" applyBorder="0">
      <alignment vertical="center"/>
    </xf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3" fontId="11" fillId="0" borderId="6" applyBorder="0">
      <alignment vertical="center"/>
    </xf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26" fillId="28" borderId="5" applyNumberFormat="0" applyAlignment="0" applyProtection="0"/>
    <xf numFmtId="0" fontId="4" fillId="0" borderId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169" fontId="3" fillId="3" borderId="6">
      <alignment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7" fontId="113" fillId="0" borderId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49" fontId="107" fillId="0" borderId="6">
      <alignment horizontal="right" vertical="top" wrapText="1"/>
    </xf>
    <xf numFmtId="168" fontId="114" fillId="0" borderId="0">
      <alignment horizontal="right" vertical="top" wrapText="1"/>
    </xf>
    <xf numFmtId="49" fontId="2" fillId="0" borderId="0" applyBorder="0">
      <alignment vertical="top"/>
    </xf>
    <xf numFmtId="0" fontId="66" fillId="0" borderId="0"/>
    <xf numFmtId="0" fontId="17" fillId="0" borderId="0"/>
    <xf numFmtId="0" fontId="134" fillId="0" borderId="0"/>
    <xf numFmtId="0" fontId="66" fillId="0" borderId="0"/>
    <xf numFmtId="0" fontId="134" fillId="0" borderId="0"/>
    <xf numFmtId="0" fontId="115" fillId="0" borderId="0"/>
    <xf numFmtId="0" fontId="4" fillId="0" borderId="0"/>
    <xf numFmtId="49" fontId="2" fillId="0" borderId="0" applyBorder="0">
      <alignment vertical="top"/>
    </xf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9" fontId="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122" fillId="0" borderId="0"/>
    <xf numFmtId="0" fontId="4" fillId="0" borderId="0"/>
    <xf numFmtId="0" fontId="1" fillId="0" borderId="0"/>
    <xf numFmtId="0" fontId="29" fillId="0" borderId="0">
      <alignment horizontal="left"/>
    </xf>
    <xf numFmtId="0" fontId="121" fillId="0" borderId="0"/>
    <xf numFmtId="1" fontId="116" fillId="0" borderId="6">
      <alignment horizontal="left" vertical="center"/>
    </xf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202" fontId="117" fillId="0" borderId="6">
      <alignment vertical="top"/>
    </xf>
    <xf numFmtId="168" fontId="47" fillId="4" borderId="17" applyNumberFormat="0" applyBorder="0" applyAlignment="0">
      <alignment vertical="center"/>
      <protection locked="0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0" fontId="17" fillId="13" borderId="14" applyNumberFormat="0" applyFont="0" applyAlignment="0" applyProtection="0"/>
    <xf numFmtId="49" fontId="110" fillId="0" borderId="1">
      <alignment horizontal="left"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3" fontId="118" fillId="0" borderId="6"/>
    <xf numFmtId="0" fontId="4" fillId="0" borderId="6" applyNumberFormat="0" applyFont="0" applyFill="0" applyAlignment="0" applyProtection="0"/>
    <xf numFmtId="3" fontId="119" fillId="53" borderId="1">
      <alignment horizontal="justify" vertical="center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49" fontId="135" fillId="56" borderId="24" applyBorder="0" applyProtection="0">
      <alignment horizontal="left" vertical="center"/>
    </xf>
    <xf numFmtId="49" fontId="114" fillId="0" borderId="0"/>
    <xf numFmtId="49" fontId="120" fillId="0" borderId="0">
      <alignment vertical="top"/>
    </xf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4" fontId="2" fillId="3" borderId="0" applyBorder="0">
      <alignment horizontal="right"/>
    </xf>
    <xf numFmtId="4" fontId="2" fillId="3" borderId="0" applyBorder="0">
      <alignment horizontal="right"/>
    </xf>
    <xf numFmtId="4" fontId="2" fillId="3" borderId="0" applyBorder="0">
      <alignment horizontal="right"/>
    </xf>
    <xf numFmtId="4" fontId="2" fillId="54" borderId="25" applyBorder="0">
      <alignment horizontal="right"/>
    </xf>
    <xf numFmtId="4" fontId="2" fillId="3" borderId="6" applyFont="0" applyBorder="0">
      <alignment horizontal="right"/>
    </xf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205" fontId="5" fillId="0" borderId="1">
      <alignment vertical="top" wrapText="1"/>
    </xf>
    <xf numFmtId="176" fontId="4" fillId="0" borderId="6" applyFont="0" applyFill="0" applyBorder="0" applyProtection="0">
      <alignment horizontal="center" vertical="center"/>
    </xf>
    <xf numFmtId="176" fontId="4" fillId="0" borderId="6" applyFont="0" applyFill="0" applyBorder="0" applyProtection="0">
      <alignment horizontal="center" vertical="center"/>
    </xf>
    <xf numFmtId="176" fontId="4" fillId="0" borderId="6" applyFont="0" applyFill="0" applyBorder="0" applyProtection="0">
      <alignment horizontal="center" vertical="center"/>
    </xf>
    <xf numFmtId="176" fontId="4" fillId="0" borderId="6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75" fontId="20" fillId="0" borderId="0">
      <protection locked="0"/>
    </xf>
    <xf numFmtId="49" fontId="108" fillId="0" borderId="6">
      <alignment horizontal="center" vertical="center" wrapText="1"/>
    </xf>
    <xf numFmtId="0" fontId="5" fillId="0" borderId="6" applyBorder="0">
      <alignment horizontal="center" vertical="center" wrapText="1"/>
    </xf>
    <xf numFmtId="49" fontId="95" fillId="0" borderId="6" applyNumberFormat="0" applyFill="0" applyAlignment="0" applyProtection="0"/>
    <xf numFmtId="169" fontId="4" fillId="0" borderId="0"/>
    <xf numFmtId="0" fontId="17" fillId="0" borderId="0"/>
  </cellStyleXfs>
  <cellXfs count="104">
    <xf numFmtId="0" fontId="0" fillId="0" borderId="0" xfId="0"/>
    <xf numFmtId="0" fontId="122" fillId="0" borderId="0" xfId="1745"/>
    <xf numFmtId="4" fontId="125" fillId="0" borderId="6" xfId="1745" applyNumberFormat="1" applyFont="1" applyBorder="1" applyAlignment="1">
      <alignment vertical="center" wrapText="1"/>
    </xf>
    <xf numFmtId="4" fontId="125" fillId="55" borderId="6" xfId="1745" applyNumberFormat="1" applyFont="1" applyFill="1" applyBorder="1" applyAlignment="1">
      <alignment vertical="center" wrapText="1"/>
    </xf>
    <xf numFmtId="4" fontId="126" fillId="0" borderId="6" xfId="1745" applyNumberFormat="1" applyFont="1" applyBorder="1" applyAlignment="1">
      <alignment vertical="center" wrapText="1"/>
    </xf>
    <xf numFmtId="0" fontId="123" fillId="0" borderId="6" xfId="1745" applyFont="1" applyFill="1" applyBorder="1" applyAlignment="1">
      <alignment horizontal="left" vertical="center"/>
    </xf>
    <xf numFmtId="0" fontId="127" fillId="0" borderId="0" xfId="1745" applyFont="1"/>
    <xf numFmtId="4" fontId="122" fillId="0" borderId="0" xfId="1745" applyNumberFormat="1"/>
    <xf numFmtId="0" fontId="128" fillId="0" borderId="0" xfId="1745" applyFont="1"/>
    <xf numFmtId="0" fontId="123" fillId="0" borderId="0" xfId="1745" applyNumberFormat="1" applyFont="1" applyAlignment="1">
      <alignment horizontal="left"/>
    </xf>
    <xf numFmtId="0" fontId="123" fillId="0" borderId="0" xfId="1745" applyNumberFormat="1" applyFont="1" applyBorder="1" applyAlignment="1">
      <alignment horizontal="centerContinuous"/>
    </xf>
    <xf numFmtId="0" fontId="123" fillId="0" borderId="0" xfId="1745" applyNumberFormat="1" applyFont="1" applyBorder="1" applyAlignment="1">
      <alignment horizontal="left"/>
    </xf>
    <xf numFmtId="0" fontId="124" fillId="0" borderId="6" xfId="1745" applyFont="1" applyBorder="1" applyAlignment="1">
      <alignment horizontal="center" vertical="center" wrapText="1"/>
    </xf>
    <xf numFmtId="4" fontId="124" fillId="0" borderId="6" xfId="1745" applyNumberFormat="1" applyFont="1" applyBorder="1" applyAlignment="1">
      <alignment horizontal="center" vertical="center" wrapText="1"/>
    </xf>
    <xf numFmtId="0" fontId="124" fillId="0" borderId="6" xfId="1745" applyFont="1" applyBorder="1" applyAlignment="1">
      <alignment horizontal="center" vertical="center"/>
    </xf>
    <xf numFmtId="4" fontId="123" fillId="0" borderId="6" xfId="1745" applyNumberFormat="1" applyFont="1" applyBorder="1" applyAlignment="1">
      <alignment horizontal="center" vertical="center"/>
    </xf>
    <xf numFmtId="0" fontId="123" fillId="0" borderId="6" xfId="1745" applyNumberFormat="1" applyFont="1" applyBorder="1" applyAlignment="1">
      <alignment horizontal="center" vertical="center"/>
    </xf>
    <xf numFmtId="0" fontId="123" fillId="0" borderId="6" xfId="1745" applyNumberFormat="1" applyFont="1" applyBorder="1" applyAlignment="1">
      <alignment horizontal="left" wrapText="1"/>
    </xf>
    <xf numFmtId="4" fontId="129" fillId="0" borderId="6" xfId="1745" applyNumberFormat="1" applyFont="1" applyBorder="1" applyAlignment="1">
      <alignment horizontal="center" vertical="center"/>
    </xf>
    <xf numFmtId="0" fontId="124" fillId="0" borderId="6" xfId="1745" applyFont="1" applyFill="1" applyBorder="1" applyAlignment="1">
      <alignment horizontal="center" vertical="center" wrapText="1"/>
    </xf>
    <xf numFmtId="0" fontId="122" fillId="0" borderId="6" xfId="1745" applyBorder="1"/>
    <xf numFmtId="0" fontId="125" fillId="0" borderId="0" xfId="1748" applyFont="1">
      <alignment horizontal="left"/>
    </xf>
    <xf numFmtId="4" fontId="125" fillId="0" borderId="0" xfId="1745" applyNumberFormat="1" applyFont="1" applyBorder="1" applyAlignment="1">
      <alignment vertical="center" wrapText="1"/>
    </xf>
    <xf numFmtId="0" fontId="130" fillId="0" borderId="0" xfId="1745" applyFont="1" applyBorder="1" applyAlignment="1">
      <alignment horizontal="right"/>
    </xf>
    <xf numFmtId="0" fontId="131" fillId="0" borderId="27" xfId="1745" applyFont="1" applyBorder="1" applyAlignment="1">
      <alignment wrapText="1"/>
    </xf>
    <xf numFmtId="0" fontId="122" fillId="0" borderId="29" xfId="1745" applyFont="1" applyBorder="1" applyAlignment="1">
      <alignment horizontal="right" vertical="top"/>
    </xf>
    <xf numFmtId="206" fontId="122" fillId="0" borderId="29" xfId="1745" applyNumberFormat="1" applyFont="1" applyBorder="1" applyAlignment="1">
      <alignment horizontal="right" vertical="top"/>
    </xf>
    <xf numFmtId="0" fontId="132" fillId="0" borderId="0" xfId="1745" applyFont="1"/>
    <xf numFmtId="0" fontId="122" fillId="0" borderId="0" xfId="1745" applyFont="1"/>
    <xf numFmtId="0" fontId="133" fillId="0" borderId="0" xfId="0" applyFont="1"/>
    <xf numFmtId="0" fontId="133" fillId="0" borderId="0" xfId="0" applyFont="1" applyFill="1"/>
    <xf numFmtId="0" fontId="133" fillId="0" borderId="0" xfId="0" applyFont="1" applyAlignment="1">
      <alignment horizontal="center"/>
    </xf>
    <xf numFmtId="0" fontId="129" fillId="0" borderId="6" xfId="0" applyFont="1" applyFill="1" applyBorder="1" applyAlignment="1">
      <alignment horizontal="center" vertical="center" wrapText="1"/>
    </xf>
    <xf numFmtId="0" fontId="123" fillId="0" borderId="6" xfId="0" applyFont="1" applyBorder="1"/>
    <xf numFmtId="4" fontId="125" fillId="2" borderId="6" xfId="1746" applyNumberFormat="1" applyFont="1" applyFill="1" applyBorder="1" applyAlignment="1" applyProtection="1">
      <alignment horizontal="center" vertical="center" wrapText="1"/>
      <protection locked="0"/>
    </xf>
    <xf numFmtId="0" fontId="123" fillId="0" borderId="6" xfId="0" applyFont="1" applyFill="1" applyBorder="1"/>
    <xf numFmtId="0" fontId="123" fillId="0" borderId="0" xfId="1747" applyFont="1"/>
    <xf numFmtId="0" fontId="123" fillId="0" borderId="6" xfId="1747" applyFont="1" applyBorder="1" applyAlignment="1">
      <alignment vertical="center"/>
    </xf>
    <xf numFmtId="0" fontId="123" fillId="0" borderId="6" xfId="1747" applyFont="1" applyFill="1" applyBorder="1" applyAlignment="1">
      <alignment vertical="center"/>
    </xf>
    <xf numFmtId="0" fontId="123" fillId="0" borderId="6" xfId="0" applyFont="1" applyBorder="1" applyAlignment="1">
      <alignment horizontal="center"/>
    </xf>
    <xf numFmtId="0" fontId="133" fillId="0" borderId="0" xfId="0" applyFont="1" applyAlignment="1">
      <alignment vertical="center"/>
    </xf>
    <xf numFmtId="0" fontId="123" fillId="0" borderId="0" xfId="1747" applyFont="1" applyFill="1" applyBorder="1" applyAlignment="1">
      <alignment vertical="center"/>
    </xf>
    <xf numFmtId="0" fontId="133" fillId="0" borderId="0" xfId="0" applyFont="1" applyBorder="1" applyAlignment="1">
      <alignment horizontal="center" vertical="center"/>
    </xf>
    <xf numFmtId="2" fontId="133" fillId="0" borderId="0" xfId="0" applyNumberFormat="1" applyFont="1" applyBorder="1" applyAlignment="1">
      <alignment vertical="center" wrapText="1"/>
    </xf>
    <xf numFmtId="0" fontId="133" fillId="0" borderId="0" xfId="0" applyFont="1" applyFill="1" applyBorder="1" applyAlignment="1">
      <alignment horizontal="center" vertical="center"/>
    </xf>
    <xf numFmtId="4" fontId="133" fillId="0" borderId="0" xfId="0" applyNumberFormat="1" applyFont="1" applyBorder="1" applyAlignment="1">
      <alignment horizontal="center" vertical="center"/>
    </xf>
    <xf numFmtId="0" fontId="123" fillId="0" borderId="0" xfId="0" applyFont="1" applyBorder="1" applyAlignment="1">
      <alignment vertical="center" wrapText="1"/>
    </xf>
    <xf numFmtId="0" fontId="133" fillId="0" borderId="0" xfId="0" applyFont="1" applyBorder="1" applyAlignment="1">
      <alignment vertical="center"/>
    </xf>
    <xf numFmtId="4" fontId="123" fillId="0" borderId="6" xfId="0" applyNumberFormat="1" applyFont="1" applyBorder="1" applyAlignment="1">
      <alignment horizontal="center" vertical="center"/>
    </xf>
    <xf numFmtId="169" fontId="123" fillId="0" borderId="6" xfId="0" applyNumberFormat="1" applyFont="1" applyFill="1" applyBorder="1" applyAlignment="1">
      <alignment horizontal="center" vertical="center"/>
    </xf>
    <xf numFmtId="0" fontId="123" fillId="0" borderId="6" xfId="0" applyFont="1" applyFill="1" applyBorder="1" applyAlignment="1">
      <alignment horizontal="center" vertical="center"/>
    </xf>
    <xf numFmtId="0" fontId="129" fillId="0" borderId="6" xfId="0" applyFont="1" applyBorder="1" applyAlignment="1">
      <alignment horizontal="center" vertical="center"/>
    </xf>
    <xf numFmtId="4" fontId="125" fillId="0" borderId="6" xfId="1746" applyNumberFormat="1" applyFont="1" applyFill="1" applyBorder="1" applyAlignment="1" applyProtection="1">
      <alignment horizontal="center" vertical="center" wrapText="1"/>
      <protection locked="0"/>
    </xf>
    <xf numFmtId="4" fontId="123" fillId="0" borderId="6" xfId="0" applyNumberFormat="1" applyFont="1" applyFill="1" applyBorder="1" applyAlignment="1">
      <alignment horizontal="center" vertical="center"/>
    </xf>
    <xf numFmtId="0" fontId="129" fillId="0" borderId="6" xfId="0" applyFont="1" applyBorder="1" applyAlignment="1">
      <alignment horizontal="center" vertical="center" wrapText="1"/>
    </xf>
    <xf numFmtId="0" fontId="125" fillId="0" borderId="26" xfId="1746" applyNumberFormat="1" applyFont="1" applyFill="1" applyBorder="1" applyAlignment="1" applyProtection="1">
      <alignment horizontal="center" vertical="center" wrapText="1"/>
      <protection locked="0"/>
    </xf>
    <xf numFmtId="0" fontId="123" fillId="0" borderId="0" xfId="0" applyFont="1"/>
    <xf numFmtId="0" fontId="123" fillId="0" borderId="0" xfId="0" applyFont="1" applyAlignment="1">
      <alignment horizontal="center" vertical="center"/>
    </xf>
    <xf numFmtId="0" fontId="123" fillId="0" borderId="0" xfId="0" applyFont="1" applyFill="1"/>
    <xf numFmtId="0" fontId="123" fillId="0" borderId="6" xfId="0" applyFont="1" applyBorder="1" applyAlignment="1">
      <alignment horizontal="center" vertical="center"/>
    </xf>
    <xf numFmtId="0" fontId="123" fillId="0" borderId="6" xfId="1745" applyNumberFormat="1" applyFont="1" applyBorder="1" applyAlignment="1">
      <alignment horizontal="left" vertical="center" wrapText="1"/>
    </xf>
    <xf numFmtId="0" fontId="123" fillId="0" borderId="0" xfId="0" applyFont="1" applyBorder="1" applyAlignment="1">
      <alignment horizontal="left" vertical="center" wrapText="1"/>
    </xf>
    <xf numFmtId="4" fontId="123" fillId="57" borderId="6" xfId="0" applyNumberFormat="1" applyFont="1" applyFill="1" applyBorder="1" applyAlignment="1">
      <alignment horizontal="center" vertical="center"/>
    </xf>
    <xf numFmtId="4" fontId="124" fillId="0" borderId="6" xfId="1745" applyNumberFormat="1" applyFont="1" applyBorder="1" applyAlignment="1">
      <alignment vertical="center" wrapText="1"/>
    </xf>
    <xf numFmtId="4" fontId="124" fillId="0" borderId="6" xfId="1745" applyNumberFormat="1" applyFont="1" applyBorder="1" applyAlignment="1">
      <alignment horizontal="center" wrapText="1"/>
    </xf>
    <xf numFmtId="0" fontId="136" fillId="0" borderId="0" xfId="1745" applyFont="1"/>
    <xf numFmtId="49" fontId="125" fillId="0" borderId="6" xfId="1746" applyNumberFormat="1" applyFont="1" applyFill="1" applyBorder="1" applyAlignment="1" applyProtection="1">
      <alignment horizontal="center" vertical="center" wrapText="1"/>
      <protection locked="0"/>
    </xf>
    <xf numFmtId="0" fontId="123" fillId="0" borderId="6" xfId="0" applyFont="1" applyFill="1" applyBorder="1" applyAlignment="1">
      <alignment horizontal="center" vertical="center"/>
    </xf>
    <xf numFmtId="49" fontId="125" fillId="0" borderId="6" xfId="1746" applyNumberFormat="1" applyFont="1" applyFill="1" applyBorder="1" applyAlignment="1" applyProtection="1">
      <alignment vertical="center" wrapText="1"/>
      <protection locked="0"/>
    </xf>
    <xf numFmtId="4" fontId="125" fillId="0" borderId="6" xfId="1746" applyNumberFormat="1" applyFont="1" applyFill="1" applyBorder="1" applyAlignment="1" applyProtection="1">
      <alignment horizontal="center" vertical="center" wrapText="1"/>
      <protection locked="0"/>
    </xf>
    <xf numFmtId="169" fontId="125" fillId="0" borderId="6" xfId="1749" applyNumberFormat="1" applyFont="1" applyFill="1" applyBorder="1" applyAlignment="1">
      <alignment horizontal="center" vertical="center" wrapText="1"/>
    </xf>
    <xf numFmtId="0" fontId="125" fillId="0" borderId="28" xfId="1746" applyNumberFormat="1" applyFont="1" applyFill="1" applyBorder="1" applyAlignment="1" applyProtection="1">
      <alignment horizontal="center" vertical="center" wrapText="1"/>
      <protection locked="0"/>
    </xf>
    <xf numFmtId="0" fontId="125" fillId="0" borderId="1" xfId="1746" applyNumberFormat="1" applyFont="1" applyFill="1" applyBorder="1" applyAlignment="1" applyProtection="1">
      <alignment horizontal="center" vertical="center" wrapText="1"/>
      <protection locked="0"/>
    </xf>
    <xf numFmtId="0" fontId="125" fillId="0" borderId="26" xfId="1746" applyNumberFormat="1" applyFont="1" applyFill="1" applyBorder="1" applyAlignment="1" applyProtection="1">
      <alignment horizontal="center" vertical="center" wrapText="1"/>
      <protection locked="0"/>
    </xf>
    <xf numFmtId="49" fontId="125" fillId="0" borderId="28" xfId="1746" applyNumberFormat="1" applyFont="1" applyFill="1" applyBorder="1" applyAlignment="1" applyProtection="1">
      <alignment horizontal="left" vertical="center" wrapText="1"/>
      <protection locked="0"/>
    </xf>
    <xf numFmtId="49" fontId="125" fillId="0" borderId="1" xfId="1746" applyNumberFormat="1" applyFont="1" applyFill="1" applyBorder="1" applyAlignment="1" applyProtection="1">
      <alignment horizontal="left" vertical="center" wrapText="1"/>
      <protection locked="0"/>
    </xf>
    <xf numFmtId="49" fontId="125" fillId="0" borderId="26" xfId="1746" applyNumberFormat="1" applyFont="1" applyFill="1" applyBorder="1" applyAlignment="1" applyProtection="1">
      <alignment horizontal="left" vertical="center" wrapText="1"/>
      <protection locked="0"/>
    </xf>
    <xf numFmtId="0" fontId="125" fillId="0" borderId="6" xfId="1746" applyNumberFormat="1" applyFont="1" applyFill="1" applyBorder="1" applyAlignment="1" applyProtection="1">
      <alignment horizontal="center" vertical="center" wrapText="1"/>
      <protection locked="0"/>
    </xf>
    <xf numFmtId="4" fontId="125" fillId="0" borderId="28" xfId="1746" applyNumberFormat="1" applyFont="1" applyFill="1" applyBorder="1" applyAlignment="1" applyProtection="1">
      <alignment horizontal="center" vertical="center" wrapText="1"/>
      <protection locked="0"/>
    </xf>
    <xf numFmtId="4" fontId="125" fillId="0" borderId="1" xfId="1746" applyNumberFormat="1" applyFont="1" applyFill="1" applyBorder="1" applyAlignment="1" applyProtection="1">
      <alignment horizontal="center" vertical="center" wrapText="1"/>
      <protection locked="0"/>
    </xf>
    <xf numFmtId="4" fontId="125" fillId="0" borderId="26" xfId="1746" applyNumberFormat="1" applyFont="1" applyFill="1" applyBorder="1" applyAlignment="1" applyProtection="1">
      <alignment horizontal="center" vertical="center" wrapText="1"/>
      <protection locked="0"/>
    </xf>
    <xf numFmtId="0" fontId="129" fillId="0" borderId="6" xfId="0" applyFont="1" applyBorder="1" applyAlignment="1">
      <alignment horizontal="center" vertical="center" wrapText="1"/>
    </xf>
    <xf numFmtId="0" fontId="129" fillId="0" borderId="6" xfId="0" applyFont="1" applyBorder="1" applyAlignment="1">
      <alignment horizontal="center" vertical="center"/>
    </xf>
    <xf numFmtId="4" fontId="123" fillId="0" borderId="6" xfId="0" applyNumberFormat="1" applyFont="1" applyFill="1" applyBorder="1" applyAlignment="1">
      <alignment horizontal="center" vertical="center"/>
    </xf>
    <xf numFmtId="0" fontId="124" fillId="0" borderId="0" xfId="1748" applyFont="1" applyBorder="1" applyAlignment="1">
      <alignment horizontal="left" vertical="center" wrapText="1"/>
    </xf>
    <xf numFmtId="0" fontId="125" fillId="0" borderId="0" xfId="1748" applyFont="1" applyBorder="1" applyAlignment="1">
      <alignment horizontal="left" vertical="center" wrapText="1"/>
    </xf>
    <xf numFmtId="0" fontId="125" fillId="0" borderId="6" xfId="1748" applyFont="1" applyBorder="1" applyAlignment="1">
      <alignment horizontal="center" vertical="center"/>
    </xf>
    <xf numFmtId="0" fontId="122" fillId="0" borderId="0" xfId="1745" applyAlignment="1">
      <alignment horizontal="center" vertical="center"/>
    </xf>
    <xf numFmtId="0" fontId="137" fillId="0" borderId="0" xfId="1745" applyFont="1" applyAlignment="1">
      <alignment horizontal="center" vertical="center"/>
    </xf>
    <xf numFmtId="0" fontId="138" fillId="0" borderId="0" xfId="1745" applyFont="1"/>
    <xf numFmtId="4" fontId="138" fillId="0" borderId="0" xfId="1745" applyNumberFormat="1" applyFont="1"/>
    <xf numFmtId="0" fontId="129" fillId="0" borderId="0" xfId="1745" applyFont="1" applyAlignment="1">
      <alignment horizontal="center" vertical="center"/>
    </xf>
    <xf numFmtId="0" fontId="139" fillId="0" borderId="0" xfId="1747" applyFont="1" applyAlignment="1">
      <alignment horizontal="center" vertical="center"/>
    </xf>
    <xf numFmtId="0" fontId="123" fillId="0" borderId="6" xfId="0" applyFont="1" applyFill="1" applyBorder="1" applyAlignment="1">
      <alignment horizontal="left" vertical="center" wrapText="1"/>
    </xf>
    <xf numFmtId="0" fontId="123" fillId="0" borderId="6" xfId="0" applyFont="1" applyBorder="1" applyAlignment="1">
      <alignment horizontal="left" vertical="center" wrapText="1"/>
    </xf>
    <xf numFmtId="0" fontId="123" fillId="0" borderId="6" xfId="1747" applyFont="1" applyBorder="1" applyAlignment="1">
      <alignment vertical="center" wrapText="1"/>
    </xf>
    <xf numFmtId="0" fontId="123" fillId="0" borderId="6" xfId="1747" applyFont="1" applyFill="1" applyBorder="1" applyAlignment="1">
      <alignment horizontal="left" vertical="center" wrapText="1"/>
    </xf>
    <xf numFmtId="0" fontId="123" fillId="0" borderId="6" xfId="1747" applyFont="1" applyBorder="1" applyAlignment="1">
      <alignment horizontal="left" vertical="center" wrapText="1"/>
    </xf>
    <xf numFmtId="0" fontId="133" fillId="0" borderId="0" xfId="0" applyFont="1" applyAlignment="1">
      <alignment horizontal="left" vertical="center" wrapText="1"/>
    </xf>
    <xf numFmtId="0" fontId="123" fillId="0" borderId="0" xfId="1745" applyNumberFormat="1" applyFont="1" applyBorder="1" applyAlignment="1">
      <alignment horizontal="left" vertical="center" wrapText="1"/>
    </xf>
    <xf numFmtId="0" fontId="122" fillId="0" borderId="0" xfId="1745" applyBorder="1"/>
    <xf numFmtId="4" fontId="125" fillId="0" borderId="6" xfId="1745" applyNumberFormat="1" applyFont="1" applyBorder="1" applyAlignment="1">
      <alignment horizontal="center" vertical="center" wrapText="1"/>
    </xf>
    <xf numFmtId="0" fontId="123" fillId="0" borderId="0" xfId="1745" applyFont="1" applyAlignment="1">
      <alignment horizontal="center" vertical="center"/>
    </xf>
    <xf numFmtId="0" fontId="125" fillId="0" borderId="0" xfId="1748" applyFont="1" applyBorder="1" applyAlignment="1">
      <alignment horizontal="center" vertical="center" wrapText="1"/>
    </xf>
  </cellXfs>
  <cellStyles count="2053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 2_TEHSHEET" xfId="14"/>
    <cellStyle name="_Model_RAB Мой 2_UPDATE.OREP.KU.2011.MONTHLY.02.TO.1.2" xfId="15"/>
    <cellStyle name="_Model_RAB Мой_46EE.2011(v1.0)" xfId="16"/>
    <cellStyle name="_Model_RAB Мой_46EE.2011(v1.0)_46TE.2011(v1.0)" xfId="17"/>
    <cellStyle name="_Model_RAB Мой_46EE.2011(v1.2)" xfId="18"/>
    <cellStyle name="_Model_RAB Мой_46TE.2011(v1.0)" xfId="19"/>
    <cellStyle name="_Model_RAB Мой_ARMRAZR" xfId="20"/>
    <cellStyle name="_Model_RAB Мой_BALANCE.TBO.2011YEAR(v1.1)" xfId="21"/>
    <cellStyle name="_Model_RAB Мой_BALANCE.WARM.2010.PLAN" xfId="22"/>
    <cellStyle name="_Model_RAB Мой_BALANCE.WARM.2011YEAR(v0.7)" xfId="23"/>
    <cellStyle name="_Model_RAB Мой_BALANCE.WARM.2011YEAR.NEW.UPDATE.SCHEME" xfId="24"/>
    <cellStyle name="_Model_RAB Мой_DOPFACTOR.VO.2012(v1.0)" xfId="25"/>
    <cellStyle name="_Model_RAB Мой_EE.2REK.P2011.4.78(v0.3)" xfId="26"/>
    <cellStyle name="_Model_RAB Мой_INVEST.EE.PLAN.4.78(v0.1)" xfId="27"/>
    <cellStyle name="_Model_RAB Мой_INVEST.EE.PLAN.4.78(v0.3)" xfId="28"/>
    <cellStyle name="_Model_RAB Мой_INVEST.PLAN.4.78(v0.1)" xfId="29"/>
    <cellStyle name="_Model_RAB Мой_INVEST.WARM.PLAN.4.78(v0.1)" xfId="30"/>
    <cellStyle name="_Model_RAB Мой_INVEST_WARM_PLAN" xfId="31"/>
    <cellStyle name="_Model_RAB Мой_NADB.JNVLS.APTEKA.2011(v1.3.3)" xfId="32"/>
    <cellStyle name="_Model_RAB Мой_NADB.JNVLS.APTEKA.2011(v1.3.3)_46TE.2011(v1.0)" xfId="33"/>
    <cellStyle name="_Model_RAB Мой_NADB.JNVLS.APTEKA.2011(v1.3.4)" xfId="34"/>
    <cellStyle name="_Model_RAB Мой_NADB.JNVLS.APTEKA.2011(v1.3.4)_46TE.2011(v1.0)" xfId="35"/>
    <cellStyle name="_Model_RAB Мой_PREDEL.JKH.UTV.2011(v1.0.1)" xfId="36"/>
    <cellStyle name="_Model_RAB Мой_PREDEL.JKH.UTV.2011(v1.0.1)_46TE.2011(v1.0)" xfId="37"/>
    <cellStyle name="_Model_RAB Мой_PREDEL.JKH.UTV.2011(v1.1)" xfId="38"/>
    <cellStyle name="_Model_RAB Мой_TEHSHEET" xfId="39"/>
    <cellStyle name="_Model_RAB Мой_TEST.TEMPLATE" xfId="40"/>
    <cellStyle name="_Model_RAB Мой_UPDATE.46EE.2011.TO.1.1" xfId="41"/>
    <cellStyle name="_Model_RAB Мой_UPDATE.46TE.2011.TO.1.1" xfId="42"/>
    <cellStyle name="_Model_RAB Мой_UPDATE.46TE.2011.TO.1.2" xfId="43"/>
    <cellStyle name="_Model_RAB Мой_UPDATE.BALANCE.WARM.2011YEAR.TO.1.1" xfId="44"/>
    <cellStyle name="_Model_RAB Мой_UPDATE.BALANCE.WARM.2011YEAR.TO.1.1_46TE.2011(v1.0)" xfId="45"/>
    <cellStyle name="_Model_RAB Мой_UPDATE.BALANCE.WARM.2011YEAR.TO.1.1_OREP.KU.2011.MONTHLY.02(v1.1)" xfId="46"/>
    <cellStyle name="_Model_RAB Мой_Книга2" xfId="47"/>
    <cellStyle name="_Model_RAB_MRSK_svod" xfId="48"/>
    <cellStyle name="_Model_RAB_MRSK_svod 2" xfId="49"/>
    <cellStyle name="_Model_RAB_MRSK_svod 2_OREP.KU.2011.MONTHLY.02(v0.1)" xfId="50"/>
    <cellStyle name="_Model_RAB_MRSK_svod 2_OREP.KU.2011.MONTHLY.02(v0.4)" xfId="51"/>
    <cellStyle name="_Model_RAB_MRSK_svod 2_TEHSHEET" xfId="52"/>
    <cellStyle name="_Model_RAB_MRSK_svod 2_UPDATE.OREP.KU.2011.MONTHLY.02.TO.1.2" xfId="53"/>
    <cellStyle name="_Model_RAB_MRSK_svod_46EE.2011(v1.0)" xfId="54"/>
    <cellStyle name="_Model_RAB_MRSK_svod_46EE.2011(v1.0)_46TE.2011(v1.0)" xfId="55"/>
    <cellStyle name="_Model_RAB_MRSK_svod_46EE.2011(v1.2)" xfId="56"/>
    <cellStyle name="_Model_RAB_MRSK_svod_46TE.2011(v1.0)" xfId="57"/>
    <cellStyle name="_Model_RAB_MRSK_svod_ARMRAZR" xfId="58"/>
    <cellStyle name="_Model_RAB_MRSK_svod_BALANCE.TBO.2011YEAR(v1.1)" xfId="59"/>
    <cellStyle name="_Model_RAB_MRSK_svod_BALANCE.WARM.2010.PLAN" xfId="60"/>
    <cellStyle name="_Model_RAB_MRSK_svod_BALANCE.WARM.2011YEAR(v0.7)" xfId="61"/>
    <cellStyle name="_Model_RAB_MRSK_svod_BALANCE.WARM.2011YEAR.NEW.UPDATE.SCHEME" xfId="62"/>
    <cellStyle name="_Model_RAB_MRSK_svod_DOPFACTOR.VO.2012(v1.0)" xfId="63"/>
    <cellStyle name="_Model_RAB_MRSK_svod_EE.2REK.P2011.4.78(v0.3)" xfId="64"/>
    <cellStyle name="_Model_RAB_MRSK_svod_INVEST.EE.PLAN.4.78(v0.1)" xfId="65"/>
    <cellStyle name="_Model_RAB_MRSK_svod_INVEST.EE.PLAN.4.78(v0.3)" xfId="66"/>
    <cellStyle name="_Model_RAB_MRSK_svod_INVEST.PLAN.4.78(v0.1)" xfId="67"/>
    <cellStyle name="_Model_RAB_MRSK_svod_INVEST.WARM.PLAN.4.78(v0.1)" xfId="68"/>
    <cellStyle name="_Model_RAB_MRSK_svod_INVEST_WARM_PLAN" xfId="69"/>
    <cellStyle name="_Model_RAB_MRSK_svod_NADB.JNVLS.APTEKA.2011(v1.3.3)" xfId="70"/>
    <cellStyle name="_Model_RAB_MRSK_svod_NADB.JNVLS.APTEKA.2011(v1.3.3)_46TE.2011(v1.0)" xfId="71"/>
    <cellStyle name="_Model_RAB_MRSK_svod_NADB.JNVLS.APTEKA.2011(v1.3.4)" xfId="72"/>
    <cellStyle name="_Model_RAB_MRSK_svod_NADB.JNVLS.APTEKA.2011(v1.3.4)_46TE.2011(v1.0)" xfId="73"/>
    <cellStyle name="_Model_RAB_MRSK_svod_PREDEL.JKH.UTV.2011(v1.0.1)" xfId="74"/>
    <cellStyle name="_Model_RAB_MRSK_svod_PREDEL.JKH.UTV.2011(v1.0.1)_46TE.2011(v1.0)" xfId="75"/>
    <cellStyle name="_Model_RAB_MRSK_svod_PREDEL.JKH.UTV.2011(v1.1)" xfId="76"/>
    <cellStyle name="_Model_RAB_MRSK_svod_TEHSHEET" xfId="77"/>
    <cellStyle name="_Model_RAB_MRSK_svod_TEST.TEMPLATE" xfId="78"/>
    <cellStyle name="_Model_RAB_MRSK_svod_UPDATE.46EE.2011.TO.1.1" xfId="79"/>
    <cellStyle name="_Model_RAB_MRSK_svod_UPDATE.46TE.2011.TO.1.1" xfId="80"/>
    <cellStyle name="_Model_RAB_MRSK_svod_UPDATE.46TE.2011.TO.1.2" xfId="81"/>
    <cellStyle name="_Model_RAB_MRSK_svod_UPDATE.BALANCE.WARM.2011YEAR.TO.1.1" xfId="82"/>
    <cellStyle name="_Model_RAB_MRSK_svod_UPDATE.BALANCE.WARM.2011YEAR.TO.1.1_46TE.2011(v1.0)" xfId="83"/>
    <cellStyle name="_Model_RAB_MRSK_svod_UPDATE.BALANCE.WARM.2011YEAR.TO.1.1_OREP.KU.2011.MONTHLY.02(v1.1)" xfId="84"/>
    <cellStyle name="_Model_RAB_MRSK_svod_Книга2" xfId="85"/>
    <cellStyle name="_Plug" xfId="86"/>
    <cellStyle name="_Бюджет2006_ПОКАЗАТЕЛИ СВОДНЫЕ" xfId="87"/>
    <cellStyle name="_ВО ОП ТЭС-ОТ- 2007" xfId="88"/>
    <cellStyle name="_ВФ ОАО ТЭС-ОТ- 2009" xfId="89"/>
    <cellStyle name="_выручка по присоединениям2" xfId="90"/>
    <cellStyle name="_Договор аренды ЯЭ с разбивкой" xfId="91"/>
    <cellStyle name="_Защита ФЗП" xfId="92"/>
    <cellStyle name="_Исходные данные для модели" xfId="93"/>
    <cellStyle name="_Консолидация-2008-проект-new" xfId="94"/>
    <cellStyle name="_МОДЕЛЬ_1 (2)" xfId="95"/>
    <cellStyle name="_МОДЕЛЬ_1 (2) 2" xfId="96"/>
    <cellStyle name="_МОДЕЛЬ_1 (2) 2_OREP.KU.2011.MONTHLY.02(v0.1)" xfId="97"/>
    <cellStyle name="_МОДЕЛЬ_1 (2) 2_OREP.KU.2011.MONTHLY.02(v0.4)" xfId="98"/>
    <cellStyle name="_МОДЕЛЬ_1 (2) 2_TEHSHEET" xfId="99"/>
    <cellStyle name="_МОДЕЛЬ_1 (2) 2_UPDATE.OREP.KU.2011.MONTHLY.02.TO.1.2" xfId="100"/>
    <cellStyle name="_МОДЕЛЬ_1 (2)_46EE.2011(v1.0)" xfId="101"/>
    <cellStyle name="_МОДЕЛЬ_1 (2)_46EE.2011(v1.0)_46TE.2011(v1.0)" xfId="102"/>
    <cellStyle name="_МОДЕЛЬ_1 (2)_46EE.2011(v1.2)" xfId="103"/>
    <cellStyle name="_МОДЕЛЬ_1 (2)_46TE.2011(v1.0)" xfId="104"/>
    <cellStyle name="_МОДЕЛЬ_1 (2)_ARMRAZR" xfId="105"/>
    <cellStyle name="_МОДЕЛЬ_1 (2)_BALANCE.TBO.2011YEAR(v1.1)" xfId="106"/>
    <cellStyle name="_МОДЕЛЬ_1 (2)_BALANCE.WARM.2010.PLAN" xfId="107"/>
    <cellStyle name="_МОДЕЛЬ_1 (2)_BALANCE.WARM.2011YEAR(v0.7)" xfId="108"/>
    <cellStyle name="_МОДЕЛЬ_1 (2)_BALANCE.WARM.2011YEAR.NEW.UPDATE.SCHEME" xfId="109"/>
    <cellStyle name="_МОДЕЛЬ_1 (2)_DOPFACTOR.VO.2012(v1.0)" xfId="110"/>
    <cellStyle name="_МОДЕЛЬ_1 (2)_EE.2REK.P2011.4.78(v0.3)" xfId="111"/>
    <cellStyle name="_МОДЕЛЬ_1 (2)_INVEST.EE.PLAN.4.78(v0.1)" xfId="112"/>
    <cellStyle name="_МОДЕЛЬ_1 (2)_INVEST.EE.PLAN.4.78(v0.3)" xfId="113"/>
    <cellStyle name="_МОДЕЛЬ_1 (2)_INVEST.PLAN.4.78(v0.1)" xfId="114"/>
    <cellStyle name="_МОДЕЛЬ_1 (2)_INVEST.WARM.PLAN.4.78(v0.1)" xfId="115"/>
    <cellStyle name="_МОДЕЛЬ_1 (2)_INVEST_WARM_PLAN" xfId="116"/>
    <cellStyle name="_МОДЕЛЬ_1 (2)_NADB.JNVLS.APTEKA.2011(v1.3.3)" xfId="117"/>
    <cellStyle name="_МОДЕЛЬ_1 (2)_NADB.JNVLS.APTEKA.2011(v1.3.3)_46TE.2011(v1.0)" xfId="118"/>
    <cellStyle name="_МОДЕЛЬ_1 (2)_NADB.JNVLS.APTEKA.2011(v1.3.4)" xfId="119"/>
    <cellStyle name="_МОДЕЛЬ_1 (2)_NADB.JNVLS.APTEKA.2011(v1.3.4)_46TE.2011(v1.0)" xfId="120"/>
    <cellStyle name="_МОДЕЛЬ_1 (2)_PREDEL.JKH.UTV.2011(v1.0.1)" xfId="121"/>
    <cellStyle name="_МОДЕЛЬ_1 (2)_PREDEL.JKH.UTV.2011(v1.0.1)_46TE.2011(v1.0)" xfId="122"/>
    <cellStyle name="_МОДЕЛЬ_1 (2)_PREDEL.JKH.UTV.2011(v1.1)" xfId="123"/>
    <cellStyle name="_МОДЕЛЬ_1 (2)_TEHSHEET" xfId="124"/>
    <cellStyle name="_МОДЕЛЬ_1 (2)_TEST.TEMPLATE" xfId="125"/>
    <cellStyle name="_МОДЕЛЬ_1 (2)_UPDATE.46EE.2011.TO.1.1" xfId="126"/>
    <cellStyle name="_МОДЕЛЬ_1 (2)_UPDATE.46TE.2011.TO.1.1" xfId="127"/>
    <cellStyle name="_МОДЕЛЬ_1 (2)_UPDATE.46TE.2011.TO.1.2" xfId="128"/>
    <cellStyle name="_МОДЕЛЬ_1 (2)_UPDATE.BALANCE.WARM.2011YEAR.TO.1.1" xfId="129"/>
    <cellStyle name="_МОДЕЛЬ_1 (2)_UPDATE.BALANCE.WARM.2011YEAR.TO.1.1_46TE.2011(v1.0)" xfId="130"/>
    <cellStyle name="_МОДЕЛЬ_1 (2)_UPDATE.BALANCE.WARM.2011YEAR.TO.1.1_OREP.KU.2011.MONTHLY.02(v1.1)" xfId="131"/>
    <cellStyle name="_МОДЕЛЬ_1 (2)_Книга2" xfId="132"/>
    <cellStyle name="_НВВ 2009 постатейно свод по филиалам_09_02_09" xfId="133"/>
    <cellStyle name="_НВВ 2009 постатейно свод по филиалам_для Валентина" xfId="134"/>
    <cellStyle name="_Омск" xfId="135"/>
    <cellStyle name="_ОТ ИД 2009" xfId="136"/>
    <cellStyle name="_пр 5 тариф RAB" xfId="137"/>
    <cellStyle name="_пр 5 тариф RAB 2" xfId="138"/>
    <cellStyle name="_пр 5 тариф RAB 2_OREP.KU.2011.MONTHLY.02(v0.1)" xfId="139"/>
    <cellStyle name="_пр 5 тариф RAB 2_OREP.KU.2011.MONTHLY.02(v0.4)" xfId="140"/>
    <cellStyle name="_пр 5 тариф RAB 2_TEHSHEET" xfId="141"/>
    <cellStyle name="_пр 5 тариф RAB 2_UPDATE.OREP.KU.2011.MONTHLY.02.TO.1.2" xfId="142"/>
    <cellStyle name="_пр 5 тариф RAB_46EE.2011(v1.0)" xfId="143"/>
    <cellStyle name="_пр 5 тариф RAB_46EE.2011(v1.0)_46TE.2011(v1.0)" xfId="144"/>
    <cellStyle name="_пр 5 тариф RAB_46EE.2011(v1.2)" xfId="145"/>
    <cellStyle name="_пр 5 тариф RAB_46TE.2011(v1.0)" xfId="146"/>
    <cellStyle name="_пр 5 тариф RAB_ARMRAZR" xfId="147"/>
    <cellStyle name="_пр 5 тариф RAB_BALANCE.TBO.2011YEAR(v1.1)" xfId="148"/>
    <cellStyle name="_пр 5 тариф RAB_BALANCE.WARM.2010.PLAN" xfId="149"/>
    <cellStyle name="_пр 5 тариф RAB_BALANCE.WARM.2011YEAR(v0.7)" xfId="150"/>
    <cellStyle name="_пр 5 тариф RAB_BALANCE.WARM.2011YEAR.NEW.UPDATE.SCHEME" xfId="151"/>
    <cellStyle name="_пр 5 тариф RAB_DOPFACTOR.VO.2012(v1.0)" xfId="152"/>
    <cellStyle name="_пр 5 тариф RAB_EE.2REK.P2011.4.78(v0.3)" xfId="153"/>
    <cellStyle name="_пр 5 тариф RAB_INVEST.EE.PLAN.4.78(v0.1)" xfId="154"/>
    <cellStyle name="_пр 5 тариф RAB_INVEST.EE.PLAN.4.78(v0.3)" xfId="155"/>
    <cellStyle name="_пр 5 тариф RAB_INVEST.PLAN.4.78(v0.1)" xfId="156"/>
    <cellStyle name="_пр 5 тариф RAB_INVEST.WARM.PLAN.4.78(v0.1)" xfId="157"/>
    <cellStyle name="_пр 5 тариф RAB_INVEST_WARM_PLAN" xfId="158"/>
    <cellStyle name="_пр 5 тариф RAB_NADB.JNVLS.APTEKA.2011(v1.3.3)" xfId="159"/>
    <cellStyle name="_пр 5 тариф RAB_NADB.JNVLS.APTEKA.2011(v1.3.3)_46TE.2011(v1.0)" xfId="160"/>
    <cellStyle name="_пр 5 тариф RAB_NADB.JNVLS.APTEKA.2011(v1.3.4)" xfId="161"/>
    <cellStyle name="_пр 5 тариф RAB_NADB.JNVLS.APTEKA.2011(v1.3.4)_46TE.2011(v1.0)" xfId="162"/>
    <cellStyle name="_пр 5 тариф RAB_PREDEL.JKH.UTV.2011(v1.0.1)" xfId="163"/>
    <cellStyle name="_пр 5 тариф RAB_PREDEL.JKH.UTV.2011(v1.0.1)_46TE.2011(v1.0)" xfId="164"/>
    <cellStyle name="_пр 5 тариф RAB_PREDEL.JKH.UTV.2011(v1.1)" xfId="165"/>
    <cellStyle name="_пр 5 тариф RAB_TEHSHEET" xfId="166"/>
    <cellStyle name="_пр 5 тариф RAB_TEST.TEMPLATE" xfId="167"/>
    <cellStyle name="_пр 5 тариф RAB_UPDATE.46EE.2011.TO.1.1" xfId="168"/>
    <cellStyle name="_пр 5 тариф RAB_UPDATE.46TE.2011.TO.1.1" xfId="169"/>
    <cellStyle name="_пр 5 тариф RAB_UPDATE.46TE.2011.TO.1.2" xfId="170"/>
    <cellStyle name="_пр 5 тариф RAB_UPDATE.BALANCE.WARM.2011YEAR.TO.1.1" xfId="171"/>
    <cellStyle name="_пр 5 тариф RAB_UPDATE.BALANCE.WARM.2011YEAR.TO.1.1_46TE.2011(v1.0)" xfId="172"/>
    <cellStyle name="_пр 5 тариф RAB_UPDATE.BALANCE.WARM.2011YEAR.TO.1.1_OREP.KU.2011.MONTHLY.02(v1.1)" xfId="173"/>
    <cellStyle name="_пр 5 тариф RAB_Книга2" xfId="174"/>
    <cellStyle name="_Предожение _ДБП_2009 г ( согласованные БП)  (2)" xfId="175"/>
    <cellStyle name="_Приложение 2 0806 факт" xfId="176"/>
    <cellStyle name="_Приложение МТС-3-КС" xfId="177"/>
    <cellStyle name="_Приложение-МТС--2-1" xfId="178"/>
    <cellStyle name="_Расчет RAB_22072008" xfId="179"/>
    <cellStyle name="_Расчет RAB_22072008 2" xfId="180"/>
    <cellStyle name="_Расчет RAB_22072008 2_OREP.KU.2011.MONTHLY.02(v0.1)" xfId="181"/>
    <cellStyle name="_Расчет RAB_22072008 2_OREP.KU.2011.MONTHLY.02(v0.4)" xfId="182"/>
    <cellStyle name="_Расчет RAB_22072008 2_TEHSHEET" xfId="183"/>
    <cellStyle name="_Расчет RAB_22072008 2_UPDATE.OREP.KU.2011.MONTHLY.02.TO.1.2" xfId="184"/>
    <cellStyle name="_Расчет RAB_22072008_46EE.2011(v1.0)" xfId="185"/>
    <cellStyle name="_Расчет RAB_22072008_46EE.2011(v1.0)_46TE.2011(v1.0)" xfId="186"/>
    <cellStyle name="_Расчет RAB_22072008_46EE.2011(v1.2)" xfId="187"/>
    <cellStyle name="_Расчет RAB_22072008_46TE.2011(v1.0)" xfId="188"/>
    <cellStyle name="_Расчет RAB_22072008_ARMRAZR" xfId="189"/>
    <cellStyle name="_Расчет RAB_22072008_BALANCE.TBO.2011YEAR(v1.1)" xfId="190"/>
    <cellStyle name="_Расчет RAB_22072008_BALANCE.WARM.2010.PLAN" xfId="191"/>
    <cellStyle name="_Расчет RAB_22072008_BALANCE.WARM.2011YEAR(v0.7)" xfId="192"/>
    <cellStyle name="_Расчет RAB_22072008_BALANCE.WARM.2011YEAR.NEW.UPDATE.SCHEME" xfId="193"/>
    <cellStyle name="_Расчет RAB_22072008_DOPFACTOR.VO.2012(v1.0)" xfId="194"/>
    <cellStyle name="_Расчет RAB_22072008_EE.2REK.P2011.4.78(v0.3)" xfId="195"/>
    <cellStyle name="_Расчет RAB_22072008_INVEST.EE.PLAN.4.78(v0.1)" xfId="196"/>
    <cellStyle name="_Расчет RAB_22072008_INVEST.EE.PLAN.4.78(v0.3)" xfId="197"/>
    <cellStyle name="_Расчет RAB_22072008_INVEST.PLAN.4.78(v0.1)" xfId="198"/>
    <cellStyle name="_Расчет RAB_22072008_INVEST.WARM.PLAN.4.78(v0.1)" xfId="199"/>
    <cellStyle name="_Расчет RAB_22072008_INVEST_WARM_PLAN" xfId="200"/>
    <cellStyle name="_Расчет RAB_22072008_NADB.JNVLS.APTEKA.2011(v1.3.3)" xfId="201"/>
    <cellStyle name="_Расчет RAB_22072008_NADB.JNVLS.APTEKA.2011(v1.3.3)_46TE.2011(v1.0)" xfId="202"/>
    <cellStyle name="_Расчет RAB_22072008_NADB.JNVLS.APTEKA.2011(v1.3.4)" xfId="203"/>
    <cellStyle name="_Расчет RAB_22072008_NADB.JNVLS.APTEKA.2011(v1.3.4)_46TE.2011(v1.0)" xfId="204"/>
    <cellStyle name="_Расчет RAB_22072008_PREDEL.JKH.UTV.2011(v1.0.1)" xfId="205"/>
    <cellStyle name="_Расчет RAB_22072008_PREDEL.JKH.UTV.2011(v1.0.1)_46TE.2011(v1.0)" xfId="206"/>
    <cellStyle name="_Расчет RAB_22072008_PREDEL.JKH.UTV.2011(v1.1)" xfId="207"/>
    <cellStyle name="_Расчет RAB_22072008_TEHSHEET" xfId="208"/>
    <cellStyle name="_Расчет RAB_22072008_TEST.TEMPLATE" xfId="209"/>
    <cellStyle name="_Расчет RAB_22072008_UPDATE.46EE.2011.TO.1.1" xfId="210"/>
    <cellStyle name="_Расчет RAB_22072008_UPDATE.46TE.2011.TO.1.1" xfId="211"/>
    <cellStyle name="_Расчет RAB_22072008_UPDATE.46TE.2011.TO.1.2" xfId="212"/>
    <cellStyle name="_Расчет RAB_22072008_UPDATE.BALANCE.WARM.2011YEAR.TO.1.1" xfId="213"/>
    <cellStyle name="_Расчет RAB_22072008_UPDATE.BALANCE.WARM.2011YEAR.TO.1.1_46TE.2011(v1.0)" xfId="214"/>
    <cellStyle name="_Расчет RAB_22072008_UPDATE.BALANCE.WARM.2011YEAR.TO.1.1_OREP.KU.2011.MONTHLY.02(v1.1)" xfId="215"/>
    <cellStyle name="_Расчет RAB_22072008_Книга2" xfId="216"/>
    <cellStyle name="_Расчет RAB_Лен и МОЭСК_с 2010 года_14.04.2009_со сглаж_version 3.0_без ФСК" xfId="217"/>
    <cellStyle name="_Расчет RAB_Лен и МОЭСК_с 2010 года_14.04.2009_со сглаж_version 3.0_без ФСК 2" xfId="218"/>
    <cellStyle name="_Расчет RAB_Лен и МОЭСК_с 2010 года_14.04.2009_со сглаж_version 3.0_без ФСК 2_OREP.KU.2011.MONTHLY.02(v0.1)" xfId="219"/>
    <cellStyle name="_Расчет RAB_Лен и МОЭСК_с 2010 года_14.04.2009_со сглаж_version 3.0_без ФСК 2_OREP.KU.2011.MONTHLY.02(v0.4)" xfId="220"/>
    <cellStyle name="_Расчет RAB_Лен и МОЭСК_с 2010 года_14.04.2009_со сглаж_version 3.0_без ФСК 2_TEHSHEET" xfId="221"/>
    <cellStyle name="_Расчет RAB_Лен и МОЭСК_с 2010 года_14.04.2009_со сглаж_version 3.0_без ФСК 2_UPDATE.OREP.KU.2011.MONTHLY.02.TO.1.2" xfId="222"/>
    <cellStyle name="_Расчет RAB_Лен и МОЭСК_с 2010 года_14.04.2009_со сглаж_version 3.0_без ФСК_46EE.2011(v1.0)" xfId="223"/>
    <cellStyle name="_Расчет RAB_Лен и МОЭСК_с 2010 года_14.04.2009_со сглаж_version 3.0_без ФСК_46EE.2011(v1.0)_46TE.2011(v1.0)" xfId="224"/>
    <cellStyle name="_Расчет RAB_Лен и МОЭСК_с 2010 года_14.04.2009_со сглаж_version 3.0_без ФСК_46EE.2011(v1.2)" xfId="225"/>
    <cellStyle name="_Расчет RAB_Лен и МОЭСК_с 2010 года_14.04.2009_со сглаж_version 3.0_без ФСК_46TE.2011(v1.0)" xfId="226"/>
    <cellStyle name="_Расчет RAB_Лен и МОЭСК_с 2010 года_14.04.2009_со сглаж_version 3.0_без ФСК_ARMRAZR" xfId="227"/>
    <cellStyle name="_Расчет RAB_Лен и МОЭСК_с 2010 года_14.04.2009_со сглаж_version 3.0_без ФСК_BALANCE.TBO.2011YEAR(v1.1)" xfId="228"/>
    <cellStyle name="_Расчет RAB_Лен и МОЭСК_с 2010 года_14.04.2009_со сглаж_version 3.0_без ФСК_BALANCE.WARM.2010.PLAN" xfId="229"/>
    <cellStyle name="_Расчет RAB_Лен и МОЭСК_с 2010 года_14.04.2009_со сглаж_version 3.0_без ФСК_BALANCE.WARM.2011YEAR(v0.7)" xfId="230"/>
    <cellStyle name="_Расчет RAB_Лен и МОЭСК_с 2010 года_14.04.2009_со сглаж_version 3.0_без ФСК_BALANCE.WARM.2011YEAR.NEW.UPDATE.SCHEME" xfId="231"/>
    <cellStyle name="_Расчет RAB_Лен и МОЭСК_с 2010 года_14.04.2009_со сглаж_version 3.0_без ФСК_DOPFACTOR.VO.2012(v1.0)" xfId="232"/>
    <cellStyle name="_Расчет RAB_Лен и МОЭСК_с 2010 года_14.04.2009_со сглаж_version 3.0_без ФСК_EE.2REK.P2011.4.78(v0.3)" xfId="233"/>
    <cellStyle name="_Расчет RAB_Лен и МОЭСК_с 2010 года_14.04.2009_со сглаж_version 3.0_без ФСК_INVEST.EE.PLAN.4.78(v0.1)" xfId="234"/>
    <cellStyle name="_Расчет RAB_Лен и МОЭСК_с 2010 года_14.04.2009_со сглаж_version 3.0_без ФСК_INVEST.EE.PLAN.4.78(v0.3)" xfId="235"/>
    <cellStyle name="_Расчет RAB_Лен и МОЭСК_с 2010 года_14.04.2009_со сглаж_version 3.0_без ФСК_INVEST.PLAN.4.78(v0.1)" xfId="236"/>
    <cellStyle name="_Расчет RAB_Лен и МОЭСК_с 2010 года_14.04.2009_со сглаж_version 3.0_без ФСК_INVEST.WARM.PLAN.4.78(v0.1)" xfId="237"/>
    <cellStyle name="_Расчет RAB_Лен и МОЭСК_с 2010 года_14.04.2009_со сглаж_version 3.0_без ФСК_INVEST_WARM_PLAN" xfId="238"/>
    <cellStyle name="_Расчет RAB_Лен и МОЭСК_с 2010 года_14.04.2009_со сглаж_version 3.0_без ФСК_NADB.JNVLS.APTEKA.2011(v1.3.3)" xfId="239"/>
    <cellStyle name="_Расчет RAB_Лен и МОЭСК_с 2010 года_14.04.2009_со сглаж_version 3.0_без ФСК_NADB.JNVLS.APTEKA.2011(v1.3.3)_46TE.2011(v1.0)" xfId="240"/>
    <cellStyle name="_Расчет RAB_Лен и МОЭСК_с 2010 года_14.04.2009_со сглаж_version 3.0_без ФСК_NADB.JNVLS.APTEKA.2011(v1.3.4)" xfId="241"/>
    <cellStyle name="_Расчет RAB_Лен и МОЭСК_с 2010 года_14.04.2009_со сглаж_version 3.0_без ФСК_NADB.JNVLS.APTEKA.2011(v1.3.4)_46TE.2011(v1.0)" xfId="242"/>
    <cellStyle name="_Расчет RAB_Лен и МОЭСК_с 2010 года_14.04.2009_со сглаж_version 3.0_без ФСК_PREDEL.JKH.UTV.2011(v1.0.1)" xfId="243"/>
    <cellStyle name="_Расчет RAB_Лен и МОЭСК_с 2010 года_14.04.2009_со сглаж_version 3.0_без ФСК_PREDEL.JKH.UTV.2011(v1.0.1)_46TE.2011(v1.0)" xfId="244"/>
    <cellStyle name="_Расчет RAB_Лен и МОЭСК_с 2010 года_14.04.2009_со сглаж_version 3.0_без ФСК_PREDEL.JKH.UTV.2011(v1.1)" xfId="245"/>
    <cellStyle name="_Расчет RAB_Лен и МОЭСК_с 2010 года_14.04.2009_со сглаж_version 3.0_без ФСК_TEHSHEET" xfId="246"/>
    <cellStyle name="_Расчет RAB_Лен и МОЭСК_с 2010 года_14.04.2009_со сглаж_version 3.0_без ФСК_TEST.TEMPLATE" xfId="247"/>
    <cellStyle name="_Расчет RAB_Лен и МОЭСК_с 2010 года_14.04.2009_со сглаж_version 3.0_без ФСК_UPDATE.46EE.2011.TO.1.1" xfId="248"/>
    <cellStyle name="_Расчет RAB_Лен и МОЭСК_с 2010 года_14.04.2009_со сглаж_version 3.0_без ФСК_UPDATE.46TE.2011.TO.1.1" xfId="249"/>
    <cellStyle name="_Расчет RAB_Лен и МОЭСК_с 2010 года_14.04.2009_со сглаж_version 3.0_без ФСК_UPDATE.46TE.2011.TO.1.2" xfId="250"/>
    <cellStyle name="_Расчет RAB_Лен и МОЭСК_с 2010 года_14.04.2009_со сглаж_version 3.0_без ФСК_UPDATE.BALANCE.WARM.2011YEAR.TO.1.1" xfId="251"/>
    <cellStyle name="_Расчет RAB_Лен и МОЭСК_с 2010 года_14.04.2009_со сглаж_version 3.0_без ФСК_UPDATE.BALANCE.WARM.2011YEAR.TO.1.1_46TE.2011(v1.0)" xfId="252"/>
    <cellStyle name="_Расчет RAB_Лен и МОЭСК_с 2010 года_14.04.2009_со сглаж_version 3.0_без ФСК_UPDATE.BALANCE.WARM.2011YEAR.TO.1.1_OREP.KU.2011.MONTHLY.02(v1.1)" xfId="253"/>
    <cellStyle name="_Расчет RAB_Лен и МОЭСК_с 2010 года_14.04.2009_со сглаж_version 3.0_без ФСК_Книга2" xfId="254"/>
    <cellStyle name="_Свод по ИПР (2)" xfId="255"/>
    <cellStyle name="_Справочник затрат_ЛХ_20.10.05" xfId="256"/>
    <cellStyle name="_таблицы для расчетов28-04-08_2006-2009_прибыль корр_по ИА" xfId="257"/>
    <cellStyle name="_таблицы для расчетов28-04-08_2006-2009с ИА" xfId="258"/>
    <cellStyle name="_Форма 6  РТК.xls(отчет по Адр пр. ЛО)" xfId="259"/>
    <cellStyle name="_Формат разбивки по МРСК_РСК" xfId="260"/>
    <cellStyle name="_Формат_для Согласования" xfId="261"/>
    <cellStyle name="_ХХХ Прил 2 Формы бюджетных документов 2007" xfId="262"/>
    <cellStyle name="_экон.форм-т ВО 1 с разбивкой" xfId="263"/>
    <cellStyle name="’К‰Э [0.00]" xfId="264"/>
    <cellStyle name="”€ќђќ‘ћ‚›‰" xfId="265"/>
    <cellStyle name="”€љ‘€ђћ‚ђќќ›‰" xfId="266"/>
    <cellStyle name="”ќђќ‘ћ‚›‰" xfId="267"/>
    <cellStyle name="”љ‘ђћ‚ђќќ›‰" xfId="268"/>
    <cellStyle name="„…ќ…†ќ›‰" xfId="269"/>
    <cellStyle name="€’ћѓћ‚›‰" xfId="270"/>
    <cellStyle name="‡ђѓћ‹ћ‚ћљ1" xfId="271"/>
    <cellStyle name="‡ђѓћ‹ћ‚ћљ2" xfId="272"/>
    <cellStyle name="’ћѓћ‚›‰" xfId="273"/>
    <cellStyle name="1Normal" xfId="274"/>
    <cellStyle name="20% - Accent1" xfId="275"/>
    <cellStyle name="20% - Accent1 2" xfId="276"/>
    <cellStyle name="20% - Accent1 3" xfId="277"/>
    <cellStyle name="20% - Accent1_46EE.2011(v1.0)" xfId="278"/>
    <cellStyle name="20% - Accent2" xfId="279"/>
    <cellStyle name="20% - Accent2 2" xfId="280"/>
    <cellStyle name="20% - Accent2 3" xfId="281"/>
    <cellStyle name="20% - Accent2_46EE.2011(v1.0)" xfId="282"/>
    <cellStyle name="20% - Accent3" xfId="283"/>
    <cellStyle name="20% - Accent3 2" xfId="284"/>
    <cellStyle name="20% - Accent3 3" xfId="285"/>
    <cellStyle name="20% - Accent3_46EE.2011(v1.0)" xfId="286"/>
    <cellStyle name="20% - Accent4" xfId="287"/>
    <cellStyle name="20% - Accent4 2" xfId="288"/>
    <cellStyle name="20% - Accent4 3" xfId="289"/>
    <cellStyle name="20% - Accent4_46EE.2011(v1.0)" xfId="290"/>
    <cellStyle name="20% - Accent5" xfId="291"/>
    <cellStyle name="20% - Accent5 2" xfId="292"/>
    <cellStyle name="20% - Accent5 3" xfId="293"/>
    <cellStyle name="20% - Accent5_46EE.2011(v1.0)" xfId="294"/>
    <cellStyle name="20% - Accent6" xfId="295"/>
    <cellStyle name="20% - Accent6 2" xfId="296"/>
    <cellStyle name="20% - Accent6 3" xfId="297"/>
    <cellStyle name="20% - Accent6_46EE.2011(v1.0)" xfId="298"/>
    <cellStyle name="20% — акцент1" xfId="299"/>
    <cellStyle name="20% - Акцент1 10" xfId="300"/>
    <cellStyle name="20% - Акцент1 2" xfId="301"/>
    <cellStyle name="20% - Акцент1 2 2" xfId="302"/>
    <cellStyle name="20% - Акцент1 2 3" xfId="303"/>
    <cellStyle name="20% - Акцент1 2_46EE.2011(v1.0)" xfId="304"/>
    <cellStyle name="20% - Акцент1 3" xfId="305"/>
    <cellStyle name="20% - Акцент1 3 2" xfId="306"/>
    <cellStyle name="20% - Акцент1 3 3" xfId="307"/>
    <cellStyle name="20% - Акцент1 3_46EE.2011(v1.0)" xfId="308"/>
    <cellStyle name="20% - Акцент1 4" xfId="309"/>
    <cellStyle name="20% - Акцент1 4 2" xfId="310"/>
    <cellStyle name="20% - Акцент1 4 3" xfId="311"/>
    <cellStyle name="20% - Акцент1 4_46EE.2011(v1.0)" xfId="312"/>
    <cellStyle name="20% - Акцент1 5" xfId="313"/>
    <cellStyle name="20% - Акцент1 5 2" xfId="314"/>
    <cellStyle name="20% - Акцент1 5 3" xfId="315"/>
    <cellStyle name="20% - Акцент1 5_46EE.2011(v1.0)" xfId="316"/>
    <cellStyle name="20% - Акцент1 6" xfId="317"/>
    <cellStyle name="20% - Акцент1 6 2" xfId="318"/>
    <cellStyle name="20% - Акцент1 6 3" xfId="319"/>
    <cellStyle name="20% - Акцент1 6_46EE.2011(v1.0)" xfId="320"/>
    <cellStyle name="20% - Акцент1 7" xfId="321"/>
    <cellStyle name="20% - Акцент1 7 2" xfId="322"/>
    <cellStyle name="20% - Акцент1 7 3" xfId="323"/>
    <cellStyle name="20% - Акцент1 7_46EE.2011(v1.0)" xfId="324"/>
    <cellStyle name="20% - Акцент1 8" xfId="325"/>
    <cellStyle name="20% - Акцент1 8 2" xfId="326"/>
    <cellStyle name="20% - Акцент1 8 3" xfId="327"/>
    <cellStyle name="20% - Акцент1 8_46EE.2011(v1.0)" xfId="328"/>
    <cellStyle name="20% - Акцент1 9" xfId="329"/>
    <cellStyle name="20% - Акцент1 9 2" xfId="330"/>
    <cellStyle name="20% - Акцент1 9 3" xfId="331"/>
    <cellStyle name="20% - Акцент1 9_46EE.2011(v1.0)" xfId="332"/>
    <cellStyle name="20% — акцент2" xfId="333"/>
    <cellStyle name="20% - Акцент2 10" xfId="334"/>
    <cellStyle name="20% - Акцент2 2" xfId="335"/>
    <cellStyle name="20% - Акцент2 2 2" xfId="336"/>
    <cellStyle name="20% - Акцент2 2 3" xfId="337"/>
    <cellStyle name="20% - Акцент2 2_46EE.2011(v1.0)" xfId="338"/>
    <cellStyle name="20% - Акцент2 3" xfId="339"/>
    <cellStyle name="20% - Акцент2 3 2" xfId="340"/>
    <cellStyle name="20% - Акцент2 3 3" xfId="341"/>
    <cellStyle name="20% - Акцент2 3_46EE.2011(v1.0)" xfId="342"/>
    <cellStyle name="20% - Акцент2 4" xfId="343"/>
    <cellStyle name="20% - Акцент2 4 2" xfId="344"/>
    <cellStyle name="20% - Акцент2 4 3" xfId="345"/>
    <cellStyle name="20% - Акцент2 4_46EE.2011(v1.0)" xfId="346"/>
    <cellStyle name="20% - Акцент2 5" xfId="347"/>
    <cellStyle name="20% - Акцент2 5 2" xfId="348"/>
    <cellStyle name="20% - Акцент2 5 3" xfId="349"/>
    <cellStyle name="20% - Акцент2 5_46EE.2011(v1.0)" xfId="350"/>
    <cellStyle name="20% - Акцент2 6" xfId="351"/>
    <cellStyle name="20% - Акцент2 6 2" xfId="352"/>
    <cellStyle name="20% - Акцент2 6 3" xfId="353"/>
    <cellStyle name="20% - Акцент2 6_46EE.2011(v1.0)" xfId="354"/>
    <cellStyle name="20% - Акцент2 7" xfId="355"/>
    <cellStyle name="20% - Акцент2 7 2" xfId="356"/>
    <cellStyle name="20% - Акцент2 7 3" xfId="357"/>
    <cellStyle name="20% - Акцент2 7_46EE.2011(v1.0)" xfId="358"/>
    <cellStyle name="20% - Акцент2 8" xfId="359"/>
    <cellStyle name="20% - Акцент2 8 2" xfId="360"/>
    <cellStyle name="20% - Акцент2 8 3" xfId="361"/>
    <cellStyle name="20% - Акцент2 8_46EE.2011(v1.0)" xfId="362"/>
    <cellStyle name="20% - Акцент2 9" xfId="363"/>
    <cellStyle name="20% - Акцент2 9 2" xfId="364"/>
    <cellStyle name="20% - Акцент2 9 3" xfId="365"/>
    <cellStyle name="20% - Акцент2 9_46EE.2011(v1.0)" xfId="366"/>
    <cellStyle name="20% — акцент3" xfId="367"/>
    <cellStyle name="20% - Акцент3 10" xfId="368"/>
    <cellStyle name="20% - Акцент3 2" xfId="369"/>
    <cellStyle name="20% - Акцент3 2 2" xfId="370"/>
    <cellStyle name="20% - Акцент3 2 3" xfId="371"/>
    <cellStyle name="20% - Акцент3 2_46EE.2011(v1.0)" xfId="372"/>
    <cellStyle name="20% - Акцент3 3" xfId="373"/>
    <cellStyle name="20% - Акцент3 3 2" xfId="374"/>
    <cellStyle name="20% - Акцент3 3 3" xfId="375"/>
    <cellStyle name="20% - Акцент3 3_46EE.2011(v1.0)" xfId="376"/>
    <cellStyle name="20% - Акцент3 4" xfId="377"/>
    <cellStyle name="20% - Акцент3 4 2" xfId="378"/>
    <cellStyle name="20% - Акцент3 4 3" xfId="379"/>
    <cellStyle name="20% - Акцент3 4_46EE.2011(v1.0)" xfId="380"/>
    <cellStyle name="20% - Акцент3 5" xfId="381"/>
    <cellStyle name="20% - Акцент3 5 2" xfId="382"/>
    <cellStyle name="20% - Акцент3 5 3" xfId="383"/>
    <cellStyle name="20% - Акцент3 5_46EE.2011(v1.0)" xfId="384"/>
    <cellStyle name="20% - Акцент3 6" xfId="385"/>
    <cellStyle name="20% - Акцент3 6 2" xfId="386"/>
    <cellStyle name="20% - Акцент3 6 3" xfId="387"/>
    <cellStyle name="20% - Акцент3 6_46EE.2011(v1.0)" xfId="388"/>
    <cellStyle name="20% - Акцент3 7" xfId="389"/>
    <cellStyle name="20% - Акцент3 7 2" xfId="390"/>
    <cellStyle name="20% - Акцент3 7 3" xfId="391"/>
    <cellStyle name="20% - Акцент3 7_46EE.2011(v1.0)" xfId="392"/>
    <cellStyle name="20% - Акцент3 8" xfId="393"/>
    <cellStyle name="20% - Акцент3 8 2" xfId="394"/>
    <cellStyle name="20% - Акцент3 8 3" xfId="395"/>
    <cellStyle name="20% - Акцент3 8_46EE.2011(v1.0)" xfId="396"/>
    <cellStyle name="20% - Акцент3 9" xfId="397"/>
    <cellStyle name="20% - Акцент3 9 2" xfId="398"/>
    <cellStyle name="20% - Акцент3 9 3" xfId="399"/>
    <cellStyle name="20% - Акцент3 9_46EE.2011(v1.0)" xfId="400"/>
    <cellStyle name="20% — акцент4" xfId="401"/>
    <cellStyle name="20% - Акцент4 10" xfId="402"/>
    <cellStyle name="20% - Акцент4 2" xfId="403"/>
    <cellStyle name="20% - Акцент4 2 2" xfId="404"/>
    <cellStyle name="20% - Акцент4 2 3" xfId="405"/>
    <cellStyle name="20% - Акцент4 2_46EE.2011(v1.0)" xfId="406"/>
    <cellStyle name="20% - Акцент4 3" xfId="407"/>
    <cellStyle name="20% - Акцент4 3 2" xfId="408"/>
    <cellStyle name="20% - Акцент4 3 3" xfId="409"/>
    <cellStyle name="20% - Акцент4 3_46EE.2011(v1.0)" xfId="410"/>
    <cellStyle name="20% - Акцент4 4" xfId="411"/>
    <cellStyle name="20% - Акцент4 4 2" xfId="412"/>
    <cellStyle name="20% - Акцент4 4 3" xfId="413"/>
    <cellStyle name="20% - Акцент4 4_46EE.2011(v1.0)" xfId="414"/>
    <cellStyle name="20% - Акцент4 5" xfId="415"/>
    <cellStyle name="20% - Акцент4 5 2" xfId="416"/>
    <cellStyle name="20% - Акцент4 5 3" xfId="417"/>
    <cellStyle name="20% - Акцент4 5_46EE.2011(v1.0)" xfId="418"/>
    <cellStyle name="20% - Акцент4 6" xfId="419"/>
    <cellStyle name="20% - Акцент4 6 2" xfId="420"/>
    <cellStyle name="20% - Акцент4 6 3" xfId="421"/>
    <cellStyle name="20% - Акцент4 6_46EE.2011(v1.0)" xfId="422"/>
    <cellStyle name="20% - Акцент4 7" xfId="423"/>
    <cellStyle name="20% - Акцент4 7 2" xfId="424"/>
    <cellStyle name="20% - Акцент4 7 3" xfId="425"/>
    <cellStyle name="20% - Акцент4 7_46EE.2011(v1.0)" xfId="426"/>
    <cellStyle name="20% - Акцент4 8" xfId="427"/>
    <cellStyle name="20% - Акцент4 8 2" xfId="428"/>
    <cellStyle name="20% - Акцент4 8 3" xfId="429"/>
    <cellStyle name="20% - Акцент4 8_46EE.2011(v1.0)" xfId="430"/>
    <cellStyle name="20% - Акцент4 9" xfId="431"/>
    <cellStyle name="20% - Акцент4 9 2" xfId="432"/>
    <cellStyle name="20% - Акцент4 9 3" xfId="433"/>
    <cellStyle name="20% - Акцент4 9_46EE.2011(v1.0)" xfId="434"/>
    <cellStyle name="20% — акцент5" xfId="435"/>
    <cellStyle name="20% - Акцент5 10" xfId="436"/>
    <cellStyle name="20% - Акцент5 2" xfId="437"/>
    <cellStyle name="20% - Акцент5 2 2" xfId="438"/>
    <cellStyle name="20% - Акцент5 2 3" xfId="439"/>
    <cellStyle name="20% - Акцент5 2_46EE.2011(v1.0)" xfId="440"/>
    <cellStyle name="20% - Акцент5 3" xfId="441"/>
    <cellStyle name="20% - Акцент5 3 2" xfId="442"/>
    <cellStyle name="20% - Акцент5 3 3" xfId="443"/>
    <cellStyle name="20% - Акцент5 3_46EE.2011(v1.0)" xfId="444"/>
    <cellStyle name="20% - Акцент5 4" xfId="445"/>
    <cellStyle name="20% - Акцент5 4 2" xfId="446"/>
    <cellStyle name="20% - Акцент5 4 3" xfId="447"/>
    <cellStyle name="20% - Акцент5 4_46EE.2011(v1.0)" xfId="448"/>
    <cellStyle name="20% - Акцент5 5" xfId="449"/>
    <cellStyle name="20% - Акцент5 5 2" xfId="450"/>
    <cellStyle name="20% - Акцент5 5 3" xfId="451"/>
    <cellStyle name="20% - Акцент5 5_46EE.2011(v1.0)" xfId="452"/>
    <cellStyle name="20% - Акцент5 6" xfId="453"/>
    <cellStyle name="20% - Акцент5 6 2" xfId="454"/>
    <cellStyle name="20% - Акцент5 6 3" xfId="455"/>
    <cellStyle name="20% - Акцент5 6_46EE.2011(v1.0)" xfId="456"/>
    <cellStyle name="20% - Акцент5 7" xfId="457"/>
    <cellStyle name="20% - Акцент5 7 2" xfId="458"/>
    <cellStyle name="20% - Акцент5 7 3" xfId="459"/>
    <cellStyle name="20% - Акцент5 7_46EE.2011(v1.0)" xfId="460"/>
    <cellStyle name="20% - Акцент5 8" xfId="461"/>
    <cellStyle name="20% - Акцент5 8 2" xfId="462"/>
    <cellStyle name="20% - Акцент5 8 3" xfId="463"/>
    <cellStyle name="20% - Акцент5 8_46EE.2011(v1.0)" xfId="464"/>
    <cellStyle name="20% - Акцент5 9" xfId="465"/>
    <cellStyle name="20% - Акцент5 9 2" xfId="466"/>
    <cellStyle name="20% - Акцент5 9 3" xfId="467"/>
    <cellStyle name="20% - Акцент5 9_46EE.2011(v1.0)" xfId="468"/>
    <cellStyle name="20% — акцент6" xfId="469"/>
    <cellStyle name="20% - Акцент6 10" xfId="470"/>
    <cellStyle name="20% - Акцент6 2" xfId="471"/>
    <cellStyle name="20% - Акцент6 2 2" xfId="472"/>
    <cellStyle name="20% - Акцент6 2 3" xfId="473"/>
    <cellStyle name="20% - Акцент6 2_46EE.2011(v1.0)" xfId="474"/>
    <cellStyle name="20% - Акцент6 3" xfId="475"/>
    <cellStyle name="20% - Акцент6 3 2" xfId="476"/>
    <cellStyle name="20% - Акцент6 3 3" xfId="477"/>
    <cellStyle name="20% - Акцент6 3_46EE.2011(v1.0)" xfId="478"/>
    <cellStyle name="20% - Акцент6 4" xfId="479"/>
    <cellStyle name="20% - Акцент6 4 2" xfId="480"/>
    <cellStyle name="20% - Акцент6 4 3" xfId="481"/>
    <cellStyle name="20% - Акцент6 4_46EE.2011(v1.0)" xfId="482"/>
    <cellStyle name="20% - Акцент6 5" xfId="483"/>
    <cellStyle name="20% - Акцент6 5 2" xfId="484"/>
    <cellStyle name="20% - Акцент6 5 3" xfId="485"/>
    <cellStyle name="20% - Акцент6 5_46EE.2011(v1.0)" xfId="486"/>
    <cellStyle name="20% - Акцент6 6" xfId="487"/>
    <cellStyle name="20% - Акцент6 6 2" xfId="488"/>
    <cellStyle name="20% - Акцент6 6 3" xfId="489"/>
    <cellStyle name="20% - Акцент6 6_46EE.2011(v1.0)" xfId="490"/>
    <cellStyle name="20% - Акцент6 7" xfId="491"/>
    <cellStyle name="20% - Акцент6 7 2" xfId="492"/>
    <cellStyle name="20% - Акцент6 7 3" xfId="493"/>
    <cellStyle name="20% - Акцент6 7_46EE.2011(v1.0)" xfId="494"/>
    <cellStyle name="20% - Акцент6 8" xfId="495"/>
    <cellStyle name="20% - Акцент6 8 2" xfId="496"/>
    <cellStyle name="20% - Акцент6 8 3" xfId="497"/>
    <cellStyle name="20% - Акцент6 8_46EE.2011(v1.0)" xfId="498"/>
    <cellStyle name="20% - Акцент6 9" xfId="499"/>
    <cellStyle name="20% - Акцент6 9 2" xfId="500"/>
    <cellStyle name="20% - Акцент6 9 3" xfId="501"/>
    <cellStyle name="20% - Акцент6 9_46EE.2011(v1.0)" xfId="502"/>
    <cellStyle name="40% - Accent1" xfId="503"/>
    <cellStyle name="40% - Accent1 2" xfId="504"/>
    <cellStyle name="40% - Accent1 3" xfId="505"/>
    <cellStyle name="40% - Accent1_46EE.2011(v1.0)" xfId="506"/>
    <cellStyle name="40% - Accent2" xfId="507"/>
    <cellStyle name="40% - Accent2 2" xfId="508"/>
    <cellStyle name="40% - Accent2 3" xfId="509"/>
    <cellStyle name="40% - Accent2_46EE.2011(v1.0)" xfId="510"/>
    <cellStyle name="40% - Accent3" xfId="511"/>
    <cellStyle name="40% - Accent3 2" xfId="512"/>
    <cellStyle name="40% - Accent3 3" xfId="513"/>
    <cellStyle name="40% - Accent3_46EE.2011(v1.0)" xfId="514"/>
    <cellStyle name="40% - Accent4" xfId="515"/>
    <cellStyle name="40% - Accent4 2" xfId="516"/>
    <cellStyle name="40% - Accent4 3" xfId="517"/>
    <cellStyle name="40% - Accent4_46EE.2011(v1.0)" xfId="518"/>
    <cellStyle name="40% - Accent5" xfId="519"/>
    <cellStyle name="40% - Accent5 2" xfId="520"/>
    <cellStyle name="40% - Accent5 3" xfId="521"/>
    <cellStyle name="40% - Accent5_46EE.2011(v1.0)" xfId="522"/>
    <cellStyle name="40% - Accent6" xfId="523"/>
    <cellStyle name="40% - Accent6 2" xfId="524"/>
    <cellStyle name="40% - Accent6 3" xfId="525"/>
    <cellStyle name="40% - Accent6_46EE.2011(v1.0)" xfId="526"/>
    <cellStyle name="40% — акцент1" xfId="527"/>
    <cellStyle name="40% - Акцент1 10" xfId="528"/>
    <cellStyle name="40% - Акцент1 2" xfId="529"/>
    <cellStyle name="40% - Акцент1 2 2" xfId="530"/>
    <cellStyle name="40% - Акцент1 2 3" xfId="531"/>
    <cellStyle name="40% - Акцент1 2_46EE.2011(v1.0)" xfId="532"/>
    <cellStyle name="40% - Акцент1 3" xfId="533"/>
    <cellStyle name="40% - Акцент1 3 2" xfId="534"/>
    <cellStyle name="40% - Акцент1 3 3" xfId="535"/>
    <cellStyle name="40% - Акцент1 3_46EE.2011(v1.0)" xfId="536"/>
    <cellStyle name="40% - Акцент1 4" xfId="537"/>
    <cellStyle name="40% - Акцент1 4 2" xfId="538"/>
    <cellStyle name="40% - Акцент1 4 3" xfId="539"/>
    <cellStyle name="40% - Акцент1 4_46EE.2011(v1.0)" xfId="540"/>
    <cellStyle name="40% - Акцент1 5" xfId="541"/>
    <cellStyle name="40% - Акцент1 5 2" xfId="542"/>
    <cellStyle name="40% - Акцент1 5 3" xfId="543"/>
    <cellStyle name="40% - Акцент1 5_46EE.2011(v1.0)" xfId="544"/>
    <cellStyle name="40% - Акцент1 6" xfId="545"/>
    <cellStyle name="40% - Акцент1 6 2" xfId="546"/>
    <cellStyle name="40% - Акцент1 6 3" xfId="547"/>
    <cellStyle name="40% - Акцент1 6_46EE.2011(v1.0)" xfId="548"/>
    <cellStyle name="40% - Акцент1 7" xfId="549"/>
    <cellStyle name="40% - Акцент1 7 2" xfId="550"/>
    <cellStyle name="40% - Акцент1 7 3" xfId="551"/>
    <cellStyle name="40% - Акцент1 7_46EE.2011(v1.0)" xfId="552"/>
    <cellStyle name="40% - Акцент1 8" xfId="553"/>
    <cellStyle name="40% - Акцент1 8 2" xfId="554"/>
    <cellStyle name="40% - Акцент1 8 3" xfId="555"/>
    <cellStyle name="40% - Акцент1 8_46EE.2011(v1.0)" xfId="556"/>
    <cellStyle name="40% - Акцент1 9" xfId="557"/>
    <cellStyle name="40% - Акцент1 9 2" xfId="558"/>
    <cellStyle name="40% - Акцент1 9 3" xfId="559"/>
    <cellStyle name="40% - Акцент1 9_46EE.2011(v1.0)" xfId="560"/>
    <cellStyle name="40% — акцент2" xfId="561"/>
    <cellStyle name="40% - Акцент2 10" xfId="562"/>
    <cellStyle name="40% - Акцент2 2" xfId="563"/>
    <cellStyle name="40% - Акцент2 2 2" xfId="564"/>
    <cellStyle name="40% - Акцент2 2 3" xfId="565"/>
    <cellStyle name="40% - Акцент2 2_46EE.2011(v1.0)" xfId="566"/>
    <cellStyle name="40% - Акцент2 3" xfId="567"/>
    <cellStyle name="40% - Акцент2 3 2" xfId="568"/>
    <cellStyle name="40% - Акцент2 3 3" xfId="569"/>
    <cellStyle name="40% - Акцент2 3_46EE.2011(v1.0)" xfId="570"/>
    <cellStyle name="40% - Акцент2 4" xfId="571"/>
    <cellStyle name="40% - Акцент2 4 2" xfId="572"/>
    <cellStyle name="40% - Акцент2 4 3" xfId="573"/>
    <cellStyle name="40% - Акцент2 4_46EE.2011(v1.0)" xfId="574"/>
    <cellStyle name="40% - Акцент2 5" xfId="575"/>
    <cellStyle name="40% - Акцент2 5 2" xfId="576"/>
    <cellStyle name="40% - Акцент2 5 3" xfId="577"/>
    <cellStyle name="40% - Акцент2 5_46EE.2011(v1.0)" xfId="578"/>
    <cellStyle name="40% - Акцент2 6" xfId="579"/>
    <cellStyle name="40% - Акцент2 6 2" xfId="580"/>
    <cellStyle name="40% - Акцент2 6 3" xfId="581"/>
    <cellStyle name="40% - Акцент2 6_46EE.2011(v1.0)" xfId="582"/>
    <cellStyle name="40% - Акцент2 7" xfId="583"/>
    <cellStyle name="40% - Акцент2 7 2" xfId="584"/>
    <cellStyle name="40% - Акцент2 7 3" xfId="585"/>
    <cellStyle name="40% - Акцент2 7_46EE.2011(v1.0)" xfId="586"/>
    <cellStyle name="40% - Акцент2 8" xfId="587"/>
    <cellStyle name="40% - Акцент2 8 2" xfId="588"/>
    <cellStyle name="40% - Акцент2 8 3" xfId="589"/>
    <cellStyle name="40% - Акцент2 8_46EE.2011(v1.0)" xfId="590"/>
    <cellStyle name="40% - Акцент2 9" xfId="591"/>
    <cellStyle name="40% - Акцент2 9 2" xfId="592"/>
    <cellStyle name="40% - Акцент2 9 3" xfId="593"/>
    <cellStyle name="40% - Акцент2 9_46EE.2011(v1.0)" xfId="594"/>
    <cellStyle name="40% — акцент3" xfId="595"/>
    <cellStyle name="40% - Акцент3 10" xfId="596"/>
    <cellStyle name="40% - Акцент3 2" xfId="597"/>
    <cellStyle name="40% - Акцент3 2 2" xfId="598"/>
    <cellStyle name="40% - Акцент3 2 3" xfId="599"/>
    <cellStyle name="40% - Акцент3 2_46EE.2011(v1.0)" xfId="600"/>
    <cellStyle name="40% - Акцент3 3" xfId="601"/>
    <cellStyle name="40% - Акцент3 3 2" xfId="602"/>
    <cellStyle name="40% - Акцент3 3 3" xfId="603"/>
    <cellStyle name="40% - Акцент3 3_46EE.2011(v1.0)" xfId="604"/>
    <cellStyle name="40% - Акцент3 4" xfId="605"/>
    <cellStyle name="40% - Акцент3 4 2" xfId="606"/>
    <cellStyle name="40% - Акцент3 4 3" xfId="607"/>
    <cellStyle name="40% - Акцент3 4_46EE.2011(v1.0)" xfId="608"/>
    <cellStyle name="40% - Акцент3 5" xfId="609"/>
    <cellStyle name="40% - Акцент3 5 2" xfId="610"/>
    <cellStyle name="40% - Акцент3 5 3" xfId="611"/>
    <cellStyle name="40% - Акцент3 5_46EE.2011(v1.0)" xfId="612"/>
    <cellStyle name="40% - Акцент3 6" xfId="613"/>
    <cellStyle name="40% - Акцент3 6 2" xfId="614"/>
    <cellStyle name="40% - Акцент3 6 3" xfId="615"/>
    <cellStyle name="40% - Акцент3 6_46EE.2011(v1.0)" xfId="616"/>
    <cellStyle name="40% - Акцент3 7" xfId="617"/>
    <cellStyle name="40% - Акцент3 7 2" xfId="618"/>
    <cellStyle name="40% - Акцент3 7 3" xfId="619"/>
    <cellStyle name="40% - Акцент3 7_46EE.2011(v1.0)" xfId="620"/>
    <cellStyle name="40% - Акцент3 8" xfId="621"/>
    <cellStyle name="40% - Акцент3 8 2" xfId="622"/>
    <cellStyle name="40% - Акцент3 8 3" xfId="623"/>
    <cellStyle name="40% - Акцент3 8_46EE.2011(v1.0)" xfId="624"/>
    <cellStyle name="40% - Акцент3 9" xfId="625"/>
    <cellStyle name="40% - Акцент3 9 2" xfId="626"/>
    <cellStyle name="40% - Акцент3 9 3" xfId="627"/>
    <cellStyle name="40% - Акцент3 9_46EE.2011(v1.0)" xfId="628"/>
    <cellStyle name="40% — акцент4" xfId="629"/>
    <cellStyle name="40% - Акцент4 10" xfId="630"/>
    <cellStyle name="40% - Акцент4 2" xfId="631"/>
    <cellStyle name="40% - Акцент4 2 2" xfId="632"/>
    <cellStyle name="40% - Акцент4 2 3" xfId="633"/>
    <cellStyle name="40% - Акцент4 2_46EE.2011(v1.0)" xfId="634"/>
    <cellStyle name="40% - Акцент4 3" xfId="635"/>
    <cellStyle name="40% - Акцент4 3 2" xfId="636"/>
    <cellStyle name="40% - Акцент4 3 3" xfId="637"/>
    <cellStyle name="40% - Акцент4 3_46EE.2011(v1.0)" xfId="638"/>
    <cellStyle name="40% - Акцент4 4" xfId="639"/>
    <cellStyle name="40% - Акцент4 4 2" xfId="640"/>
    <cellStyle name="40% - Акцент4 4 3" xfId="641"/>
    <cellStyle name="40% - Акцент4 4_46EE.2011(v1.0)" xfId="642"/>
    <cellStyle name="40% - Акцент4 5" xfId="643"/>
    <cellStyle name="40% - Акцент4 5 2" xfId="644"/>
    <cellStyle name="40% - Акцент4 5 3" xfId="645"/>
    <cellStyle name="40% - Акцент4 5_46EE.2011(v1.0)" xfId="646"/>
    <cellStyle name="40% - Акцент4 6" xfId="647"/>
    <cellStyle name="40% - Акцент4 6 2" xfId="648"/>
    <cellStyle name="40% - Акцент4 6 3" xfId="649"/>
    <cellStyle name="40% - Акцент4 6_46EE.2011(v1.0)" xfId="650"/>
    <cellStyle name="40% - Акцент4 7" xfId="651"/>
    <cellStyle name="40% - Акцент4 7 2" xfId="652"/>
    <cellStyle name="40% - Акцент4 7 3" xfId="653"/>
    <cellStyle name="40% - Акцент4 7_46EE.2011(v1.0)" xfId="654"/>
    <cellStyle name="40% - Акцент4 8" xfId="655"/>
    <cellStyle name="40% - Акцент4 8 2" xfId="656"/>
    <cellStyle name="40% - Акцент4 8 3" xfId="657"/>
    <cellStyle name="40% - Акцент4 8_46EE.2011(v1.0)" xfId="658"/>
    <cellStyle name="40% - Акцент4 9" xfId="659"/>
    <cellStyle name="40% - Акцент4 9 2" xfId="660"/>
    <cellStyle name="40% - Акцент4 9 3" xfId="661"/>
    <cellStyle name="40% - Акцент4 9_46EE.2011(v1.0)" xfId="662"/>
    <cellStyle name="40% — акцент5" xfId="663"/>
    <cellStyle name="40% - Акцент5 10" xfId="664"/>
    <cellStyle name="40% - Акцент5 2" xfId="665"/>
    <cellStyle name="40% - Акцент5 2 2" xfId="666"/>
    <cellStyle name="40% - Акцент5 2 3" xfId="667"/>
    <cellStyle name="40% - Акцент5 2_46EE.2011(v1.0)" xfId="668"/>
    <cellStyle name="40% - Акцент5 3" xfId="669"/>
    <cellStyle name="40% - Акцент5 3 2" xfId="670"/>
    <cellStyle name="40% - Акцент5 3 3" xfId="671"/>
    <cellStyle name="40% - Акцент5 3_46EE.2011(v1.0)" xfId="672"/>
    <cellStyle name="40% - Акцент5 4" xfId="673"/>
    <cellStyle name="40% - Акцент5 4 2" xfId="674"/>
    <cellStyle name="40% - Акцент5 4 3" xfId="675"/>
    <cellStyle name="40% - Акцент5 4_46EE.2011(v1.0)" xfId="676"/>
    <cellStyle name="40% - Акцент5 5" xfId="677"/>
    <cellStyle name="40% - Акцент5 5 2" xfId="678"/>
    <cellStyle name="40% - Акцент5 5 3" xfId="679"/>
    <cellStyle name="40% - Акцент5 5_46EE.2011(v1.0)" xfId="680"/>
    <cellStyle name="40% - Акцент5 6" xfId="681"/>
    <cellStyle name="40% - Акцент5 6 2" xfId="682"/>
    <cellStyle name="40% - Акцент5 6 3" xfId="683"/>
    <cellStyle name="40% - Акцент5 6_46EE.2011(v1.0)" xfId="684"/>
    <cellStyle name="40% - Акцент5 7" xfId="685"/>
    <cellStyle name="40% - Акцент5 7 2" xfId="686"/>
    <cellStyle name="40% - Акцент5 7 3" xfId="687"/>
    <cellStyle name="40% - Акцент5 7_46EE.2011(v1.0)" xfId="688"/>
    <cellStyle name="40% - Акцент5 8" xfId="689"/>
    <cellStyle name="40% - Акцент5 8 2" xfId="690"/>
    <cellStyle name="40% - Акцент5 8 3" xfId="691"/>
    <cellStyle name="40% - Акцент5 8_46EE.2011(v1.0)" xfId="692"/>
    <cellStyle name="40% - Акцент5 9" xfId="693"/>
    <cellStyle name="40% - Акцент5 9 2" xfId="694"/>
    <cellStyle name="40% - Акцент5 9 3" xfId="695"/>
    <cellStyle name="40% - Акцент5 9_46EE.2011(v1.0)" xfId="696"/>
    <cellStyle name="40% — акцент6" xfId="697"/>
    <cellStyle name="40% - Акцент6 10" xfId="698"/>
    <cellStyle name="40% - Акцент6 2" xfId="699"/>
    <cellStyle name="40% - Акцент6 2 2" xfId="700"/>
    <cellStyle name="40% - Акцент6 2 3" xfId="701"/>
    <cellStyle name="40% - Акцент6 2_46EE.2011(v1.0)" xfId="702"/>
    <cellStyle name="40% - Акцент6 3" xfId="703"/>
    <cellStyle name="40% - Акцент6 3 2" xfId="704"/>
    <cellStyle name="40% - Акцент6 3 3" xfId="705"/>
    <cellStyle name="40% - Акцент6 3_46EE.2011(v1.0)" xfId="706"/>
    <cellStyle name="40% - Акцент6 4" xfId="707"/>
    <cellStyle name="40% - Акцент6 4 2" xfId="708"/>
    <cellStyle name="40% - Акцент6 4 3" xfId="709"/>
    <cellStyle name="40% - Акцент6 4_46EE.2011(v1.0)" xfId="710"/>
    <cellStyle name="40% - Акцент6 5" xfId="711"/>
    <cellStyle name="40% - Акцент6 5 2" xfId="712"/>
    <cellStyle name="40% - Акцент6 5 3" xfId="713"/>
    <cellStyle name="40% - Акцент6 5_46EE.2011(v1.0)" xfId="714"/>
    <cellStyle name="40% - Акцент6 6" xfId="715"/>
    <cellStyle name="40% - Акцент6 6 2" xfId="716"/>
    <cellStyle name="40% - Акцент6 6 3" xfId="717"/>
    <cellStyle name="40% - Акцент6 6_46EE.2011(v1.0)" xfId="718"/>
    <cellStyle name="40% - Акцент6 7" xfId="719"/>
    <cellStyle name="40% - Акцент6 7 2" xfId="720"/>
    <cellStyle name="40% - Акцент6 7 3" xfId="721"/>
    <cellStyle name="40% - Акцент6 7_46EE.2011(v1.0)" xfId="722"/>
    <cellStyle name="40% - Акцент6 8" xfId="723"/>
    <cellStyle name="40% - Акцент6 8 2" xfId="724"/>
    <cellStyle name="40% - Акцент6 8 3" xfId="725"/>
    <cellStyle name="40% - Акцент6 8_46EE.2011(v1.0)" xfId="726"/>
    <cellStyle name="40% - Акцент6 9" xfId="727"/>
    <cellStyle name="40% - Акцент6 9 2" xfId="728"/>
    <cellStyle name="40% - Акцент6 9 3" xfId="729"/>
    <cellStyle name="40% - Акцент6 9_46EE.2011(v1.0)" xfId="730"/>
    <cellStyle name="60% - Accent1" xfId="731"/>
    <cellStyle name="60% - Accent2" xfId="732"/>
    <cellStyle name="60% - Accent3" xfId="733"/>
    <cellStyle name="60% - Accent4" xfId="734"/>
    <cellStyle name="60% - Accent5" xfId="735"/>
    <cellStyle name="60% - Accent6" xfId="736"/>
    <cellStyle name="60% — акцент1" xfId="737"/>
    <cellStyle name="60% - Акцент1 10" xfId="738"/>
    <cellStyle name="60% - Акцент1 2" xfId="739"/>
    <cellStyle name="60% - Акцент1 2 2" xfId="740"/>
    <cellStyle name="60% - Акцент1 3" xfId="741"/>
    <cellStyle name="60% - Акцент1 3 2" xfId="742"/>
    <cellStyle name="60% - Акцент1 4" xfId="743"/>
    <cellStyle name="60% - Акцент1 4 2" xfId="744"/>
    <cellStyle name="60% - Акцент1 5" xfId="745"/>
    <cellStyle name="60% - Акцент1 5 2" xfId="746"/>
    <cellStyle name="60% - Акцент1 6" xfId="747"/>
    <cellStyle name="60% - Акцент1 6 2" xfId="748"/>
    <cellStyle name="60% - Акцент1 7" xfId="749"/>
    <cellStyle name="60% - Акцент1 7 2" xfId="750"/>
    <cellStyle name="60% - Акцент1 8" xfId="751"/>
    <cellStyle name="60% - Акцент1 8 2" xfId="752"/>
    <cellStyle name="60% - Акцент1 9" xfId="753"/>
    <cellStyle name="60% - Акцент1 9 2" xfId="754"/>
    <cellStyle name="60% — акцент2" xfId="755"/>
    <cellStyle name="60% - Акцент2 10" xfId="756"/>
    <cellStyle name="60% - Акцент2 2" xfId="757"/>
    <cellStyle name="60% - Акцент2 2 2" xfId="758"/>
    <cellStyle name="60% - Акцент2 3" xfId="759"/>
    <cellStyle name="60% - Акцент2 3 2" xfId="760"/>
    <cellStyle name="60% - Акцент2 4" xfId="761"/>
    <cellStyle name="60% - Акцент2 4 2" xfId="762"/>
    <cellStyle name="60% - Акцент2 5" xfId="763"/>
    <cellStyle name="60% - Акцент2 5 2" xfId="764"/>
    <cellStyle name="60% - Акцент2 6" xfId="765"/>
    <cellStyle name="60% - Акцент2 6 2" xfId="766"/>
    <cellStyle name="60% - Акцент2 7" xfId="767"/>
    <cellStyle name="60% - Акцент2 7 2" xfId="768"/>
    <cellStyle name="60% - Акцент2 8" xfId="769"/>
    <cellStyle name="60% - Акцент2 8 2" xfId="770"/>
    <cellStyle name="60% - Акцент2 9" xfId="771"/>
    <cellStyle name="60% - Акцент2 9 2" xfId="772"/>
    <cellStyle name="60% — акцент3" xfId="773"/>
    <cellStyle name="60% - Акцент3 10" xfId="774"/>
    <cellStyle name="60% - Акцент3 2" xfId="775"/>
    <cellStyle name="60% - Акцент3 2 2" xfId="776"/>
    <cellStyle name="60% - Акцент3 3" xfId="777"/>
    <cellStyle name="60% - Акцент3 3 2" xfId="778"/>
    <cellStyle name="60% - Акцент3 4" xfId="779"/>
    <cellStyle name="60% - Акцент3 4 2" xfId="780"/>
    <cellStyle name="60% - Акцент3 5" xfId="781"/>
    <cellStyle name="60% - Акцент3 5 2" xfId="782"/>
    <cellStyle name="60% - Акцент3 6" xfId="783"/>
    <cellStyle name="60% - Акцент3 6 2" xfId="784"/>
    <cellStyle name="60% - Акцент3 7" xfId="785"/>
    <cellStyle name="60% - Акцент3 7 2" xfId="786"/>
    <cellStyle name="60% - Акцент3 8" xfId="787"/>
    <cellStyle name="60% - Акцент3 8 2" xfId="788"/>
    <cellStyle name="60% - Акцент3 9" xfId="789"/>
    <cellStyle name="60% - Акцент3 9 2" xfId="790"/>
    <cellStyle name="60% — акцент4" xfId="791"/>
    <cellStyle name="60% - Акцент4 10" xfId="792"/>
    <cellStyle name="60% - Акцент4 2" xfId="793"/>
    <cellStyle name="60% - Акцент4 2 2" xfId="794"/>
    <cellStyle name="60% - Акцент4 3" xfId="795"/>
    <cellStyle name="60% - Акцент4 3 2" xfId="796"/>
    <cellStyle name="60% - Акцент4 4" xfId="797"/>
    <cellStyle name="60% - Акцент4 4 2" xfId="798"/>
    <cellStyle name="60% - Акцент4 5" xfId="799"/>
    <cellStyle name="60% - Акцент4 5 2" xfId="800"/>
    <cellStyle name="60% - Акцент4 6" xfId="801"/>
    <cellStyle name="60% - Акцент4 6 2" xfId="802"/>
    <cellStyle name="60% - Акцент4 7" xfId="803"/>
    <cellStyle name="60% - Акцент4 7 2" xfId="804"/>
    <cellStyle name="60% - Акцент4 8" xfId="805"/>
    <cellStyle name="60% - Акцент4 8 2" xfId="806"/>
    <cellStyle name="60% - Акцент4 9" xfId="807"/>
    <cellStyle name="60% - Акцент4 9 2" xfId="808"/>
    <cellStyle name="60% — акцент5" xfId="809"/>
    <cellStyle name="60% - Акцент5 10" xfId="810"/>
    <cellStyle name="60% - Акцент5 2" xfId="811"/>
    <cellStyle name="60% - Акцент5 2 2" xfId="812"/>
    <cellStyle name="60% - Акцент5 3" xfId="813"/>
    <cellStyle name="60% - Акцент5 3 2" xfId="814"/>
    <cellStyle name="60% - Акцент5 4" xfId="815"/>
    <cellStyle name="60% - Акцент5 4 2" xfId="816"/>
    <cellStyle name="60% - Акцент5 5" xfId="817"/>
    <cellStyle name="60% - Акцент5 5 2" xfId="818"/>
    <cellStyle name="60% - Акцент5 6" xfId="819"/>
    <cellStyle name="60% - Акцент5 6 2" xfId="820"/>
    <cellStyle name="60% - Акцент5 7" xfId="821"/>
    <cellStyle name="60% - Акцент5 7 2" xfId="822"/>
    <cellStyle name="60% - Акцент5 8" xfId="823"/>
    <cellStyle name="60% - Акцент5 8 2" xfId="824"/>
    <cellStyle name="60% - Акцент5 9" xfId="825"/>
    <cellStyle name="60% - Акцент5 9 2" xfId="826"/>
    <cellStyle name="60% — акцент6" xfId="827"/>
    <cellStyle name="60% - Акцент6 10" xfId="828"/>
    <cellStyle name="60% - Акцент6 2" xfId="829"/>
    <cellStyle name="60% - Акцент6 2 2" xfId="830"/>
    <cellStyle name="60% - Акцент6 3" xfId="831"/>
    <cellStyle name="60% - Акцент6 3 2" xfId="832"/>
    <cellStyle name="60% - Акцент6 4" xfId="833"/>
    <cellStyle name="60% - Акцент6 4 2" xfId="834"/>
    <cellStyle name="60% - Акцент6 5" xfId="835"/>
    <cellStyle name="60% - Акцент6 5 2" xfId="836"/>
    <cellStyle name="60% - Акцент6 6" xfId="837"/>
    <cellStyle name="60% - Акцент6 6 2" xfId="838"/>
    <cellStyle name="60% - Акцент6 7" xfId="839"/>
    <cellStyle name="60% - Акцент6 7 2" xfId="840"/>
    <cellStyle name="60% - Акцент6 8" xfId="841"/>
    <cellStyle name="60% - Акцент6 8 2" xfId="842"/>
    <cellStyle name="60% - Акцент6 9" xfId="843"/>
    <cellStyle name="60% - Акцент6 9 2" xfId="844"/>
    <cellStyle name="Accent1" xfId="845"/>
    <cellStyle name="Accent2" xfId="846"/>
    <cellStyle name="Accent3" xfId="847"/>
    <cellStyle name="Accent4" xfId="848"/>
    <cellStyle name="Accent5" xfId="849"/>
    <cellStyle name="Accent6" xfId="850"/>
    <cellStyle name="Ăčďĺđńńűëęŕ" xfId="851"/>
    <cellStyle name="AFE" xfId="852"/>
    <cellStyle name="Áĺççŕůčňíűé" xfId="853"/>
    <cellStyle name="Äĺíĺćíűé [0]_(ňŕá 3č)" xfId="854"/>
    <cellStyle name="Äĺíĺćíűé_(ňŕá 3č)" xfId="855"/>
    <cellStyle name="Bad" xfId="856"/>
    <cellStyle name="Blue" xfId="857"/>
    <cellStyle name="Body_$Dollars" xfId="858"/>
    <cellStyle name="Calculation" xfId="859"/>
    <cellStyle name="Check Cell" xfId="860"/>
    <cellStyle name="Chek" xfId="861"/>
    <cellStyle name="Comma [0]_Adjusted FS 1299" xfId="862"/>
    <cellStyle name="Comma 0" xfId="863"/>
    <cellStyle name="Comma 0*" xfId="864"/>
    <cellStyle name="Comma 2" xfId="865"/>
    <cellStyle name="Comma 3*" xfId="866"/>
    <cellStyle name="Comma_Adjusted FS 1299" xfId="867"/>
    <cellStyle name="Comma0" xfId="868"/>
    <cellStyle name="Çŕůčňíűé" xfId="869"/>
    <cellStyle name="Currency [0]" xfId="870"/>
    <cellStyle name="Currency [0] 2" xfId="871"/>
    <cellStyle name="Currency [0] 2 10" xfId="872"/>
    <cellStyle name="Currency [0] 2 11" xfId="873"/>
    <cellStyle name="Currency [0] 2 2" xfId="874"/>
    <cellStyle name="Currency [0] 2 2 2" xfId="875"/>
    <cellStyle name="Currency [0] 2 2 3" xfId="876"/>
    <cellStyle name="Currency [0] 2 2 4" xfId="877"/>
    <cellStyle name="Currency [0] 2 3" xfId="878"/>
    <cellStyle name="Currency [0] 2 3 2" xfId="879"/>
    <cellStyle name="Currency [0] 2 3 3" xfId="880"/>
    <cellStyle name="Currency [0] 2 3 4" xfId="881"/>
    <cellStyle name="Currency [0] 2 4" xfId="882"/>
    <cellStyle name="Currency [0] 2 4 2" xfId="883"/>
    <cellStyle name="Currency [0] 2 4 3" xfId="884"/>
    <cellStyle name="Currency [0] 2 4 4" xfId="885"/>
    <cellStyle name="Currency [0] 2 5" xfId="886"/>
    <cellStyle name="Currency [0] 2 5 2" xfId="887"/>
    <cellStyle name="Currency [0] 2 5 3" xfId="888"/>
    <cellStyle name="Currency [0] 2 5 4" xfId="889"/>
    <cellStyle name="Currency [0] 2 6" xfId="890"/>
    <cellStyle name="Currency [0] 2 6 2" xfId="891"/>
    <cellStyle name="Currency [0] 2 6 3" xfId="892"/>
    <cellStyle name="Currency [0] 2 6 4" xfId="893"/>
    <cellStyle name="Currency [0] 2 7" xfId="894"/>
    <cellStyle name="Currency [0] 2 7 2" xfId="895"/>
    <cellStyle name="Currency [0] 2 7 3" xfId="896"/>
    <cellStyle name="Currency [0] 2 7 4" xfId="897"/>
    <cellStyle name="Currency [0] 2 8" xfId="898"/>
    <cellStyle name="Currency [0] 2 8 2" xfId="899"/>
    <cellStyle name="Currency [0] 2 8 3" xfId="900"/>
    <cellStyle name="Currency [0] 2 8 4" xfId="901"/>
    <cellStyle name="Currency [0] 2 9" xfId="902"/>
    <cellStyle name="Currency [0] 3" xfId="903"/>
    <cellStyle name="Currency [0] 3 10" xfId="904"/>
    <cellStyle name="Currency [0] 3 11" xfId="905"/>
    <cellStyle name="Currency [0] 3 2" xfId="906"/>
    <cellStyle name="Currency [0] 3 2 2" xfId="907"/>
    <cellStyle name="Currency [0] 3 2 3" xfId="908"/>
    <cellStyle name="Currency [0] 3 2 4" xfId="909"/>
    <cellStyle name="Currency [0] 3 3" xfId="910"/>
    <cellStyle name="Currency [0] 3 3 2" xfId="911"/>
    <cellStyle name="Currency [0] 3 3 3" xfId="912"/>
    <cellStyle name="Currency [0] 3 3 4" xfId="913"/>
    <cellStyle name="Currency [0] 3 4" xfId="914"/>
    <cellStyle name="Currency [0] 3 4 2" xfId="915"/>
    <cellStyle name="Currency [0] 3 4 3" xfId="916"/>
    <cellStyle name="Currency [0] 3 4 4" xfId="917"/>
    <cellStyle name="Currency [0] 3 5" xfId="918"/>
    <cellStyle name="Currency [0] 3 5 2" xfId="919"/>
    <cellStyle name="Currency [0] 3 5 3" xfId="920"/>
    <cellStyle name="Currency [0] 3 5 4" xfId="921"/>
    <cellStyle name="Currency [0] 3 6" xfId="922"/>
    <cellStyle name="Currency [0] 3 6 2" xfId="923"/>
    <cellStyle name="Currency [0] 3 6 3" xfId="924"/>
    <cellStyle name="Currency [0] 3 6 4" xfId="925"/>
    <cellStyle name="Currency [0] 3 7" xfId="926"/>
    <cellStyle name="Currency [0] 3 7 2" xfId="927"/>
    <cellStyle name="Currency [0] 3 7 3" xfId="928"/>
    <cellStyle name="Currency [0] 3 7 4" xfId="929"/>
    <cellStyle name="Currency [0] 3 8" xfId="930"/>
    <cellStyle name="Currency [0] 3 8 2" xfId="931"/>
    <cellStyle name="Currency [0] 3 8 3" xfId="932"/>
    <cellStyle name="Currency [0] 3 8 4" xfId="933"/>
    <cellStyle name="Currency [0] 3 9" xfId="934"/>
    <cellStyle name="Currency [0] 4" xfId="935"/>
    <cellStyle name="Currency [0] 4 10" xfId="936"/>
    <cellStyle name="Currency [0] 4 11" xfId="937"/>
    <cellStyle name="Currency [0] 4 2" xfId="938"/>
    <cellStyle name="Currency [0] 4 2 2" xfId="939"/>
    <cellStyle name="Currency [0] 4 2 3" xfId="940"/>
    <cellStyle name="Currency [0] 4 2 4" xfId="941"/>
    <cellStyle name="Currency [0] 4 3" xfId="942"/>
    <cellStyle name="Currency [0] 4 3 2" xfId="943"/>
    <cellStyle name="Currency [0] 4 3 3" xfId="944"/>
    <cellStyle name="Currency [0] 4 3 4" xfId="945"/>
    <cellStyle name="Currency [0] 4 4" xfId="946"/>
    <cellStyle name="Currency [0] 4 4 2" xfId="947"/>
    <cellStyle name="Currency [0] 4 4 3" xfId="948"/>
    <cellStyle name="Currency [0] 4 4 4" xfId="949"/>
    <cellStyle name="Currency [0] 4 5" xfId="950"/>
    <cellStyle name="Currency [0] 4 5 2" xfId="951"/>
    <cellStyle name="Currency [0] 4 5 3" xfId="952"/>
    <cellStyle name="Currency [0] 4 5 4" xfId="953"/>
    <cellStyle name="Currency [0] 4 6" xfId="954"/>
    <cellStyle name="Currency [0] 4 6 2" xfId="955"/>
    <cellStyle name="Currency [0] 4 6 3" xfId="956"/>
    <cellStyle name="Currency [0] 4 6 4" xfId="957"/>
    <cellStyle name="Currency [0] 4 7" xfId="958"/>
    <cellStyle name="Currency [0] 4 7 2" xfId="959"/>
    <cellStyle name="Currency [0] 4 7 3" xfId="960"/>
    <cellStyle name="Currency [0] 4 7 4" xfId="961"/>
    <cellStyle name="Currency [0] 4 8" xfId="962"/>
    <cellStyle name="Currency [0] 4 8 2" xfId="963"/>
    <cellStyle name="Currency [0] 4 8 3" xfId="964"/>
    <cellStyle name="Currency [0] 4 8 4" xfId="965"/>
    <cellStyle name="Currency [0] 4 9" xfId="966"/>
    <cellStyle name="Currency [0] 5" xfId="967"/>
    <cellStyle name="Currency [0] 5 10" xfId="968"/>
    <cellStyle name="Currency [0] 5 11" xfId="969"/>
    <cellStyle name="Currency [0] 5 2" xfId="970"/>
    <cellStyle name="Currency [0] 5 2 2" xfId="971"/>
    <cellStyle name="Currency [0] 5 2 3" xfId="972"/>
    <cellStyle name="Currency [0] 5 2 4" xfId="973"/>
    <cellStyle name="Currency [0] 5 3" xfId="974"/>
    <cellStyle name="Currency [0] 5 3 2" xfId="975"/>
    <cellStyle name="Currency [0] 5 3 3" xfId="976"/>
    <cellStyle name="Currency [0] 5 3 4" xfId="977"/>
    <cellStyle name="Currency [0] 5 4" xfId="978"/>
    <cellStyle name="Currency [0] 5 4 2" xfId="979"/>
    <cellStyle name="Currency [0] 5 4 3" xfId="980"/>
    <cellStyle name="Currency [0] 5 4 4" xfId="981"/>
    <cellStyle name="Currency [0] 5 5" xfId="982"/>
    <cellStyle name="Currency [0] 5 5 2" xfId="983"/>
    <cellStyle name="Currency [0] 5 5 3" xfId="984"/>
    <cellStyle name="Currency [0] 5 5 4" xfId="985"/>
    <cellStyle name="Currency [0] 5 6" xfId="986"/>
    <cellStyle name="Currency [0] 5 6 2" xfId="987"/>
    <cellStyle name="Currency [0] 5 6 3" xfId="988"/>
    <cellStyle name="Currency [0] 5 6 4" xfId="989"/>
    <cellStyle name="Currency [0] 5 7" xfId="990"/>
    <cellStyle name="Currency [0] 5 7 2" xfId="991"/>
    <cellStyle name="Currency [0] 5 7 3" xfId="992"/>
    <cellStyle name="Currency [0] 5 7 4" xfId="993"/>
    <cellStyle name="Currency [0] 5 8" xfId="994"/>
    <cellStyle name="Currency [0] 5 8 2" xfId="995"/>
    <cellStyle name="Currency [0] 5 8 3" xfId="996"/>
    <cellStyle name="Currency [0] 5 8 4" xfId="997"/>
    <cellStyle name="Currency [0] 5 9" xfId="998"/>
    <cellStyle name="Currency [0] 6" xfId="999"/>
    <cellStyle name="Currency [0] 6 2" xfId="1000"/>
    <cellStyle name="Currency [0] 6 3" xfId="1001"/>
    <cellStyle name="Currency [0] 6 4" xfId="1002"/>
    <cellStyle name="Currency [0] 7" xfId="1003"/>
    <cellStyle name="Currency [0] 7 2" xfId="1004"/>
    <cellStyle name="Currency [0] 7 3" xfId="1005"/>
    <cellStyle name="Currency [0] 7 4" xfId="1006"/>
    <cellStyle name="Currency [0] 8" xfId="1007"/>
    <cellStyle name="Currency [0] 8 2" xfId="1008"/>
    <cellStyle name="Currency [0] 8 3" xfId="1009"/>
    <cellStyle name="Currency [0] 8 4" xfId="1010"/>
    <cellStyle name="Currency 0" xfId="1011"/>
    <cellStyle name="Currency 2" xfId="1012"/>
    <cellStyle name="Currency_06_9m" xfId="1013"/>
    <cellStyle name="Currency0" xfId="1014"/>
    <cellStyle name="Currency2" xfId="1015"/>
    <cellStyle name="Date" xfId="1016"/>
    <cellStyle name="Date Aligned" xfId="1017"/>
    <cellStyle name="Dates" xfId="1018"/>
    <cellStyle name="Dezimal [0]_NEGS" xfId="1019"/>
    <cellStyle name="Dezimal_NEGS" xfId="1020"/>
    <cellStyle name="Dotted Line" xfId="1021"/>
    <cellStyle name="E&amp;Y House" xfId="1022"/>
    <cellStyle name="E-mail" xfId="1023"/>
    <cellStyle name="E-mail 2" xfId="1024"/>
    <cellStyle name="E-mail_BALANCE.TBO.2011YEAR(v1.1)" xfId="1025"/>
    <cellStyle name="Euro" xfId="1026"/>
    <cellStyle name="ew" xfId="1027"/>
    <cellStyle name="Explanatory Text" xfId="1028"/>
    <cellStyle name="F2" xfId="1029"/>
    <cellStyle name="F3" xfId="1030"/>
    <cellStyle name="F4" xfId="1031"/>
    <cellStyle name="F5" xfId="1032"/>
    <cellStyle name="F6" xfId="1033"/>
    <cellStyle name="F7" xfId="1034"/>
    <cellStyle name="F8" xfId="1035"/>
    <cellStyle name="Fixed" xfId="1036"/>
    <cellStyle name="fo]_x000d__x000a_UserName=Murat Zelef_x000d__x000a_UserCompany=Bumerang_x000d__x000a__x000d__x000a_[File Paths]_x000d__x000a_WorkingDirectory=C:\EQUIS\DLWIN_x000d__x000a_DownLoader=C" xfId="1037"/>
    <cellStyle name="Followed Hyperlink" xfId="1038"/>
    <cellStyle name="Footnote" xfId="1039"/>
    <cellStyle name="Good" xfId="1040"/>
    <cellStyle name="hard no" xfId="1041"/>
    <cellStyle name="Hard Percent" xfId="1042"/>
    <cellStyle name="hardno" xfId="1043"/>
    <cellStyle name="Header" xfId="1044"/>
    <cellStyle name="Heading" xfId="1045"/>
    <cellStyle name="Heading 1" xfId="1046"/>
    <cellStyle name="Heading 2" xfId="1047"/>
    <cellStyle name="Heading 3" xfId="1048"/>
    <cellStyle name="Heading 4" xfId="1049"/>
    <cellStyle name="Heading_GP.ITOG.4.78(v1.0) - для разделения" xfId="1050"/>
    <cellStyle name="Heading2" xfId="1051"/>
    <cellStyle name="Heading2 2" xfId="1052"/>
    <cellStyle name="Heading2_BALANCE.TBO.2011YEAR(v1.1)" xfId="1053"/>
    <cellStyle name="Hyperlink" xfId="1054"/>
    <cellStyle name="Îáű÷íűé__FES" xfId="1055"/>
    <cellStyle name="Îáû÷íûé_cogs" xfId="1056"/>
    <cellStyle name="Îňęđűâŕâřŕ˙ń˙ ăčďĺđńńűëęŕ" xfId="1057"/>
    <cellStyle name="Info" xfId="1058"/>
    <cellStyle name="Input" xfId="1059"/>
    <cellStyle name="InputCurrency" xfId="1060"/>
    <cellStyle name="InputCurrency2" xfId="1061"/>
    <cellStyle name="InputMultiple1" xfId="1062"/>
    <cellStyle name="InputPercent1" xfId="1063"/>
    <cellStyle name="Inputs" xfId="1064"/>
    <cellStyle name="Inputs (const)" xfId="1065"/>
    <cellStyle name="Inputs (const) 2" xfId="1066"/>
    <cellStyle name="Inputs (const)_BALANCE.TBO.2011YEAR(v1.1)" xfId="1067"/>
    <cellStyle name="Inputs 2" xfId="1068"/>
    <cellStyle name="Inputs 3" xfId="1069"/>
    <cellStyle name="Inputs Co" xfId="1070"/>
    <cellStyle name="Inputs_46EE.2011(v1.0)" xfId="1071"/>
    <cellStyle name="Linked Cell" xfId="1072"/>
    <cellStyle name="Millares [0]_RESULTS" xfId="1073"/>
    <cellStyle name="Millares_RESULTS" xfId="1074"/>
    <cellStyle name="Milliers [0]_RESULTS" xfId="1075"/>
    <cellStyle name="Milliers_RESULTS" xfId="1076"/>
    <cellStyle name="mnb" xfId="1077"/>
    <cellStyle name="Moneda [0]_RESULTS" xfId="1078"/>
    <cellStyle name="Moneda_RESULTS" xfId="1079"/>
    <cellStyle name="Monétaire [0]_RESULTS" xfId="1080"/>
    <cellStyle name="Monétaire_RESULTS" xfId="1081"/>
    <cellStyle name="Multiple" xfId="1082"/>
    <cellStyle name="Multiple1" xfId="1083"/>
    <cellStyle name="MultipleBelow" xfId="1084"/>
    <cellStyle name="namber" xfId="1085"/>
    <cellStyle name="Neutral" xfId="1086"/>
    <cellStyle name="Norma11l" xfId="1087"/>
    <cellStyle name="normal" xfId="1088"/>
    <cellStyle name="Normal - Style1" xfId="1089"/>
    <cellStyle name="normal 10" xfId="1090"/>
    <cellStyle name="normal 11" xfId="1091"/>
    <cellStyle name="normal 12" xfId="1092"/>
    <cellStyle name="normal 13" xfId="1093"/>
    <cellStyle name="normal 14" xfId="1094"/>
    <cellStyle name="normal 15" xfId="1095"/>
    <cellStyle name="normal 16" xfId="1096"/>
    <cellStyle name="normal 17" xfId="1097"/>
    <cellStyle name="normal 18" xfId="1098"/>
    <cellStyle name="normal 19" xfId="1099"/>
    <cellStyle name="Normal 2" xfId="1100"/>
    <cellStyle name="Normal 2 2" xfId="1101"/>
    <cellStyle name="Normal 2 3" xfId="1102"/>
    <cellStyle name="Normal 2 4" xfId="1103"/>
    <cellStyle name="Normal 2_Общехоз." xfId="1104"/>
    <cellStyle name="normal 20" xfId="1105"/>
    <cellStyle name="normal 21" xfId="1106"/>
    <cellStyle name="normal 22" xfId="1107"/>
    <cellStyle name="normal 23" xfId="1108"/>
    <cellStyle name="normal 24" xfId="1109"/>
    <cellStyle name="normal 25" xfId="1110"/>
    <cellStyle name="normal 26" xfId="1111"/>
    <cellStyle name="normal 3" xfId="1112"/>
    <cellStyle name="normal 4" xfId="1113"/>
    <cellStyle name="normal 5" xfId="1114"/>
    <cellStyle name="normal 6" xfId="1115"/>
    <cellStyle name="normal 7" xfId="1116"/>
    <cellStyle name="normal 8" xfId="1117"/>
    <cellStyle name="normal 9" xfId="1118"/>
    <cellStyle name="Normal." xfId="1119"/>
    <cellStyle name="Normal_06_9m" xfId="1120"/>
    <cellStyle name="Normal1" xfId="1121"/>
    <cellStyle name="Normal2" xfId="1122"/>
    <cellStyle name="NormalGB" xfId="1123"/>
    <cellStyle name="Normalny_24. 02. 97." xfId="1124"/>
    <cellStyle name="normбlnм_laroux" xfId="1125"/>
    <cellStyle name="Note" xfId="1126"/>
    <cellStyle name="number" xfId="1127"/>
    <cellStyle name="Ôčíŕíńîâűé [0]_(ňŕá 3č)" xfId="1128"/>
    <cellStyle name="Ôčíŕíńîâűé_(ňŕá 3č)" xfId="1129"/>
    <cellStyle name="Option" xfId="1130"/>
    <cellStyle name="Òûñÿ÷è [0]_cogs" xfId="1131"/>
    <cellStyle name="Òûñÿ÷è_cogs" xfId="1132"/>
    <cellStyle name="Output" xfId="1133"/>
    <cellStyle name="Page Number" xfId="1134"/>
    <cellStyle name="pb_page_heading_LS" xfId="1135"/>
    <cellStyle name="Percent_RS_Lianozovo-Samara_9m01" xfId="1136"/>
    <cellStyle name="Percent1" xfId="1137"/>
    <cellStyle name="Piug" xfId="1138"/>
    <cellStyle name="Plug" xfId="1139"/>
    <cellStyle name="Price_Body" xfId="1140"/>
    <cellStyle name="prochrek" xfId="1141"/>
    <cellStyle name="Protected" xfId="1142"/>
    <cellStyle name="Salomon Logo" xfId="1143"/>
    <cellStyle name="SAPBEXaggData" xfId="1144"/>
    <cellStyle name="SAPBEXaggDataEmph" xfId="1145"/>
    <cellStyle name="SAPBEXaggItem" xfId="1146"/>
    <cellStyle name="SAPBEXaggItemX" xfId="1147"/>
    <cellStyle name="SAPBEXchaText" xfId="1148"/>
    <cellStyle name="SAPBEXexcBad7" xfId="1149"/>
    <cellStyle name="SAPBEXexcBad8" xfId="1150"/>
    <cellStyle name="SAPBEXexcBad9" xfId="1151"/>
    <cellStyle name="SAPBEXexcCritical4" xfId="1152"/>
    <cellStyle name="SAPBEXexcCritical5" xfId="1153"/>
    <cellStyle name="SAPBEXexcCritical6" xfId="1154"/>
    <cellStyle name="SAPBEXexcGood1" xfId="1155"/>
    <cellStyle name="SAPBEXexcGood2" xfId="1156"/>
    <cellStyle name="SAPBEXexcGood3" xfId="1157"/>
    <cellStyle name="SAPBEXfilterDrill" xfId="1158"/>
    <cellStyle name="SAPBEXfilterItem" xfId="1159"/>
    <cellStyle name="SAPBEXfilterText" xfId="1160"/>
    <cellStyle name="SAPBEXformats" xfId="1161"/>
    <cellStyle name="SAPBEXheaderItem" xfId="1162"/>
    <cellStyle name="SAPBEXheaderText" xfId="1163"/>
    <cellStyle name="SAPBEXHLevel0" xfId="1164"/>
    <cellStyle name="SAPBEXHLevel0X" xfId="1165"/>
    <cellStyle name="SAPBEXHLevel1" xfId="1166"/>
    <cellStyle name="SAPBEXHLevel1X" xfId="1167"/>
    <cellStyle name="SAPBEXHLevel2" xfId="1168"/>
    <cellStyle name="SAPBEXHLevel2X" xfId="1169"/>
    <cellStyle name="SAPBEXHLevel3" xfId="1170"/>
    <cellStyle name="SAPBEXHLevel3X" xfId="1171"/>
    <cellStyle name="SAPBEXinputData" xfId="1172"/>
    <cellStyle name="SAPBEXinputData 2" xfId="1173"/>
    <cellStyle name="SAPBEXinputData 3" xfId="1174"/>
    <cellStyle name="SAPBEXinputData 4" xfId="1175"/>
    <cellStyle name="SAPBEXresData" xfId="1176"/>
    <cellStyle name="SAPBEXresDataEmph" xfId="1177"/>
    <cellStyle name="SAPBEXresItem" xfId="1178"/>
    <cellStyle name="SAPBEXresItemX" xfId="1179"/>
    <cellStyle name="SAPBEXstdData" xfId="1180"/>
    <cellStyle name="SAPBEXstdDataEmph" xfId="1181"/>
    <cellStyle name="SAPBEXstdItem" xfId="1182"/>
    <cellStyle name="SAPBEXstdItemX" xfId="1183"/>
    <cellStyle name="SAPBEXtitle" xfId="1184"/>
    <cellStyle name="SAPBEXundefined" xfId="1185"/>
    <cellStyle name="st1" xfId="1186"/>
    <cellStyle name="Standard_NEGS" xfId="1187"/>
    <cellStyle name="Style 1" xfId="1188"/>
    <cellStyle name="Table Head" xfId="1189"/>
    <cellStyle name="Table Head Aligned" xfId="1190"/>
    <cellStyle name="Table Head Blue" xfId="1191"/>
    <cellStyle name="Table Head Green" xfId="1192"/>
    <cellStyle name="Table Head_Val_Sum_Graph" xfId="1193"/>
    <cellStyle name="Table Heading" xfId="1194"/>
    <cellStyle name="Table Heading 2" xfId="1195"/>
    <cellStyle name="Table Heading_BALANCE.TBO.2011YEAR(v1.1)" xfId="1196"/>
    <cellStyle name="Table Text" xfId="1197"/>
    <cellStyle name="Table Title" xfId="1198"/>
    <cellStyle name="Table Units" xfId="1199"/>
    <cellStyle name="Table_Header" xfId="1200"/>
    <cellStyle name="Text" xfId="1201"/>
    <cellStyle name="Text 1" xfId="1202"/>
    <cellStyle name="Text Head" xfId="1203"/>
    <cellStyle name="Text Head 1" xfId="1204"/>
    <cellStyle name="Title" xfId="1205"/>
    <cellStyle name="Total" xfId="1206"/>
    <cellStyle name="TotalCurrency" xfId="1207"/>
    <cellStyle name="Underline_Single" xfId="1208"/>
    <cellStyle name="Unit" xfId="1209"/>
    <cellStyle name="Warning Text" xfId="1210"/>
    <cellStyle name="year" xfId="1211"/>
    <cellStyle name="Акцент1 10" xfId="1212"/>
    <cellStyle name="Акцент1 11" xfId="1213"/>
    <cellStyle name="Акцент1 2" xfId="1214"/>
    <cellStyle name="Акцент1 2 2" xfId="1215"/>
    <cellStyle name="Акцент1 3" xfId="1216"/>
    <cellStyle name="Акцент1 3 2" xfId="1217"/>
    <cellStyle name="Акцент1 4" xfId="1218"/>
    <cellStyle name="Акцент1 4 2" xfId="1219"/>
    <cellStyle name="Акцент1 5" xfId="1220"/>
    <cellStyle name="Акцент1 5 2" xfId="1221"/>
    <cellStyle name="Акцент1 6" xfId="1222"/>
    <cellStyle name="Акцент1 6 2" xfId="1223"/>
    <cellStyle name="Акцент1 7" xfId="1224"/>
    <cellStyle name="Акцент1 7 2" xfId="1225"/>
    <cellStyle name="Акцент1 8" xfId="1226"/>
    <cellStyle name="Акцент1 8 2" xfId="1227"/>
    <cellStyle name="Акцент1 9" xfId="1228"/>
    <cellStyle name="Акцент1 9 2" xfId="1229"/>
    <cellStyle name="Акцент2 10" xfId="1230"/>
    <cellStyle name="Акцент2 11" xfId="1231"/>
    <cellStyle name="Акцент2 2" xfId="1232"/>
    <cellStyle name="Акцент2 2 2" xfId="1233"/>
    <cellStyle name="Акцент2 3" xfId="1234"/>
    <cellStyle name="Акцент2 3 2" xfId="1235"/>
    <cellStyle name="Акцент2 4" xfId="1236"/>
    <cellStyle name="Акцент2 4 2" xfId="1237"/>
    <cellStyle name="Акцент2 5" xfId="1238"/>
    <cellStyle name="Акцент2 5 2" xfId="1239"/>
    <cellStyle name="Акцент2 6" xfId="1240"/>
    <cellStyle name="Акцент2 6 2" xfId="1241"/>
    <cellStyle name="Акцент2 7" xfId="1242"/>
    <cellStyle name="Акцент2 7 2" xfId="1243"/>
    <cellStyle name="Акцент2 8" xfId="1244"/>
    <cellStyle name="Акцент2 8 2" xfId="1245"/>
    <cellStyle name="Акцент2 9" xfId="1246"/>
    <cellStyle name="Акцент2 9 2" xfId="1247"/>
    <cellStyle name="Акцент3 10" xfId="1248"/>
    <cellStyle name="Акцент3 11" xfId="1249"/>
    <cellStyle name="Акцент3 2" xfId="1250"/>
    <cellStyle name="Акцент3 2 2" xfId="1251"/>
    <cellStyle name="Акцент3 3" xfId="1252"/>
    <cellStyle name="Акцент3 3 2" xfId="1253"/>
    <cellStyle name="Акцент3 4" xfId="1254"/>
    <cellStyle name="Акцент3 4 2" xfId="1255"/>
    <cellStyle name="Акцент3 5" xfId="1256"/>
    <cellStyle name="Акцент3 5 2" xfId="1257"/>
    <cellStyle name="Акцент3 6" xfId="1258"/>
    <cellStyle name="Акцент3 6 2" xfId="1259"/>
    <cellStyle name="Акцент3 7" xfId="1260"/>
    <cellStyle name="Акцент3 7 2" xfId="1261"/>
    <cellStyle name="Акцент3 8" xfId="1262"/>
    <cellStyle name="Акцент3 8 2" xfId="1263"/>
    <cellStyle name="Акцент3 9" xfId="1264"/>
    <cellStyle name="Акцент3 9 2" xfId="1265"/>
    <cellStyle name="Акцент4 10" xfId="1266"/>
    <cellStyle name="Акцент4 11" xfId="1267"/>
    <cellStyle name="Акцент4 2" xfId="1268"/>
    <cellStyle name="Акцент4 2 2" xfId="1269"/>
    <cellStyle name="Акцент4 3" xfId="1270"/>
    <cellStyle name="Акцент4 3 2" xfId="1271"/>
    <cellStyle name="Акцент4 4" xfId="1272"/>
    <cellStyle name="Акцент4 4 2" xfId="1273"/>
    <cellStyle name="Акцент4 5" xfId="1274"/>
    <cellStyle name="Акцент4 5 2" xfId="1275"/>
    <cellStyle name="Акцент4 6" xfId="1276"/>
    <cellStyle name="Акцент4 6 2" xfId="1277"/>
    <cellStyle name="Акцент4 7" xfId="1278"/>
    <cellStyle name="Акцент4 7 2" xfId="1279"/>
    <cellStyle name="Акцент4 8" xfId="1280"/>
    <cellStyle name="Акцент4 8 2" xfId="1281"/>
    <cellStyle name="Акцент4 9" xfId="1282"/>
    <cellStyle name="Акцент4 9 2" xfId="1283"/>
    <cellStyle name="Акцент5 10" xfId="1284"/>
    <cellStyle name="Акцент5 11" xfId="1285"/>
    <cellStyle name="Акцент5 2" xfId="1286"/>
    <cellStyle name="Акцент5 2 2" xfId="1287"/>
    <cellStyle name="Акцент5 3" xfId="1288"/>
    <cellStyle name="Акцент5 3 2" xfId="1289"/>
    <cellStyle name="Акцент5 4" xfId="1290"/>
    <cellStyle name="Акцент5 4 2" xfId="1291"/>
    <cellStyle name="Акцент5 5" xfId="1292"/>
    <cellStyle name="Акцент5 5 2" xfId="1293"/>
    <cellStyle name="Акцент5 6" xfId="1294"/>
    <cellStyle name="Акцент5 6 2" xfId="1295"/>
    <cellStyle name="Акцент5 7" xfId="1296"/>
    <cellStyle name="Акцент5 7 2" xfId="1297"/>
    <cellStyle name="Акцент5 8" xfId="1298"/>
    <cellStyle name="Акцент5 8 2" xfId="1299"/>
    <cellStyle name="Акцент5 9" xfId="1300"/>
    <cellStyle name="Акцент5 9 2" xfId="1301"/>
    <cellStyle name="Акцент6 10" xfId="1302"/>
    <cellStyle name="Акцент6 11" xfId="1303"/>
    <cellStyle name="Акцент6 2" xfId="1304"/>
    <cellStyle name="Акцент6 2 2" xfId="1305"/>
    <cellStyle name="Акцент6 3" xfId="1306"/>
    <cellStyle name="Акцент6 3 2" xfId="1307"/>
    <cellStyle name="Акцент6 4" xfId="1308"/>
    <cellStyle name="Акцент6 4 2" xfId="1309"/>
    <cellStyle name="Акцент6 5" xfId="1310"/>
    <cellStyle name="Акцент6 5 2" xfId="1311"/>
    <cellStyle name="Акцент6 6" xfId="1312"/>
    <cellStyle name="Акцент6 6 2" xfId="1313"/>
    <cellStyle name="Акцент6 7" xfId="1314"/>
    <cellStyle name="Акцент6 7 2" xfId="1315"/>
    <cellStyle name="Акцент6 8" xfId="1316"/>
    <cellStyle name="Акцент6 8 2" xfId="1317"/>
    <cellStyle name="Акцент6 9" xfId="1318"/>
    <cellStyle name="Акцент6 9 2" xfId="1319"/>
    <cellStyle name="Беззащитный" xfId="1320"/>
    <cellStyle name="Ввод  10" xfId="1321"/>
    <cellStyle name="Ввод  11" xfId="1322"/>
    <cellStyle name="Ввод  2" xfId="1323"/>
    <cellStyle name="Ввод  2 2" xfId="1324"/>
    <cellStyle name="Ввод  2_46EE.2011(v1.0)" xfId="1325"/>
    <cellStyle name="Ввод  3" xfId="1326"/>
    <cellStyle name="Ввод  3 2" xfId="1327"/>
    <cellStyle name="Ввод  3_46EE.2011(v1.0)" xfId="1328"/>
    <cellStyle name="Ввод  4" xfId="1329"/>
    <cellStyle name="Ввод  4 2" xfId="1330"/>
    <cellStyle name="Ввод  4_46EE.2011(v1.0)" xfId="1331"/>
    <cellStyle name="Ввод  5" xfId="1332"/>
    <cellStyle name="Ввод  5 2" xfId="1333"/>
    <cellStyle name="Ввод  5_46EE.2011(v1.0)" xfId="1334"/>
    <cellStyle name="Ввод  6" xfId="1335"/>
    <cellStyle name="Ввод  6 2" xfId="1336"/>
    <cellStyle name="Ввод  6_46EE.2011(v1.0)" xfId="1337"/>
    <cellStyle name="Ввод  7" xfId="1338"/>
    <cellStyle name="Ввод  7 2" xfId="1339"/>
    <cellStyle name="Ввод  7_46EE.2011(v1.0)" xfId="1340"/>
    <cellStyle name="Ввод  8" xfId="1341"/>
    <cellStyle name="Ввод  8 2" xfId="1342"/>
    <cellStyle name="Ввод  8_46EE.2011(v1.0)" xfId="1343"/>
    <cellStyle name="Ввод  9" xfId="1344"/>
    <cellStyle name="Ввод  9 2" xfId="1345"/>
    <cellStyle name="Ввод  9_46EE.2011(v1.0)" xfId="1346"/>
    <cellStyle name="Верт. заголовок" xfId="1347"/>
    <cellStyle name="Вес_продукта" xfId="1348"/>
    <cellStyle name="Вывод 10" xfId="1349"/>
    <cellStyle name="Вывод 11" xfId="1350"/>
    <cellStyle name="Вывод 2" xfId="1351"/>
    <cellStyle name="Вывод 2 2" xfId="1352"/>
    <cellStyle name="Вывод 2_46EE.2011(v1.0)" xfId="1353"/>
    <cellStyle name="Вывод 3" xfId="1354"/>
    <cellStyle name="Вывод 3 2" xfId="1355"/>
    <cellStyle name="Вывод 3_46EE.2011(v1.0)" xfId="1356"/>
    <cellStyle name="Вывод 4" xfId="1357"/>
    <cellStyle name="Вывод 4 2" xfId="1358"/>
    <cellStyle name="Вывод 4_46EE.2011(v1.0)" xfId="1359"/>
    <cellStyle name="Вывод 5" xfId="1360"/>
    <cellStyle name="Вывод 5 2" xfId="1361"/>
    <cellStyle name="Вывод 5_46EE.2011(v1.0)" xfId="1362"/>
    <cellStyle name="Вывод 6" xfId="1363"/>
    <cellStyle name="Вывод 6 2" xfId="1364"/>
    <cellStyle name="Вывод 6_46EE.2011(v1.0)" xfId="1365"/>
    <cellStyle name="Вывод 7" xfId="1366"/>
    <cellStyle name="Вывод 7 2" xfId="1367"/>
    <cellStyle name="Вывод 7_46EE.2011(v1.0)" xfId="1368"/>
    <cellStyle name="Вывод 8" xfId="1369"/>
    <cellStyle name="Вывод 8 2" xfId="1370"/>
    <cellStyle name="Вывод 8_46EE.2011(v1.0)" xfId="1371"/>
    <cellStyle name="Вывод 9" xfId="1372"/>
    <cellStyle name="Вывод 9 2" xfId="1373"/>
    <cellStyle name="Вывод 9_46EE.2011(v1.0)" xfId="1374"/>
    <cellStyle name="Вычисление 10" xfId="1375"/>
    <cellStyle name="Вычисление 11" xfId="1376"/>
    <cellStyle name="Вычисление 2" xfId="1377"/>
    <cellStyle name="Вычисление 2 2" xfId="1378"/>
    <cellStyle name="Вычисление 2_46EE.2011(v1.0)" xfId="1379"/>
    <cellStyle name="Вычисление 3" xfId="1380"/>
    <cellStyle name="Вычисление 3 2" xfId="1381"/>
    <cellStyle name="Вычисление 3_46EE.2011(v1.0)" xfId="1382"/>
    <cellStyle name="Вычисление 4" xfId="1383"/>
    <cellStyle name="Вычисление 4 2" xfId="1384"/>
    <cellStyle name="Вычисление 4_46EE.2011(v1.0)" xfId="1385"/>
    <cellStyle name="Вычисление 5" xfId="1386"/>
    <cellStyle name="Вычисление 5 2" xfId="1387"/>
    <cellStyle name="Вычисление 5_46EE.2011(v1.0)" xfId="1388"/>
    <cellStyle name="Вычисление 6" xfId="1389"/>
    <cellStyle name="Вычисление 6 2" xfId="1390"/>
    <cellStyle name="Вычисление 6_46EE.2011(v1.0)" xfId="1391"/>
    <cellStyle name="Вычисление 7" xfId="1392"/>
    <cellStyle name="Вычисление 7 2" xfId="1393"/>
    <cellStyle name="Вычисление 7_46EE.2011(v1.0)" xfId="1394"/>
    <cellStyle name="Вычисление 8" xfId="1395"/>
    <cellStyle name="Вычисление 8 2" xfId="1396"/>
    <cellStyle name="Вычисление 8_46EE.2011(v1.0)" xfId="1397"/>
    <cellStyle name="Вычисление 9" xfId="1398"/>
    <cellStyle name="Вычисление 9 2" xfId="1399"/>
    <cellStyle name="Вычисление 9_46EE.2011(v1.0)" xfId="1400"/>
    <cellStyle name="Гиперссылка 2" xfId="1401"/>
    <cellStyle name="Гиперссылка 3" xfId="1402"/>
    <cellStyle name="Гиперссылка 4" xfId="1403"/>
    <cellStyle name="Группа" xfId="1404"/>
    <cellStyle name="Группа 0" xfId="1405"/>
    <cellStyle name="Группа 1" xfId="1406"/>
    <cellStyle name="Группа 2" xfId="1407"/>
    <cellStyle name="Группа 3" xfId="1408"/>
    <cellStyle name="Группа 4" xfId="1409"/>
    <cellStyle name="Группа 5" xfId="1410"/>
    <cellStyle name="Группа 6" xfId="1411"/>
    <cellStyle name="Группа 7" xfId="1412"/>
    <cellStyle name="Группа 8" xfId="1413"/>
    <cellStyle name="Группа_additional slides_04.12.03 _1" xfId="1414"/>
    <cellStyle name="ДАТА" xfId="1415"/>
    <cellStyle name="ДАТА 2" xfId="1416"/>
    <cellStyle name="ДАТА 3" xfId="1417"/>
    <cellStyle name="ДАТА 4" xfId="1418"/>
    <cellStyle name="ДАТА 5" xfId="1419"/>
    <cellStyle name="ДАТА 6" xfId="1420"/>
    <cellStyle name="ДАТА 7" xfId="1421"/>
    <cellStyle name="ДАТА 8" xfId="1422"/>
    <cellStyle name="ДАТА 9" xfId="1423"/>
    <cellStyle name="ДАТА_1" xfId="1424"/>
    <cellStyle name="Денежный 2" xfId="1425"/>
    <cellStyle name="Денежный 2 2" xfId="1426"/>
    <cellStyle name="Денежный 2_OREP.KU.2011.MONTHLY.02(v0.1)" xfId="1427"/>
    <cellStyle name="Заголовок" xfId="1428"/>
    <cellStyle name="Заголовок 1 10" xfId="1429"/>
    <cellStyle name="Заголовок 1 11" xfId="1430"/>
    <cellStyle name="Заголовок 1 2" xfId="1431"/>
    <cellStyle name="Заголовок 1 2 2" xfId="1432"/>
    <cellStyle name="Заголовок 1 2_46EE.2011(v1.0)" xfId="1433"/>
    <cellStyle name="Заголовок 1 3" xfId="1434"/>
    <cellStyle name="Заголовок 1 3 2" xfId="1435"/>
    <cellStyle name="Заголовок 1 3_46EE.2011(v1.0)" xfId="1436"/>
    <cellStyle name="Заголовок 1 4" xfId="1437"/>
    <cellStyle name="Заголовок 1 4 2" xfId="1438"/>
    <cellStyle name="Заголовок 1 4_46EE.2011(v1.0)" xfId="1439"/>
    <cellStyle name="Заголовок 1 5" xfId="1440"/>
    <cellStyle name="Заголовок 1 5 2" xfId="1441"/>
    <cellStyle name="Заголовок 1 5_46EE.2011(v1.0)" xfId="1442"/>
    <cellStyle name="Заголовок 1 6" xfId="1443"/>
    <cellStyle name="Заголовок 1 6 2" xfId="1444"/>
    <cellStyle name="Заголовок 1 6_46EE.2011(v1.0)" xfId="1445"/>
    <cellStyle name="Заголовок 1 7" xfId="1446"/>
    <cellStyle name="Заголовок 1 7 2" xfId="1447"/>
    <cellStyle name="Заголовок 1 7_46EE.2011(v1.0)" xfId="1448"/>
    <cellStyle name="Заголовок 1 8" xfId="1449"/>
    <cellStyle name="Заголовок 1 8 2" xfId="1450"/>
    <cellStyle name="Заголовок 1 8_46EE.2011(v1.0)" xfId="1451"/>
    <cellStyle name="Заголовок 1 9" xfId="1452"/>
    <cellStyle name="Заголовок 1 9 2" xfId="1453"/>
    <cellStyle name="Заголовок 1 9_46EE.2011(v1.0)" xfId="1454"/>
    <cellStyle name="Заголовок 2 10" xfId="1455"/>
    <cellStyle name="Заголовок 2 11" xfId="1456"/>
    <cellStyle name="Заголовок 2 2" xfId="1457"/>
    <cellStyle name="Заголовок 2 2 2" xfId="1458"/>
    <cellStyle name="Заголовок 2 2_46EE.2011(v1.0)" xfId="1459"/>
    <cellStyle name="Заголовок 2 3" xfId="1460"/>
    <cellStyle name="Заголовок 2 3 2" xfId="1461"/>
    <cellStyle name="Заголовок 2 3_46EE.2011(v1.0)" xfId="1462"/>
    <cellStyle name="Заголовок 2 4" xfId="1463"/>
    <cellStyle name="Заголовок 2 4 2" xfId="1464"/>
    <cellStyle name="Заголовок 2 4_46EE.2011(v1.0)" xfId="1465"/>
    <cellStyle name="Заголовок 2 5" xfId="1466"/>
    <cellStyle name="Заголовок 2 5 2" xfId="1467"/>
    <cellStyle name="Заголовок 2 5_46EE.2011(v1.0)" xfId="1468"/>
    <cellStyle name="Заголовок 2 6" xfId="1469"/>
    <cellStyle name="Заголовок 2 6 2" xfId="1470"/>
    <cellStyle name="Заголовок 2 6_46EE.2011(v1.0)" xfId="1471"/>
    <cellStyle name="Заголовок 2 7" xfId="1472"/>
    <cellStyle name="Заголовок 2 7 2" xfId="1473"/>
    <cellStyle name="Заголовок 2 7_46EE.2011(v1.0)" xfId="1474"/>
    <cellStyle name="Заголовок 2 8" xfId="1475"/>
    <cellStyle name="Заголовок 2 8 2" xfId="1476"/>
    <cellStyle name="Заголовок 2 8_46EE.2011(v1.0)" xfId="1477"/>
    <cellStyle name="Заголовок 2 9" xfId="1478"/>
    <cellStyle name="Заголовок 2 9 2" xfId="1479"/>
    <cellStyle name="Заголовок 2 9_46EE.2011(v1.0)" xfId="1480"/>
    <cellStyle name="Заголовок 3 10" xfId="1481"/>
    <cellStyle name="Заголовок 3 11" xfId="1482"/>
    <cellStyle name="Заголовок 3 2" xfId="1483"/>
    <cellStyle name="Заголовок 3 2 2" xfId="1484"/>
    <cellStyle name="Заголовок 3 2_46EE.2011(v1.0)" xfId="1485"/>
    <cellStyle name="Заголовок 3 3" xfId="1486"/>
    <cellStyle name="Заголовок 3 3 2" xfId="1487"/>
    <cellStyle name="Заголовок 3 3_46EE.2011(v1.0)" xfId="1488"/>
    <cellStyle name="Заголовок 3 4" xfId="1489"/>
    <cellStyle name="Заголовок 3 4 2" xfId="1490"/>
    <cellStyle name="Заголовок 3 4_46EE.2011(v1.0)" xfId="1491"/>
    <cellStyle name="Заголовок 3 5" xfId="1492"/>
    <cellStyle name="Заголовок 3 5 2" xfId="1493"/>
    <cellStyle name="Заголовок 3 5_46EE.2011(v1.0)" xfId="1494"/>
    <cellStyle name="Заголовок 3 6" xfId="1495"/>
    <cellStyle name="Заголовок 3 6 2" xfId="1496"/>
    <cellStyle name="Заголовок 3 6_46EE.2011(v1.0)" xfId="1497"/>
    <cellStyle name="Заголовок 3 7" xfId="1498"/>
    <cellStyle name="Заголовок 3 7 2" xfId="1499"/>
    <cellStyle name="Заголовок 3 7_46EE.2011(v1.0)" xfId="1500"/>
    <cellStyle name="Заголовок 3 8" xfId="1501"/>
    <cellStyle name="Заголовок 3 8 2" xfId="1502"/>
    <cellStyle name="Заголовок 3 8_46EE.2011(v1.0)" xfId="1503"/>
    <cellStyle name="Заголовок 3 9" xfId="1504"/>
    <cellStyle name="Заголовок 3 9 2" xfId="1505"/>
    <cellStyle name="Заголовок 3 9_46EE.2011(v1.0)" xfId="1506"/>
    <cellStyle name="Заголовок 4 10" xfId="1507"/>
    <cellStyle name="Заголовок 4 11" xfId="1508"/>
    <cellStyle name="Заголовок 4 2" xfId="1509"/>
    <cellStyle name="Заголовок 4 2 2" xfId="1510"/>
    <cellStyle name="Заголовок 4 3" xfId="1511"/>
    <cellStyle name="Заголовок 4 3 2" xfId="1512"/>
    <cellStyle name="Заголовок 4 4" xfId="1513"/>
    <cellStyle name="Заголовок 4 4 2" xfId="1514"/>
    <cellStyle name="Заголовок 4 5" xfId="1515"/>
    <cellStyle name="Заголовок 4 5 2" xfId="1516"/>
    <cellStyle name="Заголовок 4 6" xfId="1517"/>
    <cellStyle name="Заголовок 4 6 2" xfId="1518"/>
    <cellStyle name="Заголовок 4 7" xfId="1519"/>
    <cellStyle name="Заголовок 4 7 2" xfId="1520"/>
    <cellStyle name="Заголовок 4 8" xfId="1521"/>
    <cellStyle name="Заголовок 4 8 2" xfId="1522"/>
    <cellStyle name="Заголовок 4 9" xfId="1523"/>
    <cellStyle name="Заголовок 4 9 2" xfId="1524"/>
    <cellStyle name="ЗАГОЛОВОК1" xfId="1525"/>
    <cellStyle name="ЗАГОЛОВОК2" xfId="1526"/>
    <cellStyle name="ЗаголовокСтолбца" xfId="1527"/>
    <cellStyle name="Защитный" xfId="1528"/>
    <cellStyle name="Значение" xfId="1529"/>
    <cellStyle name="Зоголовок" xfId="1530"/>
    <cellStyle name="Итог 10" xfId="1531"/>
    <cellStyle name="Итог 11" xfId="1532"/>
    <cellStyle name="Итог 2" xfId="1533"/>
    <cellStyle name="Итог 2 2" xfId="1534"/>
    <cellStyle name="Итог 2_46EE.2011(v1.0)" xfId="1535"/>
    <cellStyle name="Итог 3" xfId="1536"/>
    <cellStyle name="Итог 3 2" xfId="1537"/>
    <cellStyle name="Итог 3_46EE.2011(v1.0)" xfId="1538"/>
    <cellStyle name="Итог 4" xfId="1539"/>
    <cellStyle name="Итог 4 2" xfId="1540"/>
    <cellStyle name="Итог 4_46EE.2011(v1.0)" xfId="1541"/>
    <cellStyle name="Итог 5" xfId="1542"/>
    <cellStyle name="Итог 5 2" xfId="1543"/>
    <cellStyle name="Итог 5_46EE.2011(v1.0)" xfId="1544"/>
    <cellStyle name="Итог 6" xfId="1545"/>
    <cellStyle name="Итог 6 2" xfId="1546"/>
    <cellStyle name="Итог 6_46EE.2011(v1.0)" xfId="1547"/>
    <cellStyle name="Итог 7" xfId="1548"/>
    <cellStyle name="Итог 7 2" xfId="1549"/>
    <cellStyle name="Итог 7_46EE.2011(v1.0)" xfId="1550"/>
    <cellStyle name="Итог 8" xfId="1551"/>
    <cellStyle name="Итог 8 2" xfId="1552"/>
    <cellStyle name="Итог 8_46EE.2011(v1.0)" xfId="1553"/>
    <cellStyle name="Итог 9" xfId="1554"/>
    <cellStyle name="Итог 9 2" xfId="1555"/>
    <cellStyle name="Итог 9_46EE.2011(v1.0)" xfId="1556"/>
    <cellStyle name="Итого" xfId="1557"/>
    <cellStyle name="ИТОГОВЫЙ" xfId="1558"/>
    <cellStyle name="ИТОГОВЫЙ 2" xfId="1559"/>
    <cellStyle name="ИТОГОВЫЙ 3" xfId="1560"/>
    <cellStyle name="ИТОГОВЫЙ 4" xfId="1561"/>
    <cellStyle name="ИТОГОВЫЙ 5" xfId="1562"/>
    <cellStyle name="ИТОГОВЫЙ 6" xfId="1563"/>
    <cellStyle name="ИТОГОВЫЙ 7" xfId="1564"/>
    <cellStyle name="ИТОГОВЫЙ 8" xfId="1565"/>
    <cellStyle name="ИТОГОВЫЙ 9" xfId="1566"/>
    <cellStyle name="ИТОГОВЫЙ_1" xfId="1567"/>
    <cellStyle name="Контрольная ячейка 10" xfId="1568"/>
    <cellStyle name="Контрольная ячейка 11" xfId="1569"/>
    <cellStyle name="Контрольная ячейка 2" xfId="1570"/>
    <cellStyle name="Контрольная ячейка 2 2" xfId="1571"/>
    <cellStyle name="Контрольная ячейка 2_46EE.2011(v1.0)" xfId="1572"/>
    <cellStyle name="Контрольная ячейка 3" xfId="1573"/>
    <cellStyle name="Контрольная ячейка 3 2" xfId="1574"/>
    <cellStyle name="Контрольная ячейка 3_46EE.2011(v1.0)" xfId="1575"/>
    <cellStyle name="Контрольная ячейка 4" xfId="1576"/>
    <cellStyle name="Контрольная ячейка 4 2" xfId="1577"/>
    <cellStyle name="Контрольная ячейка 4_46EE.2011(v1.0)" xfId="1578"/>
    <cellStyle name="Контрольная ячейка 5" xfId="1579"/>
    <cellStyle name="Контрольная ячейка 5 2" xfId="1580"/>
    <cellStyle name="Контрольная ячейка 5_46EE.2011(v1.0)" xfId="1581"/>
    <cellStyle name="Контрольная ячейка 6" xfId="1582"/>
    <cellStyle name="Контрольная ячейка 6 2" xfId="1583"/>
    <cellStyle name="Контрольная ячейка 6_46EE.2011(v1.0)" xfId="1584"/>
    <cellStyle name="Контрольная ячейка 7" xfId="1585"/>
    <cellStyle name="Контрольная ячейка 7 2" xfId="1586"/>
    <cellStyle name="Контрольная ячейка 7_46EE.2011(v1.0)" xfId="1587"/>
    <cellStyle name="Контрольная ячейка 8" xfId="1588"/>
    <cellStyle name="Контрольная ячейка 8 2" xfId="1589"/>
    <cellStyle name="Контрольная ячейка 8_46EE.2011(v1.0)" xfId="1590"/>
    <cellStyle name="Контрольная ячейка 9" xfId="1591"/>
    <cellStyle name="Контрольная ячейка 9 2" xfId="1592"/>
    <cellStyle name="Контрольная ячейка 9_46EE.2011(v1.0)" xfId="1593"/>
    <cellStyle name="Миша (бланки отчетности)" xfId="1594"/>
    <cellStyle name="Мой заголовок" xfId="1595"/>
    <cellStyle name="Мой заголовок листа" xfId="1596"/>
    <cellStyle name="Мои наименования показателей" xfId="1597"/>
    <cellStyle name="Мои наименования показателей 10" xfId="1598"/>
    <cellStyle name="Мои наименования показателей 11" xfId="1599"/>
    <cellStyle name="Мои наименования показателей 2" xfId="1600"/>
    <cellStyle name="Мои наименования показателей 2 2" xfId="1601"/>
    <cellStyle name="Мои наименования показателей 2 3" xfId="1602"/>
    <cellStyle name="Мои наименования показателей 2 4" xfId="1603"/>
    <cellStyle name="Мои наименования показателей 2 5" xfId="1604"/>
    <cellStyle name="Мои наименования показателей 2 6" xfId="1605"/>
    <cellStyle name="Мои наименования показателей 2 7" xfId="1606"/>
    <cellStyle name="Мои наименования показателей 2 8" xfId="1607"/>
    <cellStyle name="Мои наименования показателей 2 9" xfId="1608"/>
    <cellStyle name="Мои наименования показателей 2_1" xfId="1609"/>
    <cellStyle name="Мои наименования показателей 3" xfId="1610"/>
    <cellStyle name="Мои наименования показателей 3 2" xfId="1611"/>
    <cellStyle name="Мои наименования показателей 3 3" xfId="1612"/>
    <cellStyle name="Мои наименования показателей 3 4" xfId="1613"/>
    <cellStyle name="Мои наименования показателей 3 5" xfId="1614"/>
    <cellStyle name="Мои наименования показателей 3 6" xfId="1615"/>
    <cellStyle name="Мои наименования показателей 3 7" xfId="1616"/>
    <cellStyle name="Мои наименования показателей 3 8" xfId="1617"/>
    <cellStyle name="Мои наименования показателей 3 9" xfId="1618"/>
    <cellStyle name="Мои наименования показателей 3_1" xfId="1619"/>
    <cellStyle name="Мои наименования показателей 4" xfId="1620"/>
    <cellStyle name="Мои наименования показателей 4 2" xfId="1621"/>
    <cellStyle name="Мои наименования показателей 4 3" xfId="1622"/>
    <cellStyle name="Мои наименования показателей 4 4" xfId="1623"/>
    <cellStyle name="Мои наименования показателей 4 5" xfId="1624"/>
    <cellStyle name="Мои наименования показателей 4 6" xfId="1625"/>
    <cellStyle name="Мои наименования показателей 4 7" xfId="1626"/>
    <cellStyle name="Мои наименования показателей 4 8" xfId="1627"/>
    <cellStyle name="Мои наименования показателей 4 9" xfId="1628"/>
    <cellStyle name="Мои наименования показателей 4_1" xfId="1629"/>
    <cellStyle name="Мои наименования показателей 5" xfId="1630"/>
    <cellStyle name="Мои наименования показателей 5 2" xfId="1631"/>
    <cellStyle name="Мои наименования показателей 5 3" xfId="1632"/>
    <cellStyle name="Мои наименования показателей 5 4" xfId="1633"/>
    <cellStyle name="Мои наименования показателей 5 5" xfId="1634"/>
    <cellStyle name="Мои наименования показателей 5 6" xfId="1635"/>
    <cellStyle name="Мои наименования показателей 5 7" xfId="1636"/>
    <cellStyle name="Мои наименования показателей 5 8" xfId="1637"/>
    <cellStyle name="Мои наименования показателей 5 9" xfId="1638"/>
    <cellStyle name="Мои наименования показателей 5_1" xfId="1639"/>
    <cellStyle name="Мои наименования показателей 6" xfId="1640"/>
    <cellStyle name="Мои наименования показателей 6 2" xfId="1641"/>
    <cellStyle name="Мои наименования показателей 6 3" xfId="1642"/>
    <cellStyle name="Мои наименования показателей 6_46EE.2011(v1.0)" xfId="1643"/>
    <cellStyle name="Мои наименования показателей 7" xfId="1644"/>
    <cellStyle name="Мои наименования показателей 7 2" xfId="1645"/>
    <cellStyle name="Мои наименования показателей 7 3" xfId="1646"/>
    <cellStyle name="Мои наименования показателей 7_46EE.2011(v1.0)" xfId="1647"/>
    <cellStyle name="Мои наименования показателей 8" xfId="1648"/>
    <cellStyle name="Мои наименования показателей 8 2" xfId="1649"/>
    <cellStyle name="Мои наименования показателей 8 3" xfId="1650"/>
    <cellStyle name="Мои наименования показателей 8_46EE.2011(v1.0)" xfId="1651"/>
    <cellStyle name="Мои наименования показателей 9" xfId="1652"/>
    <cellStyle name="Мои наименования показателей_46EE.2011" xfId="1653"/>
    <cellStyle name="назв фил" xfId="1654"/>
    <cellStyle name="Название 10" xfId="1655"/>
    <cellStyle name="Название 11" xfId="1656"/>
    <cellStyle name="Название 2" xfId="1657"/>
    <cellStyle name="Название 2 2" xfId="1658"/>
    <cellStyle name="Название 3" xfId="1659"/>
    <cellStyle name="Название 3 2" xfId="1660"/>
    <cellStyle name="Название 4" xfId="1661"/>
    <cellStyle name="Название 4 2" xfId="1662"/>
    <cellStyle name="Название 5" xfId="1663"/>
    <cellStyle name="Название 5 2" xfId="1664"/>
    <cellStyle name="Название 6" xfId="1665"/>
    <cellStyle name="Название 6 2" xfId="1666"/>
    <cellStyle name="Название 7" xfId="1667"/>
    <cellStyle name="Название 7 2" xfId="1668"/>
    <cellStyle name="Название 8" xfId="1669"/>
    <cellStyle name="Название 8 2" xfId="1670"/>
    <cellStyle name="Название 9" xfId="1671"/>
    <cellStyle name="Название 9 2" xfId="1672"/>
    <cellStyle name="Невидимый" xfId="1673"/>
    <cellStyle name="Нейтральный 10" xfId="1674"/>
    <cellStyle name="Нейтральный 11" xfId="1675"/>
    <cellStyle name="Нейтральный 2" xfId="1676"/>
    <cellStyle name="Нейтральный 2 2" xfId="1677"/>
    <cellStyle name="Нейтральный 3" xfId="1678"/>
    <cellStyle name="Нейтральный 3 2" xfId="1679"/>
    <cellStyle name="Нейтральный 4" xfId="1680"/>
    <cellStyle name="Нейтральный 4 2" xfId="1681"/>
    <cellStyle name="Нейтральный 5" xfId="1682"/>
    <cellStyle name="Нейтральный 5 2" xfId="1683"/>
    <cellStyle name="Нейтральный 6" xfId="1684"/>
    <cellStyle name="Нейтральный 6 2" xfId="1685"/>
    <cellStyle name="Нейтральный 7" xfId="1686"/>
    <cellStyle name="Нейтральный 7 2" xfId="1687"/>
    <cellStyle name="Нейтральный 8" xfId="1688"/>
    <cellStyle name="Нейтральный 8 2" xfId="1689"/>
    <cellStyle name="Нейтральный 9" xfId="1690"/>
    <cellStyle name="Нейтральный 9 2" xfId="1691"/>
    <cellStyle name="Низ1" xfId="1692"/>
    <cellStyle name="Низ2" xfId="1693"/>
    <cellStyle name="Обычный" xfId="0" builtinId="0"/>
    <cellStyle name="Обычный 10" xfId="1694"/>
    <cellStyle name="Обычный 11" xfId="1695"/>
    <cellStyle name="Обычный 11 2" xfId="1696"/>
    <cellStyle name="Обычный 11 3" xfId="1697"/>
    <cellStyle name="Обычный 11_46EE.2011(v1.2)" xfId="1698"/>
    <cellStyle name="Обычный 12" xfId="1699"/>
    <cellStyle name="Обычный 13" xfId="1700"/>
    <cellStyle name="Обычный 14" xfId="1701"/>
    <cellStyle name="Обычный 15" xfId="1702"/>
    <cellStyle name="Обычный 16" xfId="1703"/>
    <cellStyle name="Обычный 2" xfId="1704"/>
    <cellStyle name="Обычный 2 2" xfId="1705"/>
    <cellStyle name="Обычный 2 2 2" xfId="1706"/>
    <cellStyle name="Обычный 2 2 3" xfId="1707"/>
    <cellStyle name="Обычный 2 2_46EE.2011(v1.0)" xfId="1708"/>
    <cellStyle name="Обычный 2 3" xfId="1709"/>
    <cellStyle name="Обычный 2 3 2" xfId="1710"/>
    <cellStyle name="Обычный 2 3 3" xfId="1711"/>
    <cellStyle name="Обычный 2 3_46EE.2011(v1.0)" xfId="1712"/>
    <cellStyle name="Обычный 2 4" xfId="1713"/>
    <cellStyle name="Обычный 2 4 2" xfId="1714"/>
    <cellStyle name="Обычный 2 4 3" xfId="1715"/>
    <cellStyle name="Обычный 2 4_46EE.2011(v1.0)" xfId="1716"/>
    <cellStyle name="Обычный 2 5" xfId="1717"/>
    <cellStyle name="Обычный 2 5 2" xfId="1718"/>
    <cellStyle name="Обычный 2 5 3" xfId="1719"/>
    <cellStyle name="Обычный 2 5_46EE.2011(v1.0)" xfId="1720"/>
    <cellStyle name="Обычный 2 6" xfId="1721"/>
    <cellStyle name="Обычный 2 6 2" xfId="1722"/>
    <cellStyle name="Обычный 2 6 3" xfId="1723"/>
    <cellStyle name="Обычный 2 6_46EE.2011(v1.0)" xfId="1724"/>
    <cellStyle name="Обычный 2 7" xfId="1725"/>
    <cellStyle name="Обычный 2 8" xfId="1726"/>
    <cellStyle name="Обычный 2_1" xfId="1727"/>
    <cellStyle name="Обычный 3" xfId="1728"/>
    <cellStyle name="Обычный 3 2" xfId="1729"/>
    <cellStyle name="Обычный 3 3" xfId="1730"/>
    <cellStyle name="Обычный 3 4" xfId="1731"/>
    <cellStyle name="Обычный 3_Общехоз." xfId="1732"/>
    <cellStyle name="Обычный 4" xfId="1733"/>
    <cellStyle name="Обычный 4 2" xfId="1734"/>
    <cellStyle name="Обычный 4 2 2" xfId="1735"/>
    <cellStyle name="Обычный 4 2 3" xfId="1736"/>
    <cellStyle name="Обычный 4 2 4" xfId="1737"/>
    <cellStyle name="Обычный 4 2_BALANCE.WARM.2011YEAR(v1.5)" xfId="1738"/>
    <cellStyle name="Обычный 4_ARMRAZR" xfId="1739"/>
    <cellStyle name="Обычный 5" xfId="1740"/>
    <cellStyle name="Обычный 6" xfId="1741"/>
    <cellStyle name="Обычный 7" xfId="1742"/>
    <cellStyle name="Обычный 8" xfId="1743"/>
    <cellStyle name="Обычный 9" xfId="1744"/>
    <cellStyle name="Обычный_08.4 транспорт за 9 мес 2014г.mxl" xfId="1745"/>
    <cellStyle name="Обычный_Инвестиции Сети Сбыты ЭСО" xfId="1746"/>
    <cellStyle name="Обычный_Проверка ИП 2013г.(29.09.2014)1" xfId="1747"/>
    <cellStyle name="Обычный_Расшифровки с 1.3.1 по 1.3.7" xfId="1748"/>
    <cellStyle name="Обычный_Форматы по компаниям с уменьшением от 28.12_2012-2014 (изм. ИП2014 20.09.2013)" xfId="1749"/>
    <cellStyle name="Ошибка" xfId="1750"/>
    <cellStyle name="Плохой 10" xfId="1751"/>
    <cellStyle name="Плохой 11" xfId="1752"/>
    <cellStyle name="Плохой 2" xfId="1753"/>
    <cellStyle name="Плохой 2 2" xfId="1754"/>
    <cellStyle name="Плохой 3" xfId="1755"/>
    <cellStyle name="Плохой 3 2" xfId="1756"/>
    <cellStyle name="Плохой 4" xfId="1757"/>
    <cellStyle name="Плохой 4 2" xfId="1758"/>
    <cellStyle name="Плохой 5" xfId="1759"/>
    <cellStyle name="Плохой 5 2" xfId="1760"/>
    <cellStyle name="Плохой 6" xfId="1761"/>
    <cellStyle name="Плохой 6 2" xfId="1762"/>
    <cellStyle name="Плохой 7" xfId="1763"/>
    <cellStyle name="Плохой 7 2" xfId="1764"/>
    <cellStyle name="Плохой 8" xfId="1765"/>
    <cellStyle name="Плохой 8 2" xfId="1766"/>
    <cellStyle name="Плохой 9" xfId="1767"/>
    <cellStyle name="Плохой 9 2" xfId="1768"/>
    <cellStyle name="По центру с переносом" xfId="1769"/>
    <cellStyle name="По центру с переносом 2" xfId="1770"/>
    <cellStyle name="По центру с переносом 3" xfId="1771"/>
    <cellStyle name="По центру с переносом 4" xfId="1772"/>
    <cellStyle name="По ширине с переносом" xfId="1773"/>
    <cellStyle name="По ширине с переносом 2" xfId="1774"/>
    <cellStyle name="По ширине с переносом 3" xfId="1775"/>
    <cellStyle name="По ширине с переносом 4" xfId="1776"/>
    <cellStyle name="Подгруппа" xfId="1777"/>
    <cellStyle name="Поле ввода" xfId="1778"/>
    <cellStyle name="Пояснение 10" xfId="1779"/>
    <cellStyle name="Пояснение 11" xfId="1780"/>
    <cellStyle name="Пояснение 2" xfId="1781"/>
    <cellStyle name="Пояснение 2 2" xfId="1782"/>
    <cellStyle name="Пояснение 3" xfId="1783"/>
    <cellStyle name="Пояснение 3 2" xfId="1784"/>
    <cellStyle name="Пояснение 4" xfId="1785"/>
    <cellStyle name="Пояснение 4 2" xfId="1786"/>
    <cellStyle name="Пояснение 5" xfId="1787"/>
    <cellStyle name="Пояснение 5 2" xfId="1788"/>
    <cellStyle name="Пояснение 6" xfId="1789"/>
    <cellStyle name="Пояснение 6 2" xfId="1790"/>
    <cellStyle name="Пояснение 7" xfId="1791"/>
    <cellStyle name="Пояснение 7 2" xfId="1792"/>
    <cellStyle name="Пояснение 8" xfId="1793"/>
    <cellStyle name="Пояснение 8 2" xfId="1794"/>
    <cellStyle name="Пояснение 9" xfId="1795"/>
    <cellStyle name="Пояснение 9 2" xfId="1796"/>
    <cellStyle name="Примечание 10" xfId="1797"/>
    <cellStyle name="Примечание 10 2" xfId="1798"/>
    <cellStyle name="Примечание 10 3" xfId="1799"/>
    <cellStyle name="Примечание 10 4" xfId="1800"/>
    <cellStyle name="Примечание 10_46EE.2011(v1.0)" xfId="1801"/>
    <cellStyle name="Примечание 11" xfId="1802"/>
    <cellStyle name="Примечание 11 2" xfId="1803"/>
    <cellStyle name="Примечание 11 3" xfId="1804"/>
    <cellStyle name="Примечание 11 4" xfId="1805"/>
    <cellStyle name="Примечание 11_46EE.2011(v1.0)" xfId="1806"/>
    <cellStyle name="Примечание 12" xfId="1807"/>
    <cellStyle name="Примечание 12 2" xfId="1808"/>
    <cellStyle name="Примечание 12 3" xfId="1809"/>
    <cellStyle name="Примечание 12 4" xfId="1810"/>
    <cellStyle name="Примечание 12_46EE.2011(v1.0)" xfId="1811"/>
    <cellStyle name="Примечание 13" xfId="1812"/>
    <cellStyle name="Примечание 14" xfId="1813"/>
    <cellStyle name="Примечание 15" xfId="1814"/>
    <cellStyle name="Примечание 16" xfId="1815"/>
    <cellStyle name="Примечание 17" xfId="1816"/>
    <cellStyle name="Примечание 18" xfId="1817"/>
    <cellStyle name="Примечание 19" xfId="1818"/>
    <cellStyle name="Примечание 2" xfId="1819"/>
    <cellStyle name="Примечание 2 2" xfId="1820"/>
    <cellStyle name="Примечание 2 3" xfId="1821"/>
    <cellStyle name="Примечание 2 4" xfId="1822"/>
    <cellStyle name="Примечание 2 5" xfId="1823"/>
    <cellStyle name="Примечание 2 6" xfId="1824"/>
    <cellStyle name="Примечание 2 7" xfId="1825"/>
    <cellStyle name="Примечание 2 8" xfId="1826"/>
    <cellStyle name="Примечание 2 9" xfId="1827"/>
    <cellStyle name="Примечание 2_46EE.2011(v1.0)" xfId="1828"/>
    <cellStyle name="Примечание 20" xfId="1829"/>
    <cellStyle name="Примечание 21" xfId="1830"/>
    <cellStyle name="Примечание 22" xfId="1831"/>
    <cellStyle name="Примечание 23" xfId="1832"/>
    <cellStyle name="Примечание 24" xfId="1833"/>
    <cellStyle name="Примечание 25" xfId="1834"/>
    <cellStyle name="Примечание 26" xfId="1835"/>
    <cellStyle name="Примечание 27" xfId="1836"/>
    <cellStyle name="Примечание 28" xfId="1837"/>
    <cellStyle name="Примечание 29" xfId="1838"/>
    <cellStyle name="Примечание 3" xfId="1839"/>
    <cellStyle name="Примечание 3 2" xfId="1840"/>
    <cellStyle name="Примечание 3 3" xfId="1841"/>
    <cellStyle name="Примечание 3 4" xfId="1842"/>
    <cellStyle name="Примечание 3 5" xfId="1843"/>
    <cellStyle name="Примечание 3 6" xfId="1844"/>
    <cellStyle name="Примечание 3 7" xfId="1845"/>
    <cellStyle name="Примечание 3 8" xfId="1846"/>
    <cellStyle name="Примечание 3 9" xfId="1847"/>
    <cellStyle name="Примечание 3_46EE.2011(v1.0)" xfId="1848"/>
    <cellStyle name="Примечание 30" xfId="1849"/>
    <cellStyle name="Примечание 31" xfId="1850"/>
    <cellStyle name="Примечание 32" xfId="1851"/>
    <cellStyle name="Примечание 33" xfId="1852"/>
    <cellStyle name="Примечание 34" xfId="1853"/>
    <cellStyle name="Примечание 35" xfId="1854"/>
    <cellStyle name="Примечание 36" xfId="1855"/>
    <cellStyle name="Примечание 37" xfId="1856"/>
    <cellStyle name="Примечание 38" xfId="1857"/>
    <cellStyle name="Примечание 4" xfId="1858"/>
    <cellStyle name="Примечание 4 2" xfId="1859"/>
    <cellStyle name="Примечание 4 3" xfId="1860"/>
    <cellStyle name="Примечание 4 4" xfId="1861"/>
    <cellStyle name="Примечание 4 5" xfId="1862"/>
    <cellStyle name="Примечание 4 6" xfId="1863"/>
    <cellStyle name="Примечание 4 7" xfId="1864"/>
    <cellStyle name="Примечание 4 8" xfId="1865"/>
    <cellStyle name="Примечание 4 9" xfId="1866"/>
    <cellStyle name="Примечание 4_46EE.2011(v1.0)" xfId="1867"/>
    <cellStyle name="Примечание 5" xfId="1868"/>
    <cellStyle name="Примечание 5 2" xfId="1869"/>
    <cellStyle name="Примечание 5 3" xfId="1870"/>
    <cellStyle name="Примечание 5 4" xfId="1871"/>
    <cellStyle name="Примечание 5 5" xfId="1872"/>
    <cellStyle name="Примечание 5 6" xfId="1873"/>
    <cellStyle name="Примечание 5 7" xfId="1874"/>
    <cellStyle name="Примечание 5 8" xfId="1875"/>
    <cellStyle name="Примечание 5 9" xfId="1876"/>
    <cellStyle name="Примечание 5_46EE.2011(v1.0)" xfId="1877"/>
    <cellStyle name="Примечание 6" xfId="1878"/>
    <cellStyle name="Примечание 6 2" xfId="1879"/>
    <cellStyle name="Примечание 6_46EE.2011(v1.0)" xfId="1880"/>
    <cellStyle name="Примечание 7" xfId="1881"/>
    <cellStyle name="Примечание 7 2" xfId="1882"/>
    <cellStyle name="Примечание 7_46EE.2011(v1.0)" xfId="1883"/>
    <cellStyle name="Примечание 8" xfId="1884"/>
    <cellStyle name="Примечание 8 2" xfId="1885"/>
    <cellStyle name="Примечание 8_46EE.2011(v1.0)" xfId="1886"/>
    <cellStyle name="Примечание 9" xfId="1887"/>
    <cellStyle name="Примечание 9 2" xfId="1888"/>
    <cellStyle name="Примечание 9_46EE.2011(v1.0)" xfId="1889"/>
    <cellStyle name="Продукт" xfId="1890"/>
    <cellStyle name="Процентный 10" xfId="1891"/>
    <cellStyle name="Процентный 2" xfId="1892"/>
    <cellStyle name="Процентный 2 2" xfId="1893"/>
    <cellStyle name="Процентный 2 2 2" xfId="1894"/>
    <cellStyle name="Процентный 2 2 3" xfId="1895"/>
    <cellStyle name="Процентный 2 2 4" xfId="1896"/>
    <cellStyle name="Процентный 2 3" xfId="1897"/>
    <cellStyle name="Процентный 2 3 2" xfId="1898"/>
    <cellStyle name="Процентный 2 3 3" xfId="1899"/>
    <cellStyle name="Процентный 2 3 4" xfId="1900"/>
    <cellStyle name="Процентный 2 4" xfId="1901"/>
    <cellStyle name="Процентный 2 5" xfId="1902"/>
    <cellStyle name="Процентный 2 6" xfId="1903"/>
    <cellStyle name="Процентный 3" xfId="1904"/>
    <cellStyle name="Процентный 3 2" xfId="1905"/>
    <cellStyle name="Процентный 3 3" xfId="1906"/>
    <cellStyle name="Процентный 3 4" xfId="1907"/>
    <cellStyle name="Процентный 4" xfId="1908"/>
    <cellStyle name="Процентный 4 2" xfId="1909"/>
    <cellStyle name="Процентный 4 3" xfId="1910"/>
    <cellStyle name="Процентный 4 4" xfId="1911"/>
    <cellStyle name="Процентный 5" xfId="1912"/>
    <cellStyle name="Процентный 9" xfId="1913"/>
    <cellStyle name="Разница" xfId="1914"/>
    <cellStyle name="Рамки" xfId="1915"/>
    <cellStyle name="Сводная таблица" xfId="1916"/>
    <cellStyle name="Связанная ячейка 10" xfId="1917"/>
    <cellStyle name="Связанная ячейка 11" xfId="1918"/>
    <cellStyle name="Связанная ячейка 2" xfId="1919"/>
    <cellStyle name="Связанная ячейка 2 2" xfId="1920"/>
    <cellStyle name="Связанная ячейка 2_46EE.2011(v1.0)" xfId="1921"/>
    <cellStyle name="Связанная ячейка 3" xfId="1922"/>
    <cellStyle name="Связанная ячейка 3 2" xfId="1923"/>
    <cellStyle name="Связанная ячейка 3_46EE.2011(v1.0)" xfId="1924"/>
    <cellStyle name="Связанная ячейка 4" xfId="1925"/>
    <cellStyle name="Связанная ячейка 4 2" xfId="1926"/>
    <cellStyle name="Связанная ячейка 4_46EE.2011(v1.0)" xfId="1927"/>
    <cellStyle name="Связанная ячейка 5" xfId="1928"/>
    <cellStyle name="Связанная ячейка 5 2" xfId="1929"/>
    <cellStyle name="Связанная ячейка 5_46EE.2011(v1.0)" xfId="1930"/>
    <cellStyle name="Связанная ячейка 6" xfId="1931"/>
    <cellStyle name="Связанная ячейка 6 2" xfId="1932"/>
    <cellStyle name="Связанная ячейка 6_46EE.2011(v1.0)" xfId="1933"/>
    <cellStyle name="Связанная ячейка 7" xfId="1934"/>
    <cellStyle name="Связанная ячейка 7 2" xfId="1935"/>
    <cellStyle name="Связанная ячейка 7_46EE.2011(v1.0)" xfId="1936"/>
    <cellStyle name="Связанная ячейка 8" xfId="1937"/>
    <cellStyle name="Связанная ячейка 8 2" xfId="1938"/>
    <cellStyle name="Связанная ячейка 8_46EE.2011(v1.0)" xfId="1939"/>
    <cellStyle name="Связанная ячейка 9" xfId="1940"/>
    <cellStyle name="Связанная ячейка 9 2" xfId="1941"/>
    <cellStyle name="Связанная ячейка 9_46EE.2011(v1.0)" xfId="1942"/>
    <cellStyle name="Стиль 1" xfId="1943"/>
    <cellStyle name="Стиль 1 2" xfId="1944"/>
    <cellStyle name="Стиль 1 2 2" xfId="1945"/>
    <cellStyle name="Стиль 1 2_BALANCE.TBO.2011YEAR(v1.1)" xfId="1946"/>
    <cellStyle name="Стиль 2" xfId="1947"/>
    <cellStyle name="Субсчет" xfId="1948"/>
    <cellStyle name="Счет" xfId="1949"/>
    <cellStyle name="ТЕКСТ" xfId="1950"/>
    <cellStyle name="ТЕКСТ 2" xfId="1951"/>
    <cellStyle name="ТЕКСТ 3" xfId="1952"/>
    <cellStyle name="ТЕКСТ 4" xfId="1953"/>
    <cellStyle name="ТЕКСТ 5" xfId="1954"/>
    <cellStyle name="ТЕКСТ 6" xfId="1955"/>
    <cellStyle name="ТЕКСТ 7" xfId="1956"/>
    <cellStyle name="ТЕКСТ 8" xfId="1957"/>
    <cellStyle name="ТЕКСТ 9" xfId="1958"/>
    <cellStyle name="Текст предупреждения 10" xfId="1959"/>
    <cellStyle name="Текст предупреждения 11" xfId="1960"/>
    <cellStyle name="Текст предупреждения 2" xfId="1961"/>
    <cellStyle name="Текст предупреждения 2 2" xfId="1962"/>
    <cellStyle name="Текст предупреждения 3" xfId="1963"/>
    <cellStyle name="Текст предупреждения 3 2" xfId="1964"/>
    <cellStyle name="Текст предупреждения 4" xfId="1965"/>
    <cellStyle name="Текст предупреждения 4 2" xfId="1966"/>
    <cellStyle name="Текст предупреждения 5" xfId="1967"/>
    <cellStyle name="Текст предупреждения 5 2" xfId="1968"/>
    <cellStyle name="Текст предупреждения 6" xfId="1969"/>
    <cellStyle name="Текст предупреждения 6 2" xfId="1970"/>
    <cellStyle name="Текст предупреждения 7" xfId="1971"/>
    <cellStyle name="Текст предупреждения 7 2" xfId="1972"/>
    <cellStyle name="Текст предупреждения 8" xfId="1973"/>
    <cellStyle name="Текст предупреждения 8 2" xfId="1974"/>
    <cellStyle name="Текст предупреждения 9" xfId="1975"/>
    <cellStyle name="Текст предупреждения 9 2" xfId="1976"/>
    <cellStyle name="Текстовый" xfId="1977"/>
    <cellStyle name="Текстовый 2" xfId="1978"/>
    <cellStyle name="Текстовый 3" xfId="1979"/>
    <cellStyle name="Текстовый 4" xfId="1980"/>
    <cellStyle name="Текстовый 5" xfId="1981"/>
    <cellStyle name="Текстовый 6" xfId="1982"/>
    <cellStyle name="Текстовый 7" xfId="1983"/>
    <cellStyle name="Текстовый 8" xfId="1984"/>
    <cellStyle name="Текстовый 9" xfId="1985"/>
    <cellStyle name="Текстовый_1" xfId="1986"/>
    <cellStyle name="Тысячи [0]_22гк" xfId="1987"/>
    <cellStyle name="Тысячи_22гк" xfId="1988"/>
    <cellStyle name="ФИКСИРОВАННЫЙ" xfId="1989"/>
    <cellStyle name="ФИКСИРОВАННЫЙ 2" xfId="1990"/>
    <cellStyle name="ФИКСИРОВАННЫЙ 3" xfId="1991"/>
    <cellStyle name="ФИКСИРОВАННЫЙ 4" xfId="1992"/>
    <cellStyle name="ФИКСИРОВАННЫЙ 5" xfId="1993"/>
    <cellStyle name="ФИКСИРОВАННЫЙ 6" xfId="1994"/>
    <cellStyle name="ФИКСИРОВАННЫЙ 7" xfId="1995"/>
    <cellStyle name="ФИКСИРОВАННЫЙ 8" xfId="1996"/>
    <cellStyle name="ФИКСИРОВАННЫЙ 9" xfId="1997"/>
    <cellStyle name="ФИКСИРОВАННЫЙ_1" xfId="1998"/>
    <cellStyle name="Финансовый 2" xfId="1999"/>
    <cellStyle name="Финансовый 2 2" xfId="2000"/>
    <cellStyle name="Финансовый 2 2 2" xfId="2001"/>
    <cellStyle name="Финансовый 2 2_OREP.KU.2011.MONTHLY.02(v0.1)" xfId="2002"/>
    <cellStyle name="Финансовый 2 3" xfId="2003"/>
    <cellStyle name="Финансовый 2_46EE.2011(v1.0)" xfId="2004"/>
    <cellStyle name="Финансовый 3" xfId="2005"/>
    <cellStyle name="Финансовый 3 2" xfId="2006"/>
    <cellStyle name="Финансовый 3 2 2" xfId="2007"/>
    <cellStyle name="Финансовый 3 3" xfId="2008"/>
    <cellStyle name="Финансовый 3 4" xfId="2009"/>
    <cellStyle name="Финансовый 3 5" xfId="2010"/>
    <cellStyle name="Финансовый 3_ARMRAZR" xfId="2011"/>
    <cellStyle name="Финансовый 4" xfId="2012"/>
    <cellStyle name="Финансовый 4 2" xfId="2013"/>
    <cellStyle name="Финансовый 4_TEHSHEET" xfId="2014"/>
    <cellStyle name="Финансовый 5" xfId="2015"/>
    <cellStyle name="Финансовый 6" xfId="2016"/>
    <cellStyle name="Финансовый0[0]_FU_bal" xfId="2017"/>
    <cellStyle name="Формула" xfId="2018"/>
    <cellStyle name="Формула 2" xfId="2019"/>
    <cellStyle name="Формула_A РТ 2009 Рязаньэнерго" xfId="2020"/>
    <cellStyle name="ФормулаВБ" xfId="2021"/>
    <cellStyle name="ФормулаНаКонтроль" xfId="2022"/>
    <cellStyle name="Хороший 10" xfId="2023"/>
    <cellStyle name="Хороший 11" xfId="2024"/>
    <cellStyle name="Хороший 2" xfId="2025"/>
    <cellStyle name="Хороший 2 2" xfId="2026"/>
    <cellStyle name="Хороший 3" xfId="2027"/>
    <cellStyle name="Хороший 3 2" xfId="2028"/>
    <cellStyle name="Хороший 4" xfId="2029"/>
    <cellStyle name="Хороший 4 2" xfId="2030"/>
    <cellStyle name="Хороший 5" xfId="2031"/>
    <cellStyle name="Хороший 5 2" xfId="2032"/>
    <cellStyle name="Хороший 6" xfId="2033"/>
    <cellStyle name="Хороший 6 2" xfId="2034"/>
    <cellStyle name="Хороший 7" xfId="2035"/>
    <cellStyle name="Хороший 7 2" xfId="2036"/>
    <cellStyle name="Хороший 8" xfId="2037"/>
    <cellStyle name="Хороший 8 2" xfId="2038"/>
    <cellStyle name="Хороший 9" xfId="2039"/>
    <cellStyle name="Хороший 9 2" xfId="2040"/>
    <cellStyle name="Цена_продукта" xfId="2041"/>
    <cellStyle name="Цифры по центру с десятыми" xfId="2042"/>
    <cellStyle name="Цифры по центру с десятыми 2" xfId="2043"/>
    <cellStyle name="Цифры по центру с десятыми 3" xfId="2044"/>
    <cellStyle name="Цифры по центру с десятыми 4" xfId="2045"/>
    <cellStyle name="число" xfId="2046"/>
    <cellStyle name="Џђћ–…ќ’ќ›‰" xfId="2047"/>
    <cellStyle name="Шапка" xfId="2048"/>
    <cellStyle name="Шапка таблицы" xfId="2049"/>
    <cellStyle name="ШАУ" xfId="2050"/>
    <cellStyle name="標準_PL-CF sheet" xfId="2051"/>
    <cellStyle name="䁺_x0001_" xfId="20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0</xdr:rowOff>
    </xdr:from>
    <xdr:to>
      <xdr:col>1</xdr:col>
      <xdr:colOff>1314450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29665" y="0"/>
          <a:ext cx="65722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657225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2440" y="0"/>
          <a:ext cx="65722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8;&#1088;&#1077;&#1082;&#1090;&#1080;&#1088;&#1086;&#1074;&#1082;&#1072;%20&#1048;&#1055;&#1056;%202011/&#1082;&#1086;&#1088;&#1088;&#1077;&#1082;&#1090;&#1080;&#1088;&#1086;&#1074;&#1082;&#1072;%20&#1103;&#1085;&#1074;&#1072;&#1088;&#1100;%202011/&#1086;&#1090;&#1087;&#1088;&#1072;&#1074;&#1083;&#1077;&#1085;&#1086;%20&#1061;&#1052;&#1056;&#1057;&#1050;%2012.01.2011/&#1041;&#1055;%20&#1082;&#1088;&#1091;&#1087;&#1085;&#1099;&#1093;%20&#1080;%20&#1089;&#1088;&#1077;&#1076;&#1085;&#1080;&#1093;_2011%20&#1075;&#1086;&#1076;/&#1052;&#1086;&#1089;&#1082;&#1086;&#1074;&#1089;&#1082;&#1080;&#1081;%20&#1090;&#1088;&#1072;&#1082;&#1090;/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WEYH\BUDGET19\BUD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ORM1\st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72;&#1083;&#1072;&#1085;&#1089;&#1099;%20&#1076;&#1083;&#1103;%20&#1056;&#1069;&#1050;\STOIM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8\opr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8;&#1085;&#1074;&#1077;&#1089;&#1090;&#1080;&#1094;&#1080;&#1086;&#1085;&#1085;&#1072;&#1103;%20&#1087;&#1088;&#1086;&#1075;&#1088;&#1072;&#1084;&#1084;&#1072;%20&#1086;&#1090;&#1095;&#1077;&#1090;&#1099;%20&#1074;%20&#1060;&#1057;&#1058;/&#1048;&#1085;&#1074;&#1077;&#1089;&#1090;&#1080;&#1094;&#1080;&#1086;&#1085;&#1085;&#1072;&#1103;%20&#1087;&#1088;&#1086;&#1075;&#1088;&#1072;&#1084;&#1084;&#1072;%202015%20&#1075;&#1086;&#1076;/&#1054;&#1090;&#1095;&#1077;&#1090;%20&#1048;&#1055;%204%20&#1082;&#1074;&#1072;&#1088;&#1090;&#1072;&#1083;%202015&#1075;/&#1054;&#1090;&#1095;&#1077;&#1090;%20&#1087;&#1086;%20&#1048;&#1055;%204%20&#1082;&#1074;%202015&#1075;/&#1060;&#1086;&#1088;&#1084;&#1072;&#1090;&#1099;%20&#1087;&#1086;%20&#1082;&#1086;&#1084;&#1087;&#1072;&#1085;&#1080;&#1103;&#1084;%20&#1048;&#1055;%202015&#1075;%204%20&#1082;&#1074;%20&#1089;&#1074;&#1077;&#1088;&#1082;&#1072;%20&#1075;&#1086;&#107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5-2019%20&#1075;&#1086;&#1076;&#1099;/&#1048;&#1085;&#1074;&#1077;&#1089;&#1090;&#1080;&#1094;&#1080;&#1086;&#1085;&#1085;&#1072;&#1103;%20&#1087;&#1088;&#1086;&#1075;&#1088;&#1072;&#1084;&#1084;&#1072;%202015-2019%20&#1075;&#1075;/&#1048;&#1055;%20&#1054;&#1054;&#1054;%20&#1043;&#1086;&#1088;&#1089;&#1077;&#1090;&#1080;%202015-2019&#1075;&#1075;/&#1050;&#1086;&#1088;&#1088;&#1077;&#1082;&#1090;&#1080;&#1088;&#1086;&#1074;&#1082;&#1072;%20&#1048;&#1055;%20&#1085;&#1072;%202015&#1075;/&#1044;&#1058;&#1056;%20&#1058;&#1054;/&#1080;&#1087;%20&#1092;&#1086;&#1088;&#1084;&#1099;%20&#1082;&#1086;&#1088;&#1088;&#1077;&#1082;&#1090;&#1080;&#1088;&#1086;&#1074;&#1082;&#1072;%2024.09.1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6;&#1080;&#1092;&#1088;&#1086;&#1074;&#1082;&#1080;%20&#1087;&#1086;%20&#1089;&#1090;&#1088;&#1086;&#1082;&#1072;&#1084;%20&#1082;%20NET%202015&#10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/>
          <cell r="E121"/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/>
          <cell r="C154"/>
          <cell r="D154"/>
          <cell r="E154"/>
        </row>
        <row r="155">
          <cell r="B155"/>
          <cell r="C155"/>
          <cell r="D155"/>
          <cell r="E155"/>
        </row>
        <row r="156">
          <cell r="B156" t="str">
            <v>РАСХОДЫ</v>
          </cell>
          <cell r="C156"/>
          <cell r="D156"/>
          <cell r="E156"/>
        </row>
        <row r="157">
          <cell r="B157"/>
          <cell r="C157"/>
          <cell r="D157"/>
          <cell r="E157"/>
        </row>
        <row r="158">
          <cell r="B158"/>
          <cell r="C158"/>
          <cell r="D158"/>
          <cell r="E158"/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/>
          <cell r="E166"/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/>
          <cell r="E212"/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/>
          <cell r="E215"/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/>
          <cell r="E223"/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/>
          <cell r="E253"/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/>
          <cell r="E281"/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/>
          <cell r="E291"/>
        </row>
        <row r="292">
          <cell r="B292">
            <v>2000000</v>
          </cell>
          <cell r="C292">
            <v>2</v>
          </cell>
          <cell r="D292"/>
          <cell r="E292"/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/>
          <cell r="E294"/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/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/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7.1 1 кв.2015 г."/>
      <sheetName val="приложение 7.1 2 кв.2015 г. "/>
      <sheetName val="приложение 7.1 3 кв.2015 г."/>
      <sheetName val="приложение 7.1 4 кв.2015 г. "/>
      <sheetName val="приложение 7.2 1 кв. 2015"/>
      <sheetName val="приложение 7.2 2 кв. 2015"/>
      <sheetName val="приложение 7.2 3 кв. 2015"/>
      <sheetName val="приложение 7.2 4 кв. 2015 "/>
      <sheetName val=" приложение 9 1 кв. 2015 г."/>
      <sheetName val=" приложение 9 2 кв. 2015 г."/>
      <sheetName val=" приложение 9 3 кв. 2015 г. "/>
      <sheetName val=" приложение 9 4 кв. 2015 г. "/>
      <sheetName val="приложение 13 1 кв. 2015"/>
      <sheetName val="приложение 13 2 кв. 2015"/>
      <sheetName val="приложение 13 3 кв. 2015"/>
      <sheetName val="приложение 13 4 кв.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2">
          <cell r="W22">
            <v>12.29287397</v>
          </cell>
          <cell r="X22">
            <v>0</v>
          </cell>
          <cell r="Y22">
            <v>1.4099699999999999</v>
          </cell>
          <cell r="Z22">
            <v>10.882910000000001</v>
          </cell>
          <cell r="AA22">
            <v>0</v>
          </cell>
        </row>
        <row r="23">
          <cell r="W23">
            <v>4.9430847900000003</v>
          </cell>
          <cell r="X23">
            <v>0</v>
          </cell>
          <cell r="Y23">
            <v>2.3346799999999996</v>
          </cell>
          <cell r="Z23">
            <v>2.6084000000000001</v>
          </cell>
          <cell r="AA23">
            <v>0</v>
          </cell>
        </row>
        <row r="24">
          <cell r="W24">
            <v>2.5720729599999999</v>
          </cell>
          <cell r="X24">
            <v>0</v>
          </cell>
          <cell r="Y24">
            <v>2.5720700000000001</v>
          </cell>
          <cell r="Z24">
            <v>0</v>
          </cell>
          <cell r="AA24">
            <v>0</v>
          </cell>
        </row>
        <row r="25">
          <cell r="W25">
            <v>1.83388</v>
          </cell>
          <cell r="X25">
            <v>0</v>
          </cell>
          <cell r="Y25">
            <v>1.0348299999999999</v>
          </cell>
          <cell r="Z25">
            <v>0.79905000000000004</v>
          </cell>
          <cell r="AA25">
            <v>0</v>
          </cell>
        </row>
        <row r="30">
          <cell r="W30">
            <v>7.3697603099999993</v>
          </cell>
          <cell r="X30">
            <v>0.33069999999999999</v>
          </cell>
          <cell r="Y30">
            <v>4.6107138499999998</v>
          </cell>
          <cell r="Z30">
            <v>2.4283464600000002</v>
          </cell>
          <cell r="AA30">
            <v>0</v>
          </cell>
        </row>
        <row r="32">
          <cell r="W32">
            <v>18.985514430000002</v>
          </cell>
          <cell r="X32">
            <v>1.1187499999999999</v>
          </cell>
          <cell r="Y32">
            <v>13.65730658</v>
          </cell>
          <cell r="Z32">
            <v>4.20944567</v>
          </cell>
          <cell r="AA32">
            <v>0</v>
          </cell>
        </row>
        <row r="37">
          <cell r="W37">
            <v>20.057127099999999</v>
          </cell>
          <cell r="X37">
            <v>0.71599999999999997</v>
          </cell>
          <cell r="Y37">
            <v>10.31661823</v>
          </cell>
          <cell r="Z37">
            <v>9.02450887</v>
          </cell>
          <cell r="AA37">
            <v>0</v>
          </cell>
        </row>
        <row r="41">
          <cell r="W41">
            <v>1.3725170499999999</v>
          </cell>
          <cell r="X41">
            <v>5.2489999999999995E-2</v>
          </cell>
          <cell r="Y41">
            <v>0.70362742</v>
          </cell>
          <cell r="Z41">
            <v>0.61639963000000009</v>
          </cell>
          <cell r="AA41">
            <v>0</v>
          </cell>
        </row>
        <row r="46">
          <cell r="W46">
            <v>3.2674227</v>
          </cell>
          <cell r="AA46">
            <v>0</v>
          </cell>
        </row>
        <row r="48">
          <cell r="W48">
            <v>34.247676759999997</v>
          </cell>
          <cell r="X48">
            <v>0.34899999999999998</v>
          </cell>
          <cell r="Y48">
            <v>6.5266297599999996</v>
          </cell>
          <cell r="Z48">
            <v>27.372046999999998</v>
          </cell>
          <cell r="AA48">
            <v>0</v>
          </cell>
        </row>
        <row r="50">
          <cell r="W50">
            <v>18.027999999999999</v>
          </cell>
        </row>
      </sheetData>
      <sheetData sheetId="8" refreshError="1"/>
      <sheetData sheetId="9" refreshError="1"/>
      <sheetData sheetId="10" refreshError="1"/>
      <sheetData sheetId="11">
        <row r="22">
          <cell r="G22">
            <v>681</v>
          </cell>
          <cell r="L22">
            <v>681</v>
          </cell>
        </row>
        <row r="23">
          <cell r="G23">
            <v>900</v>
          </cell>
          <cell r="L23">
            <v>900</v>
          </cell>
        </row>
        <row r="24">
          <cell r="G24">
            <v>80</v>
          </cell>
          <cell r="L24">
            <v>80</v>
          </cell>
        </row>
        <row r="25">
          <cell r="G25">
            <v>92</v>
          </cell>
          <cell r="L25">
            <v>92</v>
          </cell>
        </row>
        <row r="26">
          <cell r="G26">
            <v>52</v>
          </cell>
          <cell r="L26">
            <v>52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. "/>
      <sheetName val="приложение 1.2. (2015)"/>
      <sheetName val="приложение 1.3."/>
      <sheetName val="приложение 2.2"/>
      <sheetName val="приложение 1.4"/>
    </sheetNames>
    <sheetDataSet>
      <sheetData sheetId="0"/>
      <sheetData sheetId="1">
        <row r="21">
          <cell r="S21">
            <v>5.9119022351999995</v>
          </cell>
          <cell r="T21">
            <v>0</v>
          </cell>
          <cell r="U21">
            <v>2.4892834549999994</v>
          </cell>
          <cell r="V21">
            <v>3.3748532416000003</v>
          </cell>
          <cell r="W21">
            <v>4.7765538599999997E-2</v>
          </cell>
        </row>
        <row r="22">
          <cell r="S22">
            <v>16.839024044799999</v>
          </cell>
          <cell r="T22">
            <v>0</v>
          </cell>
          <cell r="U22">
            <v>1.7115166276000002</v>
          </cell>
          <cell r="V22">
            <v>14.604338074199999</v>
          </cell>
          <cell r="W22">
            <v>0.52316934299999995</v>
          </cell>
        </row>
        <row r="23">
          <cell r="S23">
            <v>5.8656155197999995</v>
          </cell>
          <cell r="T23">
            <v>0</v>
          </cell>
          <cell r="U23">
            <v>2.4577897742000001</v>
          </cell>
          <cell r="V23">
            <v>3.3758711213999995</v>
          </cell>
          <cell r="W23">
            <v>3.1954624199999997E-2</v>
          </cell>
        </row>
        <row r="24">
          <cell r="S24">
            <v>3.0424506517999999</v>
          </cell>
          <cell r="T24">
            <v>0</v>
          </cell>
          <cell r="U24">
            <v>0.99199709000000014</v>
          </cell>
          <cell r="V24">
            <v>1.9485591929999997</v>
          </cell>
          <cell r="W24">
            <v>0.10189436880000001</v>
          </cell>
        </row>
        <row r="25">
          <cell r="S25">
            <v>1.9778954089999998</v>
          </cell>
          <cell r="T25">
            <v>0</v>
          </cell>
          <cell r="U25">
            <v>0.56875210580000002</v>
          </cell>
          <cell r="V25">
            <v>1.3769532335999999</v>
          </cell>
          <cell r="W25">
            <v>3.2190069599999996E-2</v>
          </cell>
        </row>
        <row r="29">
          <cell r="W29">
            <v>1.1082481175999999</v>
          </cell>
        </row>
        <row r="30">
          <cell r="S30">
            <v>8.1992392511999999</v>
          </cell>
          <cell r="T30">
            <v>0.39022599999999996</v>
          </cell>
          <cell r="U30">
            <v>3.1482278460000002</v>
          </cell>
          <cell r="V30">
            <v>3.5525372875999999</v>
          </cell>
        </row>
        <row r="43">
          <cell r="S43">
            <v>23.377388799199998</v>
          </cell>
          <cell r="T43">
            <v>0.84487999999999996</v>
          </cell>
          <cell r="U43">
            <v>5.0588780285999997</v>
          </cell>
          <cell r="V43">
            <v>13.3889658042</v>
          </cell>
          <cell r="W43">
            <v>4.0846649663999992</v>
          </cell>
        </row>
        <row r="61">
          <cell r="S61">
            <v>41.382703037599995</v>
          </cell>
          <cell r="T61">
            <v>0.41181999999999996</v>
          </cell>
          <cell r="U61">
            <v>6.0570230129999993</v>
          </cell>
          <cell r="V61">
            <v>34.422391169199997</v>
          </cell>
          <cell r="W61">
            <v>0.49146885539999996</v>
          </cell>
        </row>
        <row r="62">
          <cell r="S62">
            <v>21.221119999999999</v>
          </cell>
        </row>
        <row r="63">
          <cell r="S63">
            <v>21.221119999999999</v>
          </cell>
        </row>
      </sheetData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1"/>
      <sheetName val="1.3.2"/>
      <sheetName val="1.3.3"/>
      <sheetName val="1.3.4"/>
      <sheetName val="1.3.5"/>
      <sheetName val="1.3.6"/>
      <sheetName val="1.3.7"/>
      <sheetName val="1.3.7."/>
      <sheetName val="1.4.1"/>
      <sheetName val="1.4.2"/>
      <sheetName val="1.4.3"/>
      <sheetName val="1.4.4"/>
      <sheetName val="1.4.5"/>
      <sheetName val="1.4.5.1"/>
      <sheetName val="1.4.5.2"/>
      <sheetName val="1.4.5.3"/>
      <sheetName val="1.4.5.4"/>
      <sheetName val="1.4.5.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7208550</v>
          </cell>
        </row>
      </sheetData>
      <sheetData sheetId="7">
        <row r="8">
          <cell r="D8">
            <v>111250</v>
          </cell>
        </row>
        <row r="9">
          <cell r="D9">
            <v>3558600</v>
          </cell>
        </row>
        <row r="10">
          <cell r="D10">
            <v>2832800</v>
          </cell>
        </row>
        <row r="11">
          <cell r="D11">
            <v>2832800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95"/>
  <sheetViews>
    <sheetView view="pageBreakPreview" topLeftCell="B64" zoomScale="87" zoomScaleNormal="86" zoomScaleSheetLayoutView="87" workbookViewId="0">
      <pane xSplit="1" topLeftCell="C1" activePane="topRight" state="frozen"/>
      <selection activeCell="B1" sqref="B1"/>
      <selection pane="topRight" activeCell="R9" sqref="R9:S9"/>
    </sheetView>
  </sheetViews>
  <sheetFormatPr defaultColWidth="9.140625" defaultRowHeight="12.75"/>
  <cols>
    <col min="1" max="1" width="6.140625" style="29" customWidth="1"/>
    <col min="2" max="2" width="39.7109375" style="29" customWidth="1"/>
    <col min="3" max="3" width="14.85546875" style="29" customWidth="1"/>
    <col min="4" max="4" width="14.42578125" style="29" customWidth="1"/>
    <col min="5" max="5" width="13.42578125" style="29" customWidth="1"/>
    <col min="6" max="6" width="12.5703125" style="29" customWidth="1"/>
    <col min="7" max="7" width="13.85546875" style="30" customWidth="1"/>
    <col min="8" max="8" width="11.85546875" style="29" customWidth="1"/>
    <col min="9" max="9" width="13.85546875" style="29" customWidth="1"/>
    <col min="10" max="10" width="12.140625" style="31" customWidth="1"/>
    <col min="11" max="11" width="29.5703125" style="29" hidden="1" customWidth="1"/>
    <col min="12" max="12" width="23.140625" style="29" hidden="1" customWidth="1"/>
    <col min="13" max="13" width="0" style="29" hidden="1" customWidth="1"/>
    <col min="14" max="14" width="39.5703125" style="98" customWidth="1"/>
    <col min="15" max="16384" width="9.140625" style="29"/>
  </cols>
  <sheetData>
    <row r="1" spans="1:16" ht="45" customHeight="1">
      <c r="B1" s="92" t="s">
        <v>55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6" ht="51.75" customHeight="1">
      <c r="A2" s="51" t="s">
        <v>0</v>
      </c>
      <c r="B2" s="51" t="s">
        <v>10</v>
      </c>
      <c r="C2" s="54" t="s">
        <v>12</v>
      </c>
      <c r="D2" s="54" t="s">
        <v>13</v>
      </c>
      <c r="E2" s="81" t="s">
        <v>11</v>
      </c>
      <c r="F2" s="81"/>
      <c r="G2" s="81"/>
      <c r="H2" s="81" t="s">
        <v>14</v>
      </c>
      <c r="I2" s="81"/>
      <c r="J2" s="81"/>
      <c r="K2" s="32" t="s">
        <v>76</v>
      </c>
      <c r="L2" s="51" t="s">
        <v>19</v>
      </c>
      <c r="N2" s="32" t="s">
        <v>75</v>
      </c>
    </row>
    <row r="3" spans="1:16" ht="25.5" customHeight="1">
      <c r="A3" s="82"/>
      <c r="B3" s="82" t="s">
        <v>57</v>
      </c>
      <c r="C3" s="81"/>
      <c r="D3" s="81"/>
      <c r="E3" s="83">
        <f>G3</f>
        <v>150607.69529957211</v>
      </c>
      <c r="F3" s="52" t="s">
        <v>6</v>
      </c>
      <c r="G3" s="49">
        <f>(G4+G5+G6+G8+G7)</f>
        <v>150607.69529957211</v>
      </c>
      <c r="H3" s="83">
        <f>SUM(H9:H89)</f>
        <v>151218.49425999998</v>
      </c>
      <c r="I3" s="52" t="s">
        <v>6</v>
      </c>
      <c r="J3" s="53">
        <f t="shared" ref="J3:J8" si="0">SUMIF($I$9:$I$89,I3,$J$9:$J$89)</f>
        <v>151218.49425999998</v>
      </c>
      <c r="K3" s="33"/>
      <c r="L3" s="81"/>
      <c r="N3" s="94"/>
    </row>
    <row r="4" spans="1:16" ht="22.5" customHeight="1">
      <c r="A4" s="82"/>
      <c r="B4" s="82"/>
      <c r="C4" s="81"/>
      <c r="D4" s="81"/>
      <c r="E4" s="83"/>
      <c r="F4" s="34" t="s">
        <v>8</v>
      </c>
      <c r="G4" s="49">
        <f>SUMIF($F$9:$F$89,F4,$G$9:$G$89)</f>
        <v>4108.8040380093917</v>
      </c>
      <c r="H4" s="83"/>
      <c r="I4" s="34" t="s">
        <v>8</v>
      </c>
      <c r="J4" s="53">
        <f t="shared" si="0"/>
        <v>3551.9700000000003</v>
      </c>
      <c r="K4" s="33" t="s">
        <v>16</v>
      </c>
      <c r="L4" s="81"/>
      <c r="N4" s="94" t="s">
        <v>74</v>
      </c>
      <c r="O4" s="56" t="s">
        <v>77</v>
      </c>
      <c r="P4" s="56"/>
    </row>
    <row r="5" spans="1:16" ht="25.5" customHeight="1">
      <c r="A5" s="82"/>
      <c r="B5" s="82"/>
      <c r="C5" s="81"/>
      <c r="D5" s="81"/>
      <c r="E5" s="83"/>
      <c r="F5" s="34" t="s">
        <v>7</v>
      </c>
      <c r="G5" s="49">
        <f>SUMIF($F$9:$F$89,F5,$G$9:$G$89)</f>
        <v>35944.296657843792</v>
      </c>
      <c r="H5" s="83"/>
      <c r="I5" s="34" t="s">
        <v>7</v>
      </c>
      <c r="J5" s="53">
        <f t="shared" si="0"/>
        <v>60465.95659999999</v>
      </c>
      <c r="K5" s="35" t="s">
        <v>17</v>
      </c>
      <c r="L5" s="81"/>
      <c r="N5" s="93" t="s">
        <v>78</v>
      </c>
      <c r="O5" s="56" t="s">
        <v>79</v>
      </c>
      <c r="P5" s="56"/>
    </row>
    <row r="6" spans="1:16" ht="33" customHeight="1">
      <c r="A6" s="82"/>
      <c r="B6" s="82"/>
      <c r="C6" s="81"/>
      <c r="D6" s="81"/>
      <c r="E6" s="83"/>
      <c r="F6" s="52" t="s">
        <v>9</v>
      </c>
      <c r="G6" s="49">
        <f>SUMIF($F$9:$F$89,F6,$G$9:$G$89)</f>
        <v>82657.530763080038</v>
      </c>
      <c r="H6" s="83"/>
      <c r="I6" s="52" t="s">
        <v>9</v>
      </c>
      <c r="J6" s="53">
        <f t="shared" si="0"/>
        <v>69172.498890000003</v>
      </c>
      <c r="K6" s="33" t="s">
        <v>18</v>
      </c>
      <c r="L6" s="81"/>
      <c r="N6" s="94" t="s">
        <v>18</v>
      </c>
      <c r="P6" s="56"/>
    </row>
    <row r="7" spans="1:16" ht="15.6" customHeight="1">
      <c r="A7" s="82"/>
      <c r="B7" s="82"/>
      <c r="C7" s="81"/>
      <c r="D7" s="81"/>
      <c r="E7" s="83"/>
      <c r="F7" s="52" t="s">
        <v>73</v>
      </c>
      <c r="G7" s="49">
        <f>SUMIF($F$9:$F$89,F7,$G$9:$G$89)</f>
        <v>9913.063840638888</v>
      </c>
      <c r="H7" s="83"/>
      <c r="I7" s="52" t="s">
        <v>73</v>
      </c>
      <c r="J7" s="53">
        <f t="shared" si="0"/>
        <v>0</v>
      </c>
      <c r="K7" s="33"/>
      <c r="L7" s="54"/>
      <c r="N7" s="94"/>
    </row>
    <row r="8" spans="1:16" ht="15.75" customHeight="1">
      <c r="A8" s="82"/>
      <c r="B8" s="82"/>
      <c r="C8" s="81"/>
      <c r="D8" s="81"/>
      <c r="E8" s="83"/>
      <c r="F8" s="39" t="s">
        <v>15</v>
      </c>
      <c r="G8" s="49">
        <f>SUMIF($F$9:$F$89,F8,$G$9:$G$89)</f>
        <v>17984</v>
      </c>
      <c r="H8" s="83"/>
      <c r="I8" s="39" t="s">
        <v>15</v>
      </c>
      <c r="J8" s="53">
        <f t="shared" si="0"/>
        <v>18028</v>
      </c>
      <c r="K8" s="37" t="s">
        <v>47</v>
      </c>
      <c r="L8" s="54"/>
      <c r="N8" s="95" t="s">
        <v>47</v>
      </c>
    </row>
    <row r="9" spans="1:16" s="30" customFormat="1" ht="18.75" customHeight="1">
      <c r="A9" s="67">
        <v>1</v>
      </c>
      <c r="B9" s="68" t="s">
        <v>1</v>
      </c>
      <c r="C9" s="77">
        <f>'[43] приложение 9 4 кв. 2015 г. '!$G$22</f>
        <v>681</v>
      </c>
      <c r="D9" s="77">
        <f>'[43] приложение 9 4 кв. 2015 г. '!$L$22</f>
        <v>681</v>
      </c>
      <c r="E9" s="69">
        <f>G9</f>
        <v>5010.0866399999995</v>
      </c>
      <c r="F9" s="52" t="s">
        <v>6</v>
      </c>
      <c r="G9" s="52">
        <f>'[44]приложение 1.2. (2015)'!$S$21/1.18*1000</f>
        <v>5010.0866399999995</v>
      </c>
      <c r="H9" s="69">
        <f>J9</f>
        <v>5318.93</v>
      </c>
      <c r="I9" s="52" t="s">
        <v>6</v>
      </c>
      <c r="J9" s="53">
        <f>5.31893*1000</f>
        <v>5318.93</v>
      </c>
      <c r="K9" s="38"/>
      <c r="L9" s="77"/>
      <c r="N9" s="96"/>
    </row>
    <row r="10" spans="1:16" s="30" customFormat="1">
      <c r="A10" s="67"/>
      <c r="B10" s="68"/>
      <c r="C10" s="77"/>
      <c r="D10" s="77"/>
      <c r="E10" s="69"/>
      <c r="F10" s="34" t="s">
        <v>8</v>
      </c>
      <c r="G10" s="52">
        <f>'[44]приложение 1.2. (2015)'!$T$21</f>
        <v>0</v>
      </c>
      <c r="H10" s="69"/>
      <c r="I10" s="34" t="s">
        <v>8</v>
      </c>
      <c r="J10" s="53">
        <v>0</v>
      </c>
      <c r="K10" s="33"/>
      <c r="L10" s="77"/>
      <c r="N10" s="94"/>
    </row>
    <row r="11" spans="1:16" s="30" customFormat="1">
      <c r="A11" s="67"/>
      <c r="B11" s="68"/>
      <c r="C11" s="77"/>
      <c r="D11" s="77"/>
      <c r="E11" s="69"/>
      <c r="F11" s="34" t="s">
        <v>7</v>
      </c>
      <c r="G11" s="52">
        <f>'[44]приложение 1.2. (2015)'!$U$21/1.18*1000</f>
        <v>2109.5622499999999</v>
      </c>
      <c r="H11" s="69"/>
      <c r="I11" s="34" t="s">
        <v>7</v>
      </c>
      <c r="J11" s="53">
        <f>2.22574*1000</f>
        <v>2225.7400000000002</v>
      </c>
      <c r="K11" s="35" t="s">
        <v>54</v>
      </c>
      <c r="L11" s="77"/>
      <c r="N11" s="93" t="s">
        <v>78</v>
      </c>
    </row>
    <row r="12" spans="1:16" s="30" customFormat="1" ht="25.5">
      <c r="A12" s="67"/>
      <c r="B12" s="68"/>
      <c r="C12" s="77"/>
      <c r="D12" s="77"/>
      <c r="E12" s="69"/>
      <c r="F12" s="52" t="s">
        <v>9</v>
      </c>
      <c r="G12" s="52">
        <f>'[44]приложение 1.2. (2015)'!$V$21/1.18*1000</f>
        <v>2860.0451200000007</v>
      </c>
      <c r="H12" s="69"/>
      <c r="I12" s="52" t="s">
        <v>9</v>
      </c>
      <c r="J12" s="53">
        <f>3.09319*1000</f>
        <v>3093.19</v>
      </c>
      <c r="K12" s="35"/>
      <c r="L12" s="77"/>
      <c r="N12" s="94" t="s">
        <v>18</v>
      </c>
    </row>
    <row r="13" spans="1:16" s="30" customFormat="1" ht="27.75" customHeight="1">
      <c r="A13" s="67"/>
      <c r="B13" s="68"/>
      <c r="C13" s="77"/>
      <c r="D13" s="77"/>
      <c r="E13" s="69"/>
      <c r="F13" s="57" t="s">
        <v>73</v>
      </c>
      <c r="G13" s="52">
        <f>'[44]приложение 1.2. (2015)'!$W$21/1.18*1000</f>
        <v>40.47927</v>
      </c>
      <c r="H13" s="69"/>
      <c r="I13" s="57" t="s">
        <v>73</v>
      </c>
      <c r="J13" s="53">
        <v>0</v>
      </c>
      <c r="K13" s="38" t="s">
        <v>18</v>
      </c>
      <c r="L13" s="77"/>
      <c r="N13" s="96"/>
    </row>
    <row r="14" spans="1:16" s="30" customFormat="1" ht="17.25" customHeight="1">
      <c r="A14" s="67">
        <v>2</v>
      </c>
      <c r="B14" s="68" t="s">
        <v>2</v>
      </c>
      <c r="C14" s="77">
        <f>'[43] приложение 9 4 кв. 2015 г. '!$G$23</f>
        <v>900</v>
      </c>
      <c r="D14" s="77">
        <f>'[43] приложение 9 4 кв. 2015 г. '!$L$23</f>
        <v>900</v>
      </c>
      <c r="E14" s="69">
        <f>G14</f>
        <v>14270.359359999999</v>
      </c>
      <c r="F14" s="52" t="s">
        <v>6</v>
      </c>
      <c r="G14" s="52">
        <f>'[44]приложение 1.2. (2015)'!$S$22/1.18*1000</f>
        <v>14270.359359999999</v>
      </c>
      <c r="H14" s="69">
        <f>J14</f>
        <v>12292.873970000001</v>
      </c>
      <c r="I14" s="52" t="s">
        <v>6</v>
      </c>
      <c r="J14" s="53">
        <f>'[43]приложение 7.2 4 кв. 2015 '!$W$22*1000</f>
        <v>12292.873970000001</v>
      </c>
      <c r="K14" s="35"/>
      <c r="L14" s="77"/>
      <c r="N14" s="93"/>
    </row>
    <row r="15" spans="1:16" s="30" customFormat="1">
      <c r="A15" s="67"/>
      <c r="B15" s="68"/>
      <c r="C15" s="77"/>
      <c r="D15" s="77"/>
      <c r="E15" s="69"/>
      <c r="F15" s="34" t="s">
        <v>8</v>
      </c>
      <c r="G15" s="53">
        <f>'[44]приложение 1.2. (2015)'!$T$22/1.18*1000</f>
        <v>0</v>
      </c>
      <c r="H15" s="69"/>
      <c r="I15" s="34" t="s">
        <v>8</v>
      </c>
      <c r="J15" s="53">
        <f>'[43]приложение 7.2 4 кв. 2015 '!$X$22</f>
        <v>0</v>
      </c>
      <c r="K15" s="33"/>
      <c r="L15" s="77"/>
      <c r="N15" s="94"/>
    </row>
    <row r="16" spans="1:16" s="30" customFormat="1">
      <c r="A16" s="67"/>
      <c r="B16" s="68"/>
      <c r="C16" s="77"/>
      <c r="D16" s="77"/>
      <c r="E16" s="69"/>
      <c r="F16" s="34" t="s">
        <v>7</v>
      </c>
      <c r="G16" s="53">
        <f>'[44]приложение 1.2. (2015)'!$U$22/1.18*1000</f>
        <v>1450.4378200000003</v>
      </c>
      <c r="H16" s="69"/>
      <c r="I16" s="34" t="s">
        <v>7</v>
      </c>
      <c r="J16" s="53">
        <f>'[43]приложение 7.2 4 кв. 2015 '!$Y$22*1000</f>
        <v>1409.97</v>
      </c>
      <c r="K16" s="35" t="s">
        <v>54</v>
      </c>
      <c r="L16" s="77"/>
      <c r="N16" s="93" t="s">
        <v>78</v>
      </c>
    </row>
    <row r="17" spans="1:16" s="30" customFormat="1" ht="25.5">
      <c r="A17" s="67"/>
      <c r="B17" s="68"/>
      <c r="C17" s="77"/>
      <c r="D17" s="77"/>
      <c r="E17" s="69"/>
      <c r="F17" s="52" t="s">
        <v>9</v>
      </c>
      <c r="G17" s="53">
        <f>'[44]приложение 1.2. (2015)'!$V$22/1.18*1000</f>
        <v>12376.55769</v>
      </c>
      <c r="H17" s="69"/>
      <c r="I17" s="52" t="s">
        <v>9</v>
      </c>
      <c r="J17" s="53">
        <f>'[43]приложение 7.2 4 кв. 2015 '!$Z$22*1000</f>
        <v>10882.91</v>
      </c>
      <c r="K17" s="35"/>
      <c r="L17" s="77"/>
      <c r="N17" s="94" t="s">
        <v>18</v>
      </c>
    </row>
    <row r="18" spans="1:16" s="30" customFormat="1" ht="27" customHeight="1">
      <c r="A18" s="67"/>
      <c r="B18" s="68"/>
      <c r="C18" s="77"/>
      <c r="D18" s="77"/>
      <c r="E18" s="69"/>
      <c r="F18" s="57" t="s">
        <v>73</v>
      </c>
      <c r="G18" s="53">
        <f>'[44]приложение 1.2. (2015)'!$W$22/1.18*1000</f>
        <v>443.36385000000001</v>
      </c>
      <c r="H18" s="69"/>
      <c r="I18" s="57" t="s">
        <v>73</v>
      </c>
      <c r="J18" s="53">
        <f>'[43]приложение 7.2 4 кв. 2015 '!$AA$22</f>
        <v>0</v>
      </c>
      <c r="K18" s="38" t="s">
        <v>18</v>
      </c>
      <c r="L18" s="77"/>
      <c r="N18" s="96"/>
    </row>
    <row r="19" spans="1:16" s="30" customFormat="1">
      <c r="A19" s="67">
        <v>3</v>
      </c>
      <c r="B19" s="68" t="s">
        <v>3</v>
      </c>
      <c r="C19" s="77">
        <f>'[43] приложение 9 4 кв. 2015 г. '!$G$24</f>
        <v>80</v>
      </c>
      <c r="D19" s="77">
        <f>'[43] приложение 9 4 кв. 2015 г. '!$L$24</f>
        <v>80</v>
      </c>
      <c r="E19" s="69">
        <f>G19</f>
        <v>4970.8606099999997</v>
      </c>
      <c r="F19" s="52" t="s">
        <v>6</v>
      </c>
      <c r="G19" s="52">
        <f>'[44]приложение 1.2. (2015)'!$S$23/1.18*1000</f>
        <v>4970.8606099999997</v>
      </c>
      <c r="H19" s="69">
        <f>J19</f>
        <v>4943.0847900000008</v>
      </c>
      <c r="I19" s="52" t="s">
        <v>6</v>
      </c>
      <c r="J19" s="53">
        <f>'[43]приложение 7.2 4 кв. 2015 '!$W$23*1000</f>
        <v>4943.0847900000008</v>
      </c>
      <c r="K19" s="35"/>
      <c r="L19" s="77"/>
      <c r="N19" s="93"/>
    </row>
    <row r="20" spans="1:16" s="30" customFormat="1">
      <c r="A20" s="67"/>
      <c r="B20" s="68"/>
      <c r="C20" s="77"/>
      <c r="D20" s="77"/>
      <c r="E20" s="69"/>
      <c r="F20" s="34" t="s">
        <v>8</v>
      </c>
      <c r="G20" s="52">
        <f>'[44]приложение 1.2. (2015)'!$T$23</f>
        <v>0</v>
      </c>
      <c r="H20" s="69"/>
      <c r="I20" s="34" t="s">
        <v>8</v>
      </c>
      <c r="J20" s="53">
        <f>'[43]приложение 7.2 4 кв. 2015 '!$X$23</f>
        <v>0</v>
      </c>
      <c r="K20" s="33"/>
      <c r="L20" s="77"/>
      <c r="N20" s="94"/>
    </row>
    <row r="21" spans="1:16" s="30" customFormat="1">
      <c r="A21" s="67"/>
      <c r="B21" s="68"/>
      <c r="C21" s="77"/>
      <c r="D21" s="77"/>
      <c r="E21" s="69"/>
      <c r="F21" s="34" t="s">
        <v>7</v>
      </c>
      <c r="G21" s="52">
        <f>'[44]приложение 1.2. (2015)'!$U$23/1.18*1000</f>
        <v>2082.8726900000001</v>
      </c>
      <c r="H21" s="69"/>
      <c r="I21" s="34" t="s">
        <v>7</v>
      </c>
      <c r="J21" s="53">
        <f>'[43]приложение 7.2 4 кв. 2015 '!$Y$23*1000</f>
        <v>2334.6799999999998</v>
      </c>
      <c r="K21" s="35" t="s">
        <v>54</v>
      </c>
      <c r="L21" s="77"/>
      <c r="N21" s="93" t="s">
        <v>78</v>
      </c>
    </row>
    <row r="22" spans="1:16" s="30" customFormat="1" ht="25.5">
      <c r="A22" s="67"/>
      <c r="B22" s="68"/>
      <c r="C22" s="77"/>
      <c r="D22" s="77"/>
      <c r="E22" s="69"/>
      <c r="F22" s="52" t="s">
        <v>9</v>
      </c>
      <c r="G22" s="52">
        <f>'[44]приложение 1.2. (2015)'!$V$23/1.18*1000</f>
        <v>2860.9077299999994</v>
      </c>
      <c r="H22" s="69"/>
      <c r="I22" s="52" t="s">
        <v>9</v>
      </c>
      <c r="J22" s="53">
        <f>'[43]приложение 7.2 4 кв. 2015 '!$Z$23*1000</f>
        <v>2608.4</v>
      </c>
      <c r="K22" s="35"/>
      <c r="L22" s="71"/>
      <c r="N22" s="94" t="s">
        <v>18</v>
      </c>
    </row>
    <row r="23" spans="1:16" s="30" customFormat="1">
      <c r="A23" s="67"/>
      <c r="B23" s="68"/>
      <c r="C23" s="77"/>
      <c r="D23" s="77"/>
      <c r="E23" s="69"/>
      <c r="F23" s="57" t="s">
        <v>73</v>
      </c>
      <c r="G23" s="52">
        <f>'[44]приложение 1.2. (2015)'!$W$23/1.18*1000</f>
        <v>27.080189999999998</v>
      </c>
      <c r="H23" s="69"/>
      <c r="I23" s="57" t="s">
        <v>73</v>
      </c>
      <c r="J23" s="53">
        <f>'[43]приложение 7.2 4 кв. 2015 '!$AA$23</f>
        <v>0</v>
      </c>
      <c r="K23" s="38" t="s">
        <v>18</v>
      </c>
      <c r="L23" s="71"/>
      <c r="N23" s="96"/>
    </row>
    <row r="24" spans="1:16" s="30" customFormat="1" ht="15.75" customHeight="1">
      <c r="A24" s="67">
        <v>4</v>
      </c>
      <c r="B24" s="68" t="s">
        <v>4</v>
      </c>
      <c r="C24" s="77">
        <f>'[43] приложение 9 4 кв. 2015 г. '!$G$25</f>
        <v>92</v>
      </c>
      <c r="D24" s="77">
        <f>'[43] приложение 9 4 кв. 2015 г. '!$L$25</f>
        <v>92</v>
      </c>
      <c r="E24" s="69">
        <f>G24</f>
        <v>2578.3480100000002</v>
      </c>
      <c r="F24" s="52" t="s">
        <v>6</v>
      </c>
      <c r="G24" s="52">
        <f>'[44]приложение 1.2. (2015)'!$S$24/1.18*1000</f>
        <v>2578.3480100000002</v>
      </c>
      <c r="H24" s="69">
        <f>J24</f>
        <v>2572.07296</v>
      </c>
      <c r="I24" s="52" t="s">
        <v>6</v>
      </c>
      <c r="J24" s="53">
        <f>'[43]приложение 7.2 4 кв. 2015 '!$W$24*1000</f>
        <v>2572.07296</v>
      </c>
      <c r="K24" s="35"/>
      <c r="L24" s="71"/>
      <c r="N24" s="93"/>
    </row>
    <row r="25" spans="1:16" s="30" customFormat="1">
      <c r="A25" s="67"/>
      <c r="B25" s="68"/>
      <c r="C25" s="77"/>
      <c r="D25" s="77"/>
      <c r="E25" s="69"/>
      <c r="F25" s="34" t="s">
        <v>8</v>
      </c>
      <c r="G25" s="52">
        <f>'[44]приложение 1.2. (2015)'!$T$24</f>
        <v>0</v>
      </c>
      <c r="H25" s="69"/>
      <c r="I25" s="34" t="s">
        <v>8</v>
      </c>
      <c r="J25" s="53">
        <f>'[43]приложение 7.2 4 кв. 2015 '!$X$24</f>
        <v>0</v>
      </c>
      <c r="K25" s="33"/>
      <c r="L25" s="72"/>
      <c r="N25" s="94"/>
    </row>
    <row r="26" spans="1:16" s="30" customFormat="1">
      <c r="A26" s="67"/>
      <c r="B26" s="68"/>
      <c r="C26" s="77"/>
      <c r="D26" s="77"/>
      <c r="E26" s="69"/>
      <c r="F26" s="34" t="s">
        <v>7</v>
      </c>
      <c r="G26" s="52">
        <f>'[44]приложение 1.2. (2015)'!$U$24/1.18*1000</f>
        <v>840.67550000000017</v>
      </c>
      <c r="H26" s="69"/>
      <c r="I26" s="34" t="s">
        <v>7</v>
      </c>
      <c r="J26" s="53">
        <f>'[43]приложение 7.2 4 кв. 2015 '!$Y$24*1000</f>
        <v>2572.0700000000002</v>
      </c>
      <c r="K26" s="38" t="s">
        <v>52</v>
      </c>
      <c r="L26" s="72"/>
      <c r="M26" s="41"/>
      <c r="N26" s="96" t="s">
        <v>80</v>
      </c>
      <c r="O26" s="58" t="s">
        <v>53</v>
      </c>
      <c r="P26" s="58"/>
    </row>
    <row r="27" spans="1:16" s="30" customFormat="1" ht="25.5">
      <c r="A27" s="67"/>
      <c r="B27" s="68"/>
      <c r="C27" s="77"/>
      <c r="D27" s="77"/>
      <c r="E27" s="69"/>
      <c r="F27" s="52" t="s">
        <v>9</v>
      </c>
      <c r="G27" s="52">
        <f>'[44]приложение 1.2. (2015)'!$V$24/1.18*1000</f>
        <v>1651.3213499999999</v>
      </c>
      <c r="H27" s="69"/>
      <c r="I27" s="52" t="s">
        <v>9</v>
      </c>
      <c r="J27" s="53">
        <f>'[43]приложение 7.2 4 кв. 2015 '!$Z$24</f>
        <v>0</v>
      </c>
      <c r="K27" s="38"/>
      <c r="L27" s="72"/>
      <c r="M27" s="41"/>
      <c r="N27" s="94" t="s">
        <v>18</v>
      </c>
    </row>
    <row r="28" spans="1:16" s="30" customFormat="1" ht="28.5" customHeight="1">
      <c r="A28" s="67"/>
      <c r="B28" s="68"/>
      <c r="C28" s="77"/>
      <c r="D28" s="77"/>
      <c r="E28" s="69"/>
      <c r="F28" s="57" t="s">
        <v>73</v>
      </c>
      <c r="G28" s="52">
        <f>'[44]приложение 1.2. (2015)'!$W$24/1.18*1000</f>
        <v>86.351160000000007</v>
      </c>
      <c r="H28" s="69"/>
      <c r="I28" s="57" t="s">
        <v>73</v>
      </c>
      <c r="J28" s="53">
        <f>'[43]приложение 7.2 4 кв. 2015 '!$AA$24</f>
        <v>0</v>
      </c>
      <c r="K28" s="38" t="s">
        <v>18</v>
      </c>
      <c r="L28" s="73"/>
      <c r="N28" s="96"/>
    </row>
    <row r="29" spans="1:16" s="30" customFormat="1" ht="28.5" customHeight="1">
      <c r="A29" s="50"/>
      <c r="B29" s="74" t="s">
        <v>58</v>
      </c>
      <c r="C29" s="77">
        <f>'[43] приложение 9 4 кв. 2015 г. '!$G$26</f>
        <v>52</v>
      </c>
      <c r="D29" s="77">
        <f>'[43] приложение 9 4 кв. 2015 г. '!$L$26</f>
        <v>52</v>
      </c>
      <c r="E29" s="69">
        <f>G29</f>
        <v>1676.18255</v>
      </c>
      <c r="F29" s="52" t="s">
        <v>6</v>
      </c>
      <c r="G29" s="52">
        <f>'[44]приложение 1.2. (2015)'!$S$25/1.18*1000</f>
        <v>1676.18255</v>
      </c>
      <c r="H29" s="78">
        <f>J29</f>
        <v>1833.8799999999999</v>
      </c>
      <c r="I29" s="52" t="s">
        <v>6</v>
      </c>
      <c r="J29" s="53">
        <f>'[43]приложение 7.2 4 кв. 2015 '!$W$25*1000</f>
        <v>1833.8799999999999</v>
      </c>
      <c r="K29" s="38"/>
      <c r="L29" s="55"/>
      <c r="N29" s="96"/>
    </row>
    <row r="30" spans="1:16" s="30" customFormat="1" ht="15.6" customHeight="1">
      <c r="A30" s="50"/>
      <c r="B30" s="75"/>
      <c r="C30" s="77"/>
      <c r="D30" s="77"/>
      <c r="E30" s="69"/>
      <c r="F30" s="34" t="s">
        <v>8</v>
      </c>
      <c r="G30" s="52">
        <f>'[44]приложение 1.2. (2015)'!$T$25</f>
        <v>0</v>
      </c>
      <c r="H30" s="79"/>
      <c r="I30" s="34" t="s">
        <v>8</v>
      </c>
      <c r="J30" s="53">
        <f>'[43]приложение 7.2 4 кв. 2015 '!$X$25</f>
        <v>0</v>
      </c>
      <c r="K30" s="38"/>
      <c r="L30" s="55"/>
      <c r="N30" s="96"/>
    </row>
    <row r="31" spans="1:16" s="30" customFormat="1" ht="16.149999999999999" customHeight="1">
      <c r="A31" s="50"/>
      <c r="B31" s="75"/>
      <c r="C31" s="77"/>
      <c r="D31" s="77"/>
      <c r="E31" s="69"/>
      <c r="F31" s="34" t="s">
        <v>7</v>
      </c>
      <c r="G31" s="52">
        <f>'[44]приложение 1.2. (2015)'!$U$25/1.18*1000</f>
        <v>481.99331000000006</v>
      </c>
      <c r="H31" s="79"/>
      <c r="I31" s="34" t="s">
        <v>7</v>
      </c>
      <c r="J31" s="53">
        <f>'[43]приложение 7.2 4 кв. 2015 '!$Y$25*1000</f>
        <v>1034.83</v>
      </c>
      <c r="K31" s="38"/>
      <c r="L31" s="55"/>
      <c r="N31" s="93" t="s">
        <v>78</v>
      </c>
    </row>
    <row r="32" spans="1:16" s="30" customFormat="1" ht="38.450000000000003" customHeight="1">
      <c r="A32" s="50"/>
      <c r="B32" s="75"/>
      <c r="C32" s="77"/>
      <c r="D32" s="77"/>
      <c r="E32" s="69"/>
      <c r="F32" s="52" t="s">
        <v>9</v>
      </c>
      <c r="G32" s="52">
        <f>'[44]приложение 1.2. (2015)'!$V$25/1.18*1000</f>
        <v>1166.9095199999999</v>
      </c>
      <c r="H32" s="79"/>
      <c r="I32" s="52" t="s">
        <v>9</v>
      </c>
      <c r="J32" s="53">
        <f>'[43]приложение 7.2 4 кв. 2015 '!$Z$25*1000</f>
        <v>799.05000000000007</v>
      </c>
      <c r="K32" s="38"/>
      <c r="L32" s="55"/>
      <c r="N32" s="94" t="s">
        <v>18</v>
      </c>
    </row>
    <row r="33" spans="1:17" s="30" customFormat="1" ht="26.45" customHeight="1">
      <c r="A33" s="50">
        <v>5</v>
      </c>
      <c r="B33" s="76"/>
      <c r="C33" s="77"/>
      <c r="D33" s="77"/>
      <c r="E33" s="69">
        <f>H29</f>
        <v>1833.8799999999999</v>
      </c>
      <c r="F33" s="57" t="s">
        <v>73</v>
      </c>
      <c r="G33" s="52">
        <f>'[44]приложение 1.2. (2015)'!$W$25/1.18*1000</f>
        <v>27.279719999999998</v>
      </c>
      <c r="H33" s="80"/>
      <c r="I33" s="57" t="s">
        <v>73</v>
      </c>
      <c r="J33" s="53">
        <f>'[43]приложение 7.2 4 кв. 2015 '!$AA$25</f>
        <v>0</v>
      </c>
      <c r="K33" s="37" t="s">
        <v>47</v>
      </c>
      <c r="L33" s="55"/>
      <c r="N33" s="97"/>
    </row>
    <row r="34" spans="1:17" ht="14.25" customHeight="1">
      <c r="A34" s="67">
        <v>6</v>
      </c>
      <c r="B34" s="68" t="s">
        <v>59</v>
      </c>
      <c r="C34" s="66" t="s">
        <v>70</v>
      </c>
      <c r="D34" s="66" t="s">
        <v>70</v>
      </c>
      <c r="E34" s="69">
        <f>G34</f>
        <v>6948.5078400000002</v>
      </c>
      <c r="F34" s="52" t="s">
        <v>6</v>
      </c>
      <c r="G34" s="52">
        <f>'[44]приложение 1.2. (2015)'!$S$30/1.18*1000</f>
        <v>6948.5078400000002</v>
      </c>
      <c r="H34" s="69">
        <f>J34</f>
        <v>7369.7603099999997</v>
      </c>
      <c r="I34" s="52" t="s">
        <v>6</v>
      </c>
      <c r="J34" s="48">
        <f>'[43]приложение 7.2 4 кв. 2015 '!$W$30*1000</f>
        <v>7369.7603099999997</v>
      </c>
      <c r="K34" s="33"/>
      <c r="L34" s="66"/>
      <c r="N34" s="94"/>
    </row>
    <row r="35" spans="1:17" s="30" customFormat="1">
      <c r="A35" s="67"/>
      <c r="B35" s="68"/>
      <c r="C35" s="66"/>
      <c r="D35" s="66"/>
      <c r="E35" s="69"/>
      <c r="F35" s="34" t="s">
        <v>8</v>
      </c>
      <c r="G35" s="53">
        <f>'[44]приложение 1.2. (2015)'!$T$30/1.18*1000</f>
        <v>330.7</v>
      </c>
      <c r="H35" s="69"/>
      <c r="I35" s="34" t="s">
        <v>8</v>
      </c>
      <c r="J35" s="48">
        <f>'[43]приложение 7.2 4 кв. 2015 '!$X$30*1000</f>
        <v>330.7</v>
      </c>
      <c r="K35" s="37" t="s">
        <v>16</v>
      </c>
      <c r="L35" s="66"/>
      <c r="N35" s="94" t="s">
        <v>74</v>
      </c>
    </row>
    <row r="36" spans="1:17" s="30" customFormat="1">
      <c r="A36" s="67"/>
      <c r="B36" s="68"/>
      <c r="C36" s="66"/>
      <c r="D36" s="66"/>
      <c r="E36" s="69"/>
      <c r="F36" s="34" t="s">
        <v>7</v>
      </c>
      <c r="G36" s="53">
        <f>'[44]приложение 1.2. (2015)'!$U$30/1.18*1000</f>
        <v>2667.9897000000001</v>
      </c>
      <c r="H36" s="69"/>
      <c r="I36" s="34" t="s">
        <v>7</v>
      </c>
      <c r="J36" s="48">
        <f>'[43]приложение 7.2 4 кв. 2015 '!$Y$30*1000</f>
        <v>4610.7138500000001</v>
      </c>
      <c r="K36" s="35" t="s">
        <v>17</v>
      </c>
      <c r="L36" s="66"/>
      <c r="N36" s="93" t="s">
        <v>78</v>
      </c>
    </row>
    <row r="37" spans="1:17" s="30" customFormat="1" ht="25.5">
      <c r="A37" s="67"/>
      <c r="B37" s="68"/>
      <c r="C37" s="66"/>
      <c r="D37" s="66"/>
      <c r="E37" s="69"/>
      <c r="F37" s="52" t="s">
        <v>9</v>
      </c>
      <c r="G37" s="53">
        <f>'[44]приложение 1.2. (2015)'!$V$30/1.18*1000</f>
        <v>3010.62482</v>
      </c>
      <c r="H37" s="69"/>
      <c r="I37" s="52" t="s">
        <v>9</v>
      </c>
      <c r="J37" s="48">
        <f>'[43]приложение 7.2 4 кв. 2015 '!$Z$30*1000</f>
        <v>2428.3464600000002</v>
      </c>
      <c r="K37" s="35"/>
      <c r="L37" s="66"/>
      <c r="N37" s="94" t="s">
        <v>18</v>
      </c>
    </row>
    <row r="38" spans="1:17" s="30" customFormat="1" ht="27" customHeight="1">
      <c r="A38" s="67"/>
      <c r="B38" s="68"/>
      <c r="C38" s="66"/>
      <c r="D38" s="66"/>
      <c r="E38" s="69"/>
      <c r="F38" s="57" t="s">
        <v>73</v>
      </c>
      <c r="G38" s="53">
        <f>'[44]приложение 1.2. (2015)'!$W$29/1.18*1000</f>
        <v>939.19331999999986</v>
      </c>
      <c r="H38" s="69"/>
      <c r="I38" s="57" t="s">
        <v>73</v>
      </c>
      <c r="J38" s="48">
        <f>'[43]приложение 7.2 4 кв. 2015 '!$AA$30</f>
        <v>0</v>
      </c>
      <c r="K38" s="37" t="s">
        <v>18</v>
      </c>
      <c r="L38" s="66"/>
      <c r="N38" s="97"/>
    </row>
    <row r="39" spans="1:17" ht="14.25" customHeight="1">
      <c r="A39" s="67">
        <v>7</v>
      </c>
      <c r="B39" s="68" t="s">
        <v>60</v>
      </c>
      <c r="C39" s="66" t="s">
        <v>71</v>
      </c>
      <c r="D39" s="66" t="s">
        <v>71</v>
      </c>
      <c r="E39" s="69">
        <f>G39</f>
        <v>18852.890520000001</v>
      </c>
      <c r="F39" s="52" t="s">
        <v>6</v>
      </c>
      <c r="G39" s="52">
        <f>22.2464108136/1.18*1000</f>
        <v>18852.890520000001</v>
      </c>
      <c r="H39" s="69">
        <f>J39</f>
        <v>18985.514430000003</v>
      </c>
      <c r="I39" s="52" t="s">
        <v>6</v>
      </c>
      <c r="J39" s="48">
        <f>'[43]приложение 7.2 4 кв. 2015 '!$W$32*1000</f>
        <v>18985.514430000003</v>
      </c>
      <c r="K39" s="33"/>
      <c r="L39" s="66"/>
      <c r="N39" s="94"/>
    </row>
    <row r="40" spans="1:17" s="30" customFormat="1">
      <c r="A40" s="67"/>
      <c r="B40" s="68"/>
      <c r="C40" s="66"/>
      <c r="D40" s="66"/>
      <c r="E40" s="69"/>
      <c r="F40" s="34" t="s">
        <v>8</v>
      </c>
      <c r="G40" s="52">
        <f>1.3201132/1.18*1000</f>
        <v>1118.74</v>
      </c>
      <c r="H40" s="69"/>
      <c r="I40" s="34" t="s">
        <v>8</v>
      </c>
      <c r="J40" s="48">
        <f>'[43]приложение 7.2 4 кв. 2015 '!$X$32*1000</f>
        <v>1118.75</v>
      </c>
      <c r="K40" s="37" t="s">
        <v>16</v>
      </c>
      <c r="L40" s="66"/>
      <c r="N40" s="94" t="s">
        <v>74</v>
      </c>
    </row>
    <row r="41" spans="1:17" s="30" customFormat="1" ht="25.5">
      <c r="A41" s="67"/>
      <c r="B41" s="68"/>
      <c r="C41" s="66"/>
      <c r="D41" s="66"/>
      <c r="E41" s="69"/>
      <c r="F41" s="34" t="s">
        <v>7</v>
      </c>
      <c r="G41" s="52">
        <f>12.8529215284/1.18*1000</f>
        <v>10892.30638</v>
      </c>
      <c r="H41" s="69"/>
      <c r="I41" s="34" t="s">
        <v>7</v>
      </c>
      <c r="J41" s="48">
        <f>'[43]приложение 7.2 4 кв. 2015 '!$Y$32*1000</f>
        <v>13657.30658</v>
      </c>
      <c r="K41" s="35" t="s">
        <v>17</v>
      </c>
      <c r="L41" s="66"/>
      <c r="N41" s="93" t="s">
        <v>134</v>
      </c>
    </row>
    <row r="42" spans="1:17" s="30" customFormat="1" ht="25.5">
      <c r="A42" s="67"/>
      <c r="B42" s="68"/>
      <c r="C42" s="66"/>
      <c r="D42" s="66"/>
      <c r="E42" s="69"/>
      <c r="F42" s="52" t="s">
        <v>9</v>
      </c>
      <c r="G42" s="52">
        <f>6.107608138/1.18*1000</f>
        <v>5175.9390999999996</v>
      </c>
      <c r="H42" s="69"/>
      <c r="I42" s="52" t="s">
        <v>9</v>
      </c>
      <c r="J42" s="48">
        <f>'[43]приложение 7.2 4 кв. 2015 '!$Z$32*1000</f>
        <v>4209.4456700000001</v>
      </c>
      <c r="K42" s="35"/>
      <c r="L42" s="66"/>
      <c r="N42" s="94" t="s">
        <v>18</v>
      </c>
      <c r="O42" s="58" t="s">
        <v>110</v>
      </c>
      <c r="P42" s="58"/>
      <c r="Q42" s="58"/>
    </row>
    <row r="43" spans="1:17" s="30" customFormat="1" ht="27" customHeight="1">
      <c r="A43" s="67"/>
      <c r="B43" s="68"/>
      <c r="C43" s="66"/>
      <c r="D43" s="66"/>
      <c r="E43" s="69"/>
      <c r="F43" s="57" t="s">
        <v>73</v>
      </c>
      <c r="G43" s="52">
        <f>1.9657679472/1.18*1000</f>
        <v>1665.9050400000001</v>
      </c>
      <c r="H43" s="69"/>
      <c r="I43" s="57" t="s">
        <v>73</v>
      </c>
      <c r="J43" s="48">
        <f>'[43]приложение 7.2 4 кв. 2015 '!$AA$32</f>
        <v>0</v>
      </c>
      <c r="K43" s="37" t="s">
        <v>18</v>
      </c>
      <c r="L43" s="66"/>
      <c r="N43" s="97"/>
    </row>
    <row r="44" spans="1:17" ht="13.15" customHeight="1">
      <c r="A44" s="67">
        <v>8</v>
      </c>
      <c r="B44" s="68" t="s">
        <v>61</v>
      </c>
      <c r="C44" s="66" t="s">
        <v>72</v>
      </c>
      <c r="D44" s="66" t="s">
        <v>72</v>
      </c>
      <c r="E44" s="69">
        <f>G44</f>
        <v>3051.7700000000004</v>
      </c>
      <c r="F44" s="52" t="s">
        <v>6</v>
      </c>
      <c r="G44" s="52">
        <f>3.6010886/1.18*1000</f>
        <v>3051.7700000000004</v>
      </c>
      <c r="H44" s="69">
        <f>J44</f>
        <v>3051.77</v>
      </c>
      <c r="I44" s="52" t="s">
        <v>6</v>
      </c>
      <c r="J44" s="48">
        <f>1000*3.05177</f>
        <v>3051.77</v>
      </c>
      <c r="K44" s="33"/>
      <c r="L44" s="66"/>
      <c r="N44" s="94"/>
    </row>
    <row r="45" spans="1:17" s="30" customFormat="1" ht="13.15" customHeight="1">
      <c r="A45" s="67"/>
      <c r="B45" s="68"/>
      <c r="C45" s="66"/>
      <c r="D45" s="66"/>
      <c r="E45" s="69"/>
      <c r="F45" s="34" t="s">
        <v>8</v>
      </c>
      <c r="G45" s="52">
        <f>0.3078384/1.18*1000</f>
        <v>260.88</v>
      </c>
      <c r="H45" s="69"/>
      <c r="I45" s="34" t="s">
        <v>8</v>
      </c>
      <c r="J45" s="53">
        <f>1000*0.26088</f>
        <v>260.88</v>
      </c>
      <c r="K45" s="37" t="s">
        <v>16</v>
      </c>
      <c r="L45" s="66"/>
      <c r="N45" s="94" t="s">
        <v>74</v>
      </c>
    </row>
    <row r="46" spans="1:17" s="30" customFormat="1" ht="13.15" customHeight="1">
      <c r="A46" s="67"/>
      <c r="B46" s="68"/>
      <c r="C46" s="66"/>
      <c r="D46" s="66"/>
      <c r="E46" s="69"/>
      <c r="F46" s="34" t="s">
        <v>7</v>
      </c>
      <c r="G46" s="52">
        <f>2.0132806/1.18*1000</f>
        <v>1706.17</v>
      </c>
      <c r="H46" s="69"/>
      <c r="I46" s="34" t="s">
        <v>7</v>
      </c>
      <c r="J46" s="53">
        <f>1000*1.70617</f>
        <v>1706.17</v>
      </c>
      <c r="K46" s="37" t="s">
        <v>17</v>
      </c>
      <c r="L46" s="66"/>
      <c r="N46" s="93" t="s">
        <v>134</v>
      </c>
    </row>
    <row r="47" spans="1:17" s="30" customFormat="1" ht="24.6" customHeight="1">
      <c r="A47" s="67"/>
      <c r="B47" s="68"/>
      <c r="C47" s="66"/>
      <c r="D47" s="66"/>
      <c r="E47" s="69"/>
      <c r="F47" s="52" t="s">
        <v>9</v>
      </c>
      <c r="G47" s="52">
        <f>1.2799696/1.18*1000</f>
        <v>1084.72</v>
      </c>
      <c r="H47" s="69"/>
      <c r="I47" s="52" t="s">
        <v>9</v>
      </c>
      <c r="J47" s="53">
        <f>1000*1.08472</f>
        <v>1084.7199999999998</v>
      </c>
      <c r="K47" s="37"/>
      <c r="L47" s="66"/>
      <c r="N47" s="94" t="s">
        <v>18</v>
      </c>
      <c r="O47" s="58" t="s">
        <v>110</v>
      </c>
      <c r="P47" s="58"/>
      <c r="Q47" s="58"/>
    </row>
    <row r="48" spans="1:17" s="30" customFormat="1" ht="33.6" customHeight="1">
      <c r="A48" s="67"/>
      <c r="B48" s="68"/>
      <c r="C48" s="66"/>
      <c r="D48" s="66"/>
      <c r="E48" s="69"/>
      <c r="F48" s="57" t="s">
        <v>73</v>
      </c>
      <c r="G48" s="52">
        <v>0</v>
      </c>
      <c r="H48" s="69"/>
      <c r="I48" s="57" t="s">
        <v>73</v>
      </c>
      <c r="J48" s="53">
        <v>0</v>
      </c>
      <c r="K48" s="38" t="s">
        <v>18</v>
      </c>
      <c r="L48" s="66"/>
      <c r="N48" s="96"/>
    </row>
    <row r="49" spans="1:17" ht="16.5" customHeight="1">
      <c r="A49" s="67">
        <v>9</v>
      </c>
      <c r="B49" s="68" t="s">
        <v>62</v>
      </c>
      <c r="C49" s="66">
        <v>4.1459999999999999</v>
      </c>
      <c r="D49" s="66">
        <v>4.1459999999999999</v>
      </c>
      <c r="E49" s="69">
        <f>G49</f>
        <v>19811.346440000001</v>
      </c>
      <c r="F49" s="52" t="s">
        <v>6</v>
      </c>
      <c r="G49" s="52">
        <f>'[44]приложение 1.2. (2015)'!$S$43/1.18*1000</f>
        <v>19811.346440000001</v>
      </c>
      <c r="H49" s="69">
        <f>J49</f>
        <v>20057.127099999998</v>
      </c>
      <c r="I49" s="52" t="s">
        <v>6</v>
      </c>
      <c r="J49" s="62">
        <f>'[43]приложение 7.2 4 кв. 2015 '!$W$37*1000</f>
        <v>20057.127099999998</v>
      </c>
      <c r="K49" s="33"/>
      <c r="L49" s="70"/>
      <c r="N49" s="94"/>
    </row>
    <row r="50" spans="1:17" s="30" customFormat="1">
      <c r="A50" s="67"/>
      <c r="B50" s="68"/>
      <c r="C50" s="66"/>
      <c r="D50" s="66"/>
      <c r="E50" s="69"/>
      <c r="F50" s="34" t="s">
        <v>8</v>
      </c>
      <c r="G50" s="52">
        <f>'[44]приложение 1.2. (2015)'!$T$43/1.18*1000</f>
        <v>716</v>
      </c>
      <c r="H50" s="69"/>
      <c r="I50" s="34" t="s">
        <v>8</v>
      </c>
      <c r="J50" s="62">
        <f>'[43]приложение 7.2 4 кв. 2015 '!$X$37*1000</f>
        <v>716</v>
      </c>
      <c r="K50" s="37" t="s">
        <v>16</v>
      </c>
      <c r="L50" s="70"/>
      <c r="N50" s="94" t="s">
        <v>74</v>
      </c>
    </row>
    <row r="51" spans="1:17" s="30" customFormat="1" ht="25.5">
      <c r="A51" s="67"/>
      <c r="B51" s="68"/>
      <c r="C51" s="66"/>
      <c r="D51" s="66"/>
      <c r="E51" s="69"/>
      <c r="F51" s="34" t="s">
        <v>7</v>
      </c>
      <c r="G51" s="52">
        <f>'[44]приложение 1.2. (2015)'!$U$43/1.18*1000</f>
        <v>4287.1847699999998</v>
      </c>
      <c r="H51" s="69"/>
      <c r="I51" s="34" t="s">
        <v>7</v>
      </c>
      <c r="J51" s="62">
        <f>'[43]приложение 7.2 4 кв. 2015 '!$Y$37*1000</f>
        <v>10316.61823</v>
      </c>
      <c r="K51" s="37" t="s">
        <v>17</v>
      </c>
      <c r="L51" s="70"/>
      <c r="N51" s="93" t="s">
        <v>134</v>
      </c>
    </row>
    <row r="52" spans="1:17" s="30" customFormat="1" ht="25.5">
      <c r="A52" s="67"/>
      <c r="B52" s="68"/>
      <c r="C52" s="66"/>
      <c r="D52" s="66"/>
      <c r="E52" s="69"/>
      <c r="F52" s="52" t="s">
        <v>9</v>
      </c>
      <c r="G52" s="52">
        <f>'[44]приложение 1.2. (2015)'!$V$43/1.18*1000</f>
        <v>11346.581190000001</v>
      </c>
      <c r="H52" s="69"/>
      <c r="I52" s="52" t="s">
        <v>9</v>
      </c>
      <c r="J52" s="62">
        <f>'[43]приложение 7.2 4 кв. 2015 '!$Z$37*1000</f>
        <v>9024.5088699999997</v>
      </c>
      <c r="K52" s="37"/>
      <c r="L52" s="70"/>
      <c r="N52" s="94" t="s">
        <v>18</v>
      </c>
      <c r="O52" s="58" t="s">
        <v>110</v>
      </c>
      <c r="P52" s="58"/>
      <c r="Q52" s="58"/>
    </row>
    <row r="53" spans="1:17" s="30" customFormat="1" ht="26.25" customHeight="1">
      <c r="A53" s="67"/>
      <c r="B53" s="68"/>
      <c r="C53" s="66"/>
      <c r="D53" s="66"/>
      <c r="E53" s="69"/>
      <c r="F53" s="57" t="s">
        <v>73</v>
      </c>
      <c r="G53" s="52">
        <f>'[44]приложение 1.2. (2015)'!$W$43/1.18*1000</f>
        <v>3461.5804799999996</v>
      </c>
      <c r="H53" s="69"/>
      <c r="I53" s="57" t="s">
        <v>73</v>
      </c>
      <c r="J53" s="62">
        <f>'[43]приложение 7.2 4 кв. 2015 '!$AA$37</f>
        <v>0</v>
      </c>
      <c r="K53" s="38" t="s">
        <v>18</v>
      </c>
      <c r="L53" s="70"/>
      <c r="N53" s="96"/>
    </row>
    <row r="54" spans="1:17" ht="18.75" customHeight="1">
      <c r="A54" s="67">
        <v>10</v>
      </c>
      <c r="B54" s="68" t="s">
        <v>63</v>
      </c>
      <c r="C54" s="66">
        <v>3.8140000000000001</v>
      </c>
      <c r="D54" s="66">
        <v>4.319</v>
      </c>
      <c r="E54" s="69">
        <f>G54</f>
        <v>4399.5438157990002</v>
      </c>
      <c r="F54" s="52" t="s">
        <v>6</v>
      </c>
      <c r="G54" s="52">
        <f>5.19146170264282/1.18*1000</f>
        <v>4399.5438157990002</v>
      </c>
      <c r="H54" s="69">
        <f>J54</f>
        <v>4026.0161500000004</v>
      </c>
      <c r="I54" s="52" t="s">
        <v>6</v>
      </c>
      <c r="J54" s="62">
        <f>1000*4.02601615</f>
        <v>4026.0161500000004</v>
      </c>
      <c r="K54" s="33"/>
      <c r="L54" s="70"/>
      <c r="N54" s="94"/>
    </row>
    <row r="55" spans="1:17" s="30" customFormat="1" ht="13.15" customHeight="1">
      <c r="A55" s="67"/>
      <c r="B55" s="68"/>
      <c r="C55" s="66"/>
      <c r="D55" s="66"/>
      <c r="E55" s="69"/>
      <c r="F55" s="34" t="s">
        <v>8</v>
      </c>
      <c r="G55" s="52">
        <f>0.339628335686914/1.18*1000</f>
        <v>287.82062346348641</v>
      </c>
      <c r="H55" s="69"/>
      <c r="I55" s="34" t="s">
        <v>8</v>
      </c>
      <c r="J55" s="62">
        <f>1000*0.18355</f>
        <v>183.54999999999998</v>
      </c>
      <c r="K55" s="37" t="s">
        <v>16</v>
      </c>
      <c r="L55" s="70"/>
      <c r="N55" s="94" t="s">
        <v>74</v>
      </c>
    </row>
    <row r="56" spans="1:17" s="30" customFormat="1" ht="13.15" customHeight="1">
      <c r="A56" s="67"/>
      <c r="B56" s="68"/>
      <c r="C56" s="66"/>
      <c r="D56" s="66"/>
      <c r="E56" s="69"/>
      <c r="F56" s="34" t="s">
        <v>7</v>
      </c>
      <c r="G56" s="52">
        <f>1.11862859242635/1.18*1000</f>
        <v>947.99033256470329</v>
      </c>
      <c r="H56" s="69"/>
      <c r="I56" s="34" t="s">
        <v>7</v>
      </c>
      <c r="J56" s="62">
        <f>1000*2.56099565</f>
        <v>2560.9956500000003</v>
      </c>
      <c r="K56" s="37" t="s">
        <v>17</v>
      </c>
      <c r="L56" s="70"/>
      <c r="N56" s="93" t="s">
        <v>78</v>
      </c>
    </row>
    <row r="57" spans="1:17" s="30" customFormat="1" ht="27.6" customHeight="1">
      <c r="A57" s="67"/>
      <c r="B57" s="68"/>
      <c r="C57" s="66"/>
      <c r="D57" s="66"/>
      <c r="E57" s="69"/>
      <c r="F57" s="52" t="s">
        <v>9</v>
      </c>
      <c r="G57" s="52">
        <f>2.99814424040562/1.18*1000</f>
        <v>2540.8002037335768</v>
      </c>
      <c r="H57" s="69"/>
      <c r="I57" s="52" t="s">
        <v>9</v>
      </c>
      <c r="J57" s="62">
        <f>1000*1.2814705</f>
        <v>1281.4704999999999</v>
      </c>
      <c r="K57" s="37"/>
      <c r="L57" s="70"/>
      <c r="N57" s="94" t="s">
        <v>18</v>
      </c>
    </row>
    <row r="58" spans="1:17" s="30" customFormat="1" ht="28.5" customHeight="1">
      <c r="A58" s="67"/>
      <c r="B58" s="68"/>
      <c r="C58" s="66"/>
      <c r="D58" s="66"/>
      <c r="E58" s="69"/>
      <c r="F58" s="57" t="s">
        <v>73</v>
      </c>
      <c r="G58" s="52">
        <f>0.73506053412394/1.18*1000</f>
        <v>622.93265603723739</v>
      </c>
      <c r="H58" s="69"/>
      <c r="I58" s="57" t="s">
        <v>73</v>
      </c>
      <c r="J58" s="62">
        <v>0</v>
      </c>
      <c r="K58" s="38" t="s">
        <v>18</v>
      </c>
      <c r="L58" s="70"/>
      <c r="N58" s="96"/>
    </row>
    <row r="59" spans="1:17" ht="18.75" customHeight="1">
      <c r="A59" s="67">
        <v>11</v>
      </c>
      <c r="B59" s="68" t="s">
        <v>64</v>
      </c>
      <c r="C59" s="66">
        <v>1.6995</v>
      </c>
      <c r="D59" s="66">
        <v>1.7265000000000001</v>
      </c>
      <c r="E59" s="69">
        <f>G59</f>
        <v>3932.8495512318395</v>
      </c>
      <c r="F59" s="52" t="s">
        <v>6</v>
      </c>
      <c r="G59" s="52">
        <f>4.64076247045357/1.18*1000</f>
        <v>3932.8495512318395</v>
      </c>
      <c r="H59" s="69">
        <f>J59</f>
        <v>1372.5170499999999</v>
      </c>
      <c r="I59" s="52" t="s">
        <v>6</v>
      </c>
      <c r="J59" s="62">
        <f>'[43]приложение 7.2 4 кв. 2015 '!$W$41*1000</f>
        <v>1372.5170499999999</v>
      </c>
      <c r="K59" s="33"/>
      <c r="L59" s="70"/>
      <c r="N59" s="94"/>
    </row>
    <row r="60" spans="1:17" s="30" customFormat="1" ht="13.15" customHeight="1">
      <c r="A60" s="67"/>
      <c r="B60" s="68"/>
      <c r="C60" s="66"/>
      <c r="D60" s="66"/>
      <c r="E60" s="69"/>
      <c r="F60" s="34" t="s">
        <v>8</v>
      </c>
      <c r="G60" s="52">
        <f>0.303601283113785/1.18*1000</f>
        <v>257.28922297778388</v>
      </c>
      <c r="H60" s="69"/>
      <c r="I60" s="34" t="s">
        <v>8</v>
      </c>
      <c r="J60" s="62">
        <f>'[43]приложение 7.2 4 кв. 2015 '!$X$41*1000</f>
        <v>52.489999999999995</v>
      </c>
      <c r="K60" s="37" t="s">
        <v>16</v>
      </c>
      <c r="L60" s="70"/>
      <c r="N60" s="94" t="s">
        <v>74</v>
      </c>
    </row>
    <row r="61" spans="1:17" s="30" customFormat="1" ht="13.15" customHeight="1">
      <c r="A61" s="67"/>
      <c r="B61" s="68"/>
      <c r="C61" s="66"/>
      <c r="D61" s="66"/>
      <c r="E61" s="69"/>
      <c r="F61" s="34" t="s">
        <v>7</v>
      </c>
      <c r="G61" s="52">
        <f>1.03613010447621/1.18*1000</f>
        <v>878.07635972560161</v>
      </c>
      <c r="H61" s="69"/>
      <c r="I61" s="34" t="s">
        <v>7</v>
      </c>
      <c r="J61" s="62">
        <f>'[43]приложение 7.2 4 кв. 2015 '!$Y$41*1000</f>
        <v>703.62742000000003</v>
      </c>
      <c r="K61" s="37" t="s">
        <v>17</v>
      </c>
      <c r="L61" s="70"/>
      <c r="N61" s="93" t="s">
        <v>78</v>
      </c>
    </row>
    <row r="62" spans="1:17" s="30" customFormat="1" ht="30.6" customHeight="1">
      <c r="A62" s="67"/>
      <c r="B62" s="68"/>
      <c r="C62" s="66"/>
      <c r="D62" s="66"/>
      <c r="E62" s="69"/>
      <c r="F62" s="52" t="s">
        <v>9</v>
      </c>
      <c r="G62" s="52">
        <f>2.58852116921214/1.18*1000</f>
        <v>2193.6620078068986</v>
      </c>
      <c r="H62" s="69"/>
      <c r="I62" s="52" t="s">
        <v>9</v>
      </c>
      <c r="J62" s="62">
        <f>'[43]приложение 7.2 4 кв. 2015 '!$Z$41*1000</f>
        <v>616.39963000000012</v>
      </c>
      <c r="K62" s="37"/>
      <c r="L62" s="70"/>
      <c r="N62" s="94" t="s">
        <v>18</v>
      </c>
    </row>
    <row r="63" spans="1:17" s="30" customFormat="1" ht="28.5" customHeight="1">
      <c r="A63" s="67"/>
      <c r="B63" s="68"/>
      <c r="C63" s="66"/>
      <c r="D63" s="66"/>
      <c r="E63" s="69"/>
      <c r="F63" s="57" t="s">
        <v>73</v>
      </c>
      <c r="G63" s="52">
        <f>0.712509913651435/1.18*1000</f>
        <v>603.82196072155512</v>
      </c>
      <c r="H63" s="69"/>
      <c r="I63" s="57" t="s">
        <v>73</v>
      </c>
      <c r="J63" s="62">
        <f>'[43]приложение 7.2 4 кв. 2015 '!$AA$41</f>
        <v>0</v>
      </c>
      <c r="K63" s="38" t="s">
        <v>18</v>
      </c>
      <c r="L63" s="70"/>
      <c r="N63" s="96"/>
    </row>
    <row r="64" spans="1:17" ht="18.75" customHeight="1">
      <c r="A64" s="67">
        <v>12</v>
      </c>
      <c r="B64" s="68" t="s">
        <v>65</v>
      </c>
      <c r="C64" s="66">
        <v>4.4530000000000003</v>
      </c>
      <c r="D64" s="66">
        <v>4.4530000000000003</v>
      </c>
      <c r="E64" s="69">
        <f>G64</f>
        <v>3932.8495512318395</v>
      </c>
      <c r="F64" s="52" t="s">
        <v>6</v>
      </c>
      <c r="G64" s="52">
        <f>4.64076247045357/1.18*1000</f>
        <v>3932.8495512318395</v>
      </c>
      <c r="H64" s="69">
        <f>J64</f>
        <v>11030.594869999999</v>
      </c>
      <c r="I64" s="52" t="s">
        <v>6</v>
      </c>
      <c r="J64" s="62">
        <f>1000*11.03059487</f>
        <v>11030.594869999999</v>
      </c>
      <c r="K64" s="33"/>
      <c r="L64" s="70"/>
      <c r="N64" s="94"/>
    </row>
    <row r="65" spans="1:17" s="30" customFormat="1" ht="13.15" customHeight="1">
      <c r="A65" s="67"/>
      <c r="B65" s="68"/>
      <c r="C65" s="66"/>
      <c r="D65" s="66"/>
      <c r="E65" s="69"/>
      <c r="F65" s="34" t="s">
        <v>8</v>
      </c>
      <c r="G65" s="52">
        <f>0.303601283113785/1.18*1000</f>
        <v>257.28922297778388</v>
      </c>
      <c r="H65" s="69"/>
      <c r="I65" s="34" t="s">
        <v>8</v>
      </c>
      <c r="J65" s="62">
        <f>1000*0.23854</f>
        <v>238.54</v>
      </c>
      <c r="K65" s="37"/>
      <c r="L65" s="70"/>
      <c r="N65" s="94" t="s">
        <v>74</v>
      </c>
    </row>
    <row r="66" spans="1:17" s="30" customFormat="1" ht="13.15" customHeight="1">
      <c r="A66" s="67"/>
      <c r="B66" s="68"/>
      <c r="C66" s="66"/>
      <c r="D66" s="66"/>
      <c r="E66" s="69"/>
      <c r="F66" s="34" t="s">
        <v>7</v>
      </c>
      <c r="G66" s="52">
        <f>1.03613010447621/1.18*1000</f>
        <v>878.07635972560161</v>
      </c>
      <c r="H66" s="69"/>
      <c r="I66" s="34" t="s">
        <v>7</v>
      </c>
      <c r="J66" s="62">
        <f>1000*7.01420329</f>
        <v>7014.2032900000004</v>
      </c>
      <c r="K66" s="37" t="s">
        <v>17</v>
      </c>
      <c r="L66" s="70"/>
      <c r="N66" s="93" t="s">
        <v>78</v>
      </c>
    </row>
    <row r="67" spans="1:17" s="30" customFormat="1" ht="25.9" customHeight="1">
      <c r="A67" s="67"/>
      <c r="B67" s="68"/>
      <c r="C67" s="66"/>
      <c r="D67" s="66"/>
      <c r="E67" s="69"/>
      <c r="F67" s="52" t="s">
        <v>9</v>
      </c>
      <c r="G67" s="52">
        <f>2.58852116921214/1.18*1000</f>
        <v>2193.6620078068986</v>
      </c>
      <c r="H67" s="69"/>
      <c r="I67" s="52" t="s">
        <v>9</v>
      </c>
      <c r="J67" s="62">
        <f>1000*3.77779671</f>
        <v>3777.7967100000001</v>
      </c>
      <c r="K67" s="37"/>
      <c r="L67" s="70"/>
      <c r="N67" s="94" t="s">
        <v>18</v>
      </c>
    </row>
    <row r="68" spans="1:17" s="30" customFormat="1" ht="28.5" customHeight="1">
      <c r="A68" s="67"/>
      <c r="B68" s="68"/>
      <c r="C68" s="66"/>
      <c r="D68" s="66"/>
      <c r="E68" s="69"/>
      <c r="F68" s="57" t="s">
        <v>73</v>
      </c>
      <c r="G68" s="52">
        <f>0.712509913651435/1.18*1000</f>
        <v>603.82196072155512</v>
      </c>
      <c r="H68" s="69"/>
      <c r="I68" s="57" t="s">
        <v>73</v>
      </c>
      <c r="J68" s="62">
        <v>0</v>
      </c>
      <c r="K68" s="38" t="s">
        <v>18</v>
      </c>
      <c r="L68" s="70"/>
      <c r="N68" s="96"/>
    </row>
    <row r="69" spans="1:17" ht="13.15" customHeight="1">
      <c r="A69" s="67">
        <v>13</v>
      </c>
      <c r="B69" s="68" t="s">
        <v>66</v>
      </c>
      <c r="C69" s="66">
        <v>2.964</v>
      </c>
      <c r="D69" s="66">
        <v>2.964</v>
      </c>
      <c r="E69" s="69">
        <f>G69</f>
        <v>3932.8495512318395</v>
      </c>
      <c r="F69" s="52" t="s">
        <v>6</v>
      </c>
      <c r="G69" s="52">
        <f>4.64076247045357/1.18*1000</f>
        <v>3932.8495512318395</v>
      </c>
      <c r="H69" s="69">
        <f>J69</f>
        <v>2821.25317</v>
      </c>
      <c r="I69" s="52" t="s">
        <v>6</v>
      </c>
      <c r="J69" s="62">
        <f>1000*2.82125317</f>
        <v>2821.25317</v>
      </c>
      <c r="K69" s="33"/>
      <c r="L69" s="66"/>
      <c r="N69" s="94"/>
    </row>
    <row r="70" spans="1:17" s="30" customFormat="1" ht="13.15" customHeight="1">
      <c r="A70" s="67"/>
      <c r="B70" s="68"/>
      <c r="C70" s="66"/>
      <c r="D70" s="66"/>
      <c r="E70" s="69"/>
      <c r="F70" s="34" t="s">
        <v>8</v>
      </c>
      <c r="G70" s="52">
        <f>0.303601283113785/1.18*1000</f>
        <v>257.28922297778388</v>
      </c>
      <c r="H70" s="69"/>
      <c r="I70" s="34" t="s">
        <v>8</v>
      </c>
      <c r="J70" s="62">
        <f>1000*0.06428</f>
        <v>64.28</v>
      </c>
      <c r="K70" s="37" t="s">
        <v>16</v>
      </c>
      <c r="L70" s="66"/>
      <c r="N70" s="94" t="s">
        <v>74</v>
      </c>
    </row>
    <row r="71" spans="1:17" s="30" customFormat="1" ht="13.15" customHeight="1">
      <c r="A71" s="67"/>
      <c r="B71" s="68"/>
      <c r="C71" s="66"/>
      <c r="D71" s="66"/>
      <c r="E71" s="69"/>
      <c r="F71" s="34" t="s">
        <v>7</v>
      </c>
      <c r="G71" s="52">
        <f>1.03613010447621/1.18*1000</f>
        <v>878.07635972560161</v>
      </c>
      <c r="H71" s="69"/>
      <c r="I71" s="34" t="s">
        <v>7</v>
      </c>
      <c r="J71" s="62">
        <f>1000*1.79770106</f>
        <v>1797.7010600000001</v>
      </c>
      <c r="K71" s="37" t="s">
        <v>17</v>
      </c>
      <c r="L71" s="66"/>
      <c r="N71" s="93" t="s">
        <v>135</v>
      </c>
    </row>
    <row r="72" spans="1:17" s="30" customFormat="1" ht="25.9" customHeight="1">
      <c r="A72" s="67"/>
      <c r="B72" s="68"/>
      <c r="C72" s="66"/>
      <c r="D72" s="66"/>
      <c r="E72" s="69"/>
      <c r="F72" s="52" t="s">
        <v>9</v>
      </c>
      <c r="G72" s="52">
        <f>2.58852116921214/1.18*1000</f>
        <v>2193.6620078068986</v>
      </c>
      <c r="H72" s="69"/>
      <c r="I72" s="52" t="s">
        <v>9</v>
      </c>
      <c r="J72" s="62">
        <f>1000*0.95927211</f>
        <v>959.27211</v>
      </c>
      <c r="K72" s="37"/>
      <c r="L72" s="66"/>
      <c r="N72" s="94" t="s">
        <v>18</v>
      </c>
      <c r="O72" s="58" t="s">
        <v>110</v>
      </c>
      <c r="P72" s="58" t="s">
        <v>109</v>
      </c>
      <c r="Q72" s="58"/>
    </row>
    <row r="73" spans="1:17" s="30" customFormat="1" ht="29.25" customHeight="1">
      <c r="A73" s="67"/>
      <c r="B73" s="68"/>
      <c r="C73" s="66"/>
      <c r="D73" s="66"/>
      <c r="E73" s="69"/>
      <c r="F73" s="57" t="s">
        <v>73</v>
      </c>
      <c r="G73" s="52">
        <f>0.712509913651435/1.18*1000</f>
        <v>603.82196072155512</v>
      </c>
      <c r="H73" s="69"/>
      <c r="I73" s="57" t="s">
        <v>73</v>
      </c>
      <c r="J73" s="62">
        <v>0</v>
      </c>
      <c r="K73" s="38" t="s">
        <v>18</v>
      </c>
      <c r="L73" s="66"/>
      <c r="N73" s="96"/>
    </row>
    <row r="74" spans="1:17" ht="16.5" customHeight="1">
      <c r="A74" s="67">
        <v>14</v>
      </c>
      <c r="B74" s="68" t="s">
        <v>67</v>
      </c>
      <c r="C74" s="66">
        <v>3.5229999999999997</v>
      </c>
      <c r="D74" s="66">
        <v>3.5229999999999997</v>
      </c>
      <c r="E74" s="69">
        <f>G74</f>
        <v>4185.1635400776104</v>
      </c>
      <c r="F74" s="52" t="s">
        <v>6</v>
      </c>
      <c r="G74" s="52">
        <f>4.93849297729158/1.18*1000</f>
        <v>4185.1635400776104</v>
      </c>
      <c r="H74" s="69">
        <f>J74</f>
        <v>3267.4227000000001</v>
      </c>
      <c r="I74" s="52" t="s">
        <v>6</v>
      </c>
      <c r="J74" s="48">
        <f>'[43]приложение 7.2 4 кв. 2015 '!$W$46*1000</f>
        <v>3267.4227000000001</v>
      </c>
      <c r="K74" s="33"/>
      <c r="L74" s="66"/>
      <c r="N74" s="94"/>
    </row>
    <row r="75" spans="1:17" s="30" customFormat="1">
      <c r="A75" s="67"/>
      <c r="B75" s="68"/>
      <c r="C75" s="66"/>
      <c r="D75" s="66"/>
      <c r="E75" s="69"/>
      <c r="F75" s="34" t="s">
        <v>8</v>
      </c>
      <c r="G75" s="52">
        <f>0.323078979822813/1.18*1000</f>
        <v>273.79574561255339</v>
      </c>
      <c r="H75" s="69"/>
      <c r="I75" s="34" t="s">
        <v>8</v>
      </c>
      <c r="J75" s="53">
        <f>1000*0.23778</f>
        <v>237.78</v>
      </c>
      <c r="K75" s="37" t="s">
        <v>16</v>
      </c>
      <c r="L75" s="66"/>
      <c r="N75" s="94" t="s">
        <v>74</v>
      </c>
    </row>
    <row r="76" spans="1:17" s="30" customFormat="1">
      <c r="A76" s="67"/>
      <c r="B76" s="68"/>
      <c r="C76" s="66"/>
      <c r="D76" s="66"/>
      <c r="E76" s="69"/>
      <c r="F76" s="34" t="s">
        <v>7</v>
      </c>
      <c r="G76" s="52">
        <f>0.8375810818007/1.18*1000</f>
        <v>709.81447610228815</v>
      </c>
      <c r="H76" s="69"/>
      <c r="I76" s="34" t="s">
        <v>7</v>
      </c>
      <c r="J76" s="53">
        <f>1000*1.99470076</f>
        <v>1994.7007599999999</v>
      </c>
      <c r="K76" s="37" t="s">
        <v>17</v>
      </c>
      <c r="L76" s="66"/>
      <c r="N76" s="93" t="s">
        <v>78</v>
      </c>
    </row>
    <row r="77" spans="1:17" s="30" customFormat="1" ht="25.5">
      <c r="A77" s="67"/>
      <c r="B77" s="68"/>
      <c r="C77" s="66"/>
      <c r="D77" s="66"/>
      <c r="E77" s="69"/>
      <c r="F77" s="52" t="s">
        <v>9</v>
      </c>
      <c r="G77" s="52">
        <f>3.34013168959242/1.18*1000</f>
        <v>2830.6200759257799</v>
      </c>
      <c r="H77" s="69"/>
      <c r="I77" s="52" t="s">
        <v>9</v>
      </c>
      <c r="J77" s="53">
        <f>1000*1.03494194</f>
        <v>1034.9419399999999</v>
      </c>
      <c r="K77" s="37"/>
      <c r="L77" s="66"/>
      <c r="N77" s="94" t="s">
        <v>18</v>
      </c>
    </row>
    <row r="78" spans="1:17" s="30" customFormat="1" ht="27" customHeight="1">
      <c r="A78" s="67"/>
      <c r="B78" s="68"/>
      <c r="C78" s="66"/>
      <c r="D78" s="66"/>
      <c r="E78" s="69"/>
      <c r="F78" s="57" t="s">
        <v>73</v>
      </c>
      <c r="G78" s="52">
        <f>0.437701226075644/1.18*1000</f>
        <v>370.93324243698646</v>
      </c>
      <c r="H78" s="69"/>
      <c r="I78" s="57" t="s">
        <v>73</v>
      </c>
      <c r="J78" s="53">
        <f>'[43]приложение 7.2 4 кв. 2015 '!$AA$46</f>
        <v>0</v>
      </c>
      <c r="K78" s="38" t="s">
        <v>18</v>
      </c>
      <c r="L78" s="66"/>
      <c r="N78" s="96"/>
    </row>
    <row r="79" spans="1:17" ht="15" customHeight="1">
      <c r="A79" s="67">
        <v>15</v>
      </c>
      <c r="B79" s="68" t="s">
        <v>68</v>
      </c>
      <c r="C79" s="66"/>
      <c r="D79" s="66"/>
      <c r="E79" s="69">
        <f>G79</f>
        <v>35070.087319999999</v>
      </c>
      <c r="F79" s="52" t="s">
        <v>6</v>
      </c>
      <c r="G79" s="52">
        <f>'[44]приложение 1.2. (2015)'!$S$61/1.18*1000</f>
        <v>35070.087319999999</v>
      </c>
      <c r="H79" s="69">
        <f>J79</f>
        <v>34247.676759999995</v>
      </c>
      <c r="I79" s="52" t="s">
        <v>6</v>
      </c>
      <c r="J79" s="48">
        <f>'[43]приложение 7.2 4 кв. 2015 '!$W$48*1000</f>
        <v>34247.676759999995</v>
      </c>
      <c r="K79" s="33"/>
      <c r="L79" s="66"/>
      <c r="N79" s="94"/>
    </row>
    <row r="80" spans="1:17" s="30" customFormat="1">
      <c r="A80" s="67"/>
      <c r="B80" s="68"/>
      <c r="C80" s="66"/>
      <c r="D80" s="66"/>
      <c r="E80" s="69"/>
      <c r="F80" s="34" t="s">
        <v>8</v>
      </c>
      <c r="G80" s="52">
        <f>'[44]приложение 1.2. (2015)'!$T$61/1.18*1000</f>
        <v>349</v>
      </c>
      <c r="H80" s="69"/>
      <c r="I80" s="34" t="s">
        <v>8</v>
      </c>
      <c r="J80" s="53">
        <f>'[43]приложение 7.2 4 кв. 2015 '!$X$48*1000</f>
        <v>349</v>
      </c>
      <c r="K80" s="37" t="s">
        <v>16</v>
      </c>
      <c r="L80" s="66"/>
      <c r="N80" s="94" t="s">
        <v>74</v>
      </c>
    </row>
    <row r="81" spans="1:16" s="30" customFormat="1">
      <c r="A81" s="67"/>
      <c r="B81" s="68"/>
      <c r="C81" s="66"/>
      <c r="D81" s="66"/>
      <c r="E81" s="69"/>
      <c r="F81" s="34" t="s">
        <v>7</v>
      </c>
      <c r="G81" s="52">
        <f>'[44]приложение 1.2. (2015)'!$U$61/1.18*1000</f>
        <v>5133.07035</v>
      </c>
      <c r="H81" s="69"/>
      <c r="I81" s="34" t="s">
        <v>7</v>
      </c>
      <c r="J81" s="53">
        <f>'[43]приложение 7.2 4 кв. 2015 '!$Y$48*1000</f>
        <v>6526.6297599999998</v>
      </c>
      <c r="K81" s="37" t="s">
        <v>17</v>
      </c>
      <c r="L81" s="66"/>
      <c r="N81" s="93" t="s">
        <v>78</v>
      </c>
    </row>
    <row r="82" spans="1:16" s="30" customFormat="1" ht="25.5">
      <c r="A82" s="67"/>
      <c r="B82" s="68"/>
      <c r="C82" s="66"/>
      <c r="D82" s="66"/>
      <c r="E82" s="69"/>
      <c r="F82" s="52" t="s">
        <v>9</v>
      </c>
      <c r="G82" s="52">
        <f>'[44]приложение 1.2. (2015)'!$V$61/1.18*1000</f>
        <v>29171.517939999998</v>
      </c>
      <c r="H82" s="69"/>
      <c r="I82" s="52" t="s">
        <v>9</v>
      </c>
      <c r="J82" s="53">
        <f>'[43]приложение 7.2 4 кв. 2015 '!$Z$48*1000</f>
        <v>27372.046999999999</v>
      </c>
      <c r="K82" s="37"/>
      <c r="L82" s="66"/>
      <c r="N82" s="94" t="s">
        <v>18</v>
      </c>
    </row>
    <row r="83" spans="1:16" s="30" customFormat="1" ht="29.25" customHeight="1">
      <c r="A83" s="67"/>
      <c r="B83" s="68"/>
      <c r="C83" s="66"/>
      <c r="D83" s="66"/>
      <c r="E83" s="69"/>
      <c r="F83" s="57" t="s">
        <v>73</v>
      </c>
      <c r="G83" s="52">
        <f>'[44]приложение 1.2. (2015)'!$W$61/1.18*1000</f>
        <v>416.49903</v>
      </c>
      <c r="H83" s="69"/>
      <c r="I83" s="57" t="s">
        <v>73</v>
      </c>
      <c r="J83" s="53">
        <f>'[43]приложение 7.2 4 кв. 2015 '!$AA$48</f>
        <v>0</v>
      </c>
      <c r="K83" s="38" t="s">
        <v>18</v>
      </c>
      <c r="L83" s="66"/>
      <c r="N83" s="96"/>
    </row>
    <row r="84" spans="1:16" ht="15" customHeight="1">
      <c r="A84" s="67">
        <v>16</v>
      </c>
      <c r="B84" s="68" t="s">
        <v>69</v>
      </c>
      <c r="C84" s="66"/>
      <c r="D84" s="66"/>
      <c r="E84" s="69">
        <f>G84</f>
        <v>17984</v>
      </c>
      <c r="F84" s="52" t="s">
        <v>6</v>
      </c>
      <c r="G84" s="52">
        <f>'[44]приложение 1.2. (2015)'!$S$63/1.18*1000</f>
        <v>17984</v>
      </c>
      <c r="H84" s="69">
        <f>J84</f>
        <v>18028</v>
      </c>
      <c r="I84" s="52" t="s">
        <v>6</v>
      </c>
      <c r="J84" s="48">
        <f>'[43]приложение 7.2 4 кв. 2015 '!$W$50*1000</f>
        <v>18028</v>
      </c>
      <c r="K84" s="33"/>
      <c r="L84" s="66"/>
      <c r="N84" s="94"/>
      <c r="P84" s="56"/>
    </row>
    <row r="85" spans="1:16" s="30" customFormat="1">
      <c r="A85" s="67"/>
      <c r="B85" s="68"/>
      <c r="C85" s="66"/>
      <c r="D85" s="66"/>
      <c r="E85" s="69"/>
      <c r="F85" s="34" t="s">
        <v>8</v>
      </c>
      <c r="G85" s="52"/>
      <c r="H85" s="69"/>
      <c r="I85" s="34" t="s">
        <v>8</v>
      </c>
      <c r="J85" s="53"/>
      <c r="K85" s="37" t="s">
        <v>16</v>
      </c>
      <c r="L85" s="66"/>
      <c r="N85" s="94" t="s">
        <v>74</v>
      </c>
      <c r="P85" s="58"/>
    </row>
    <row r="86" spans="1:16" s="30" customFormat="1">
      <c r="A86" s="67"/>
      <c r="B86" s="68"/>
      <c r="C86" s="66"/>
      <c r="D86" s="66"/>
      <c r="E86" s="69"/>
      <c r="F86" s="34" t="s">
        <v>7</v>
      </c>
      <c r="G86" s="52"/>
      <c r="H86" s="69"/>
      <c r="I86" s="34" t="s">
        <v>7</v>
      </c>
      <c r="J86" s="53"/>
      <c r="K86" s="37" t="s">
        <v>17</v>
      </c>
      <c r="L86" s="66"/>
      <c r="N86" s="93" t="s">
        <v>78</v>
      </c>
    </row>
    <row r="87" spans="1:16" s="30" customFormat="1" ht="25.5">
      <c r="A87" s="67"/>
      <c r="B87" s="68"/>
      <c r="C87" s="66"/>
      <c r="D87" s="66"/>
      <c r="E87" s="69"/>
      <c r="F87" s="52" t="s">
        <v>9</v>
      </c>
      <c r="G87" s="52"/>
      <c r="H87" s="69"/>
      <c r="I87" s="52" t="s">
        <v>9</v>
      </c>
      <c r="J87" s="53"/>
      <c r="K87" s="37"/>
      <c r="L87" s="66"/>
      <c r="N87" s="97"/>
    </row>
    <row r="88" spans="1:16" s="30" customFormat="1">
      <c r="A88" s="67"/>
      <c r="B88" s="68"/>
      <c r="C88" s="66"/>
      <c r="D88" s="66"/>
      <c r="E88" s="69"/>
      <c r="F88" s="59" t="s">
        <v>73</v>
      </c>
      <c r="G88" s="52"/>
      <c r="H88" s="69"/>
      <c r="I88" s="59" t="s">
        <v>73</v>
      </c>
      <c r="J88" s="53"/>
      <c r="K88" s="37"/>
      <c r="L88" s="66"/>
      <c r="N88" s="97"/>
    </row>
    <row r="89" spans="1:16" s="30" customFormat="1" ht="29.25" customHeight="1">
      <c r="A89" s="67"/>
      <c r="B89" s="68"/>
      <c r="C89" s="66"/>
      <c r="D89" s="66"/>
      <c r="E89" s="69"/>
      <c r="F89" s="50" t="s">
        <v>15</v>
      </c>
      <c r="G89" s="52">
        <f>'[44]приложение 1.2. (2015)'!$S$62/1.18*1000</f>
        <v>17984</v>
      </c>
      <c r="H89" s="69"/>
      <c r="I89" s="50" t="s">
        <v>15</v>
      </c>
      <c r="J89" s="53">
        <f>'[43]приложение 7.2 4 кв. 2015 '!$W$50*1000</f>
        <v>18028</v>
      </c>
      <c r="K89" s="38" t="s">
        <v>18</v>
      </c>
      <c r="L89" s="66"/>
      <c r="N89" s="95" t="s">
        <v>47</v>
      </c>
    </row>
    <row r="90" spans="1:16" s="40" customFormat="1" ht="21.75" customHeight="1">
      <c r="A90" s="42"/>
      <c r="B90" s="43"/>
      <c r="C90" s="42"/>
      <c r="D90" s="44"/>
      <c r="E90" s="42"/>
      <c r="F90" s="42"/>
      <c r="G90" s="44"/>
      <c r="H90" s="45"/>
      <c r="I90" s="42"/>
      <c r="J90" s="45"/>
      <c r="K90" s="46"/>
      <c r="L90" s="47"/>
      <c r="N90" s="61"/>
    </row>
    <row r="92" spans="1:16">
      <c r="B92" s="36" t="s">
        <v>48</v>
      </c>
      <c r="C92" s="36"/>
      <c r="D92" s="36"/>
      <c r="E92" s="36"/>
      <c r="F92" s="36" t="s">
        <v>49</v>
      </c>
      <c r="G92" s="36"/>
    </row>
    <row r="93" spans="1:16">
      <c r="B93" s="36"/>
      <c r="C93" s="36"/>
      <c r="D93" s="36"/>
      <c r="E93" s="36"/>
      <c r="F93" s="36"/>
      <c r="G93" s="36"/>
    </row>
    <row r="95" spans="1:16">
      <c r="B95" s="36" t="s">
        <v>50</v>
      </c>
      <c r="C95" s="36"/>
      <c r="D95" s="36"/>
      <c r="E95" s="36"/>
      <c r="F95" s="36" t="s">
        <v>51</v>
      </c>
      <c r="G95" s="36"/>
    </row>
  </sheetData>
  <mergeCells count="120">
    <mergeCell ref="B1:N1"/>
    <mergeCell ref="L3:L6"/>
    <mergeCell ref="A9:A13"/>
    <mergeCell ref="B9:B13"/>
    <mergeCell ref="C9:C13"/>
    <mergeCell ref="D9:D13"/>
    <mergeCell ref="E9:E13"/>
    <mergeCell ref="H9:H13"/>
    <mergeCell ref="L9:L13"/>
    <mergeCell ref="E2:G2"/>
    <mergeCell ref="H2:J2"/>
    <mergeCell ref="A3:A8"/>
    <mergeCell ref="B3:B8"/>
    <mergeCell ref="C3:C8"/>
    <mergeCell ref="D3:D8"/>
    <mergeCell ref="E3:E8"/>
    <mergeCell ref="H3:H8"/>
    <mergeCell ref="L14:L18"/>
    <mergeCell ref="A19:A23"/>
    <mergeCell ref="B19:B23"/>
    <mergeCell ref="C19:C23"/>
    <mergeCell ref="D19:D23"/>
    <mergeCell ref="E19:E23"/>
    <mergeCell ref="H19:H23"/>
    <mergeCell ref="L19:L23"/>
    <mergeCell ref="A14:A18"/>
    <mergeCell ref="B14:B18"/>
    <mergeCell ref="C14:C18"/>
    <mergeCell ref="D14:D18"/>
    <mergeCell ref="E14:E18"/>
    <mergeCell ref="H14:H18"/>
    <mergeCell ref="L24:L28"/>
    <mergeCell ref="B29:B33"/>
    <mergeCell ref="C29:C33"/>
    <mergeCell ref="D29:D33"/>
    <mergeCell ref="E29:E33"/>
    <mergeCell ref="H29:H33"/>
    <mergeCell ref="A24:A28"/>
    <mergeCell ref="B24:B28"/>
    <mergeCell ref="C24:C28"/>
    <mergeCell ref="D24:D28"/>
    <mergeCell ref="E24:E28"/>
    <mergeCell ref="H24:H28"/>
    <mergeCell ref="L34:L38"/>
    <mergeCell ref="A39:A43"/>
    <mergeCell ref="B39:B43"/>
    <mergeCell ref="C39:C43"/>
    <mergeCell ref="D39:D43"/>
    <mergeCell ref="E39:E43"/>
    <mergeCell ref="H39:H43"/>
    <mergeCell ref="L39:L43"/>
    <mergeCell ref="A34:A38"/>
    <mergeCell ref="B34:B38"/>
    <mergeCell ref="C34:C38"/>
    <mergeCell ref="D34:D38"/>
    <mergeCell ref="E34:E38"/>
    <mergeCell ref="H34:H38"/>
    <mergeCell ref="L44:L48"/>
    <mergeCell ref="A49:A53"/>
    <mergeCell ref="B49:B53"/>
    <mergeCell ref="C49:C53"/>
    <mergeCell ref="D49:D53"/>
    <mergeCell ref="E49:E53"/>
    <mergeCell ref="H49:H53"/>
    <mergeCell ref="L49:L53"/>
    <mergeCell ref="A44:A48"/>
    <mergeCell ref="B44:B48"/>
    <mergeCell ref="C44:C48"/>
    <mergeCell ref="D44:D48"/>
    <mergeCell ref="E44:E48"/>
    <mergeCell ref="H44:H48"/>
    <mergeCell ref="L54:L58"/>
    <mergeCell ref="A59:A63"/>
    <mergeCell ref="B59:B63"/>
    <mergeCell ref="C59:C63"/>
    <mergeCell ref="D59:D63"/>
    <mergeCell ref="E59:E63"/>
    <mergeCell ref="H59:H63"/>
    <mergeCell ref="L59:L63"/>
    <mergeCell ref="A54:A58"/>
    <mergeCell ref="B54:B58"/>
    <mergeCell ref="C54:C58"/>
    <mergeCell ref="D54:D58"/>
    <mergeCell ref="E54:E58"/>
    <mergeCell ref="H54:H58"/>
    <mergeCell ref="L64:L68"/>
    <mergeCell ref="A69:A73"/>
    <mergeCell ref="B69:B73"/>
    <mergeCell ref="C69:C73"/>
    <mergeCell ref="D69:D73"/>
    <mergeCell ref="E69:E73"/>
    <mergeCell ref="H69:H73"/>
    <mergeCell ref="L69:L73"/>
    <mergeCell ref="A64:A68"/>
    <mergeCell ref="B64:B68"/>
    <mergeCell ref="C64:C68"/>
    <mergeCell ref="D64:D68"/>
    <mergeCell ref="E64:E68"/>
    <mergeCell ref="H64:H68"/>
    <mergeCell ref="L84:L89"/>
    <mergeCell ref="A84:A89"/>
    <mergeCell ref="B84:B89"/>
    <mergeCell ref="C84:C89"/>
    <mergeCell ref="D84:D89"/>
    <mergeCell ref="E84:E89"/>
    <mergeCell ref="H84:H89"/>
    <mergeCell ref="L74:L78"/>
    <mergeCell ref="A79:A83"/>
    <mergeCell ref="B79:B83"/>
    <mergeCell ref="C79:C83"/>
    <mergeCell ref="D79:D83"/>
    <mergeCell ref="E79:E83"/>
    <mergeCell ref="H79:H83"/>
    <mergeCell ref="L79:L83"/>
    <mergeCell ref="A74:A78"/>
    <mergeCell ref="B74:B78"/>
    <mergeCell ref="C74:C78"/>
    <mergeCell ref="D74:D78"/>
    <mergeCell ref="E74:E78"/>
    <mergeCell ref="H74:H78"/>
  </mergeCells>
  <dataValidations count="2">
    <dataValidation type="decimal" allowBlank="1" showErrorMessage="1" errorTitle="Ошибка" error="Допускается ввод только неотрицательных чисел!" sqref="H19 F84:F87 F3:F6 I3:I6 I84:I87 H9 D33:E33 D9:E9 D14:E14 D19:E19 D24:E24 G9:G14 H29 H14 H24 G19:G34 I9:I12 F9:F12 F14:F17 I14:I17 F19:F22 I19:I22 F24:F27 I24:I27 F29:F32 I29:I32 F34:F37 I34:I37 F39:F42 I39:I42 F44:F47 I44:I47 F49:F52 I49:I52 F54:F57 I54:I57 F59:F62 I59:I62 F64:F67 I64:I67 F69:F72 I69:I72 F74:F77 I74:I77 F79:F82 I79:I82 G39:G8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24 L19 L9 L14 L33 B19:C19 B24:C24 B9:C9 B14:C14 B29 C33">
      <formula1>900</formula1>
    </dataValidation>
  </dataValidations>
  <pageMargins left="0.70866141732283472" right="0.70866141732283472" top="0.74803149606299213" bottom="0.35433070866141736" header="0.31496062992125984" footer="0.31496062992125984"/>
  <pageSetup paperSize="9" scale="66" fitToHeight="3" orientation="landscape" r:id="rId1"/>
  <headerFooter>
    <oddFooter>Страница &amp;P из &amp;N</oddFooter>
  </headerFooter>
  <rowBreaks count="2" manualBreakCount="2">
    <brk id="33" max="13" man="1"/>
    <brk id="6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3"/>
  <sheetViews>
    <sheetView tabSelected="1" view="pageBreakPreview" zoomScale="60" zoomScaleNormal="100" workbookViewId="0">
      <selection activeCell="A3" sqref="A3:E29"/>
    </sheetView>
  </sheetViews>
  <sheetFormatPr defaultColWidth="8" defaultRowHeight="11.25"/>
  <cols>
    <col min="1" max="1" width="6.28515625" style="1" customWidth="1"/>
    <col min="2" max="2" width="48.28515625" style="1" customWidth="1"/>
    <col min="3" max="3" width="35.42578125" style="1" customWidth="1"/>
    <col min="4" max="4" width="19.85546875" style="87" customWidth="1"/>
    <col min="5" max="5" width="20.140625" style="87" customWidth="1"/>
    <col min="6" max="6" width="11.85546875" style="1" bestFit="1" customWidth="1"/>
    <col min="7" max="7" width="8.7109375" style="1" bestFit="1" customWidth="1"/>
    <col min="8" max="16384" width="8" style="1"/>
  </cols>
  <sheetData>
    <row r="1" spans="1:15" ht="12.75">
      <c r="E1" s="102" t="s">
        <v>20</v>
      </c>
    </row>
    <row r="2" spans="1:15" ht="18.75" customHeight="1">
      <c r="A2" s="84" t="s">
        <v>56</v>
      </c>
      <c r="B2" s="84"/>
      <c r="C2" s="84"/>
      <c r="D2" s="84"/>
      <c r="E2" s="103"/>
    </row>
    <row r="3" spans="1:15" ht="34.5" customHeight="1">
      <c r="A3" s="12" t="s">
        <v>0</v>
      </c>
      <c r="B3" s="12" t="s">
        <v>21</v>
      </c>
      <c r="C3" s="13" t="s">
        <v>22</v>
      </c>
      <c r="D3" s="13" t="s">
        <v>23</v>
      </c>
      <c r="E3" s="13" t="s">
        <v>24</v>
      </c>
    </row>
    <row r="4" spans="1:15" ht="25.5">
      <c r="A4" s="86">
        <v>1</v>
      </c>
      <c r="B4" s="2" t="s">
        <v>123</v>
      </c>
      <c r="C4" s="2" t="s">
        <v>128</v>
      </c>
      <c r="D4" s="101">
        <v>19261006</v>
      </c>
      <c r="E4" s="101">
        <f t="shared" ref="E4:E18" si="0">D4/1.18</f>
        <v>16322886.440677967</v>
      </c>
    </row>
    <row r="5" spans="1:15" ht="22.9" customHeight="1">
      <c r="A5" s="86">
        <f>1+A4</f>
        <v>2</v>
      </c>
      <c r="B5" s="2" t="s">
        <v>25</v>
      </c>
      <c r="C5" s="2" t="s">
        <v>86</v>
      </c>
      <c r="D5" s="101">
        <v>37914654.109999999</v>
      </c>
      <c r="E5" s="101">
        <f t="shared" si="0"/>
        <v>32131062.805084746</v>
      </c>
    </row>
    <row r="6" spans="1:15" ht="25.5">
      <c r="A6" s="86">
        <f t="shared" ref="A6:A10" si="1">1+A5</f>
        <v>3</v>
      </c>
      <c r="B6" s="2" t="s">
        <v>26</v>
      </c>
      <c r="C6" s="2" t="s">
        <v>81</v>
      </c>
      <c r="D6" s="101">
        <v>6809450.5</v>
      </c>
      <c r="E6" s="101">
        <f t="shared" si="0"/>
        <v>5770720.7627118649</v>
      </c>
    </row>
    <row r="7" spans="1:15" ht="17.25" customHeight="1">
      <c r="A7" s="86">
        <f t="shared" si="1"/>
        <v>4</v>
      </c>
      <c r="B7" s="2" t="s">
        <v>82</v>
      </c>
      <c r="C7" s="2" t="s">
        <v>83</v>
      </c>
      <c r="D7" s="101">
        <v>1241519.53</v>
      </c>
      <c r="E7" s="101">
        <f t="shared" si="0"/>
        <v>1052135.1949152544</v>
      </c>
    </row>
    <row r="8" spans="1:15" ht="18" customHeight="1">
      <c r="A8" s="86">
        <f t="shared" si="1"/>
        <v>5</v>
      </c>
      <c r="B8" s="2" t="s">
        <v>27</v>
      </c>
      <c r="C8" s="3" t="s">
        <v>95</v>
      </c>
      <c r="D8" s="101">
        <v>17821698.600000001</v>
      </c>
      <c r="E8" s="101">
        <f t="shared" si="0"/>
        <v>15103134.406779664</v>
      </c>
      <c r="H8" s="89">
        <v>17049681</v>
      </c>
      <c r="I8" s="89">
        <f>H8/1.18</f>
        <v>14448882.203389831</v>
      </c>
      <c r="J8" s="89">
        <f>H8-I8</f>
        <v>2600798.7966101691</v>
      </c>
    </row>
    <row r="9" spans="1:15" ht="15.75" customHeight="1">
      <c r="A9" s="86">
        <f t="shared" si="1"/>
        <v>6</v>
      </c>
      <c r="B9" s="2" t="s">
        <v>28</v>
      </c>
      <c r="C9" s="3" t="s">
        <v>96</v>
      </c>
      <c r="D9" s="101">
        <v>4674445.2</v>
      </c>
      <c r="E9" s="101">
        <f t="shared" si="0"/>
        <v>3961394.237288136</v>
      </c>
    </row>
    <row r="10" spans="1:15" ht="24" customHeight="1">
      <c r="A10" s="86">
        <f t="shared" si="1"/>
        <v>7</v>
      </c>
      <c r="B10" s="2" t="s">
        <v>29</v>
      </c>
      <c r="C10" s="2" t="s">
        <v>97</v>
      </c>
      <c r="D10" s="101">
        <v>99450</v>
      </c>
      <c r="E10" s="101">
        <f t="shared" si="0"/>
        <v>84279.661016949161</v>
      </c>
    </row>
    <row r="11" spans="1:15" ht="25.5">
      <c r="A11" s="86">
        <f t="shared" ref="A11:A17" si="2">A10+1</f>
        <v>8</v>
      </c>
      <c r="B11" s="4" t="s">
        <v>30</v>
      </c>
      <c r="C11" s="2" t="s">
        <v>92</v>
      </c>
      <c r="D11" s="101">
        <v>9916</v>
      </c>
      <c r="E11" s="101">
        <f t="shared" si="0"/>
        <v>8403.3898305084749</v>
      </c>
    </row>
    <row r="12" spans="1:15" ht="12.75">
      <c r="A12" s="86">
        <f t="shared" si="2"/>
        <v>9</v>
      </c>
      <c r="B12" s="2" t="s">
        <v>89</v>
      </c>
      <c r="C12" s="2" t="s">
        <v>91</v>
      </c>
      <c r="D12" s="101">
        <v>51600</v>
      </c>
      <c r="E12" s="101">
        <f t="shared" si="0"/>
        <v>43728.813559322036</v>
      </c>
      <c r="O12" s="1" t="s">
        <v>31</v>
      </c>
    </row>
    <row r="13" spans="1:15" ht="12.75">
      <c r="A13" s="86">
        <f t="shared" si="2"/>
        <v>10</v>
      </c>
      <c r="B13" s="2" t="s">
        <v>90</v>
      </c>
      <c r="C13" s="2" t="s">
        <v>94</v>
      </c>
      <c r="D13" s="101">
        <v>99999.96</v>
      </c>
      <c r="E13" s="101">
        <f t="shared" si="0"/>
        <v>84745.728813559326</v>
      </c>
    </row>
    <row r="14" spans="1:15" ht="12.75">
      <c r="A14" s="86">
        <f t="shared" si="2"/>
        <v>11</v>
      </c>
      <c r="B14" s="2" t="s">
        <v>84</v>
      </c>
      <c r="C14" s="2" t="s">
        <v>85</v>
      </c>
      <c r="D14" s="101">
        <v>1579143.17</v>
      </c>
      <c r="E14" s="101">
        <f t="shared" si="0"/>
        <v>1338256.9237288137</v>
      </c>
    </row>
    <row r="15" spans="1:15" ht="25.5">
      <c r="A15" s="86">
        <f t="shared" si="2"/>
        <v>12</v>
      </c>
      <c r="B15" s="2" t="s">
        <v>32</v>
      </c>
      <c r="C15" s="2" t="s">
        <v>98</v>
      </c>
      <c r="D15" s="101">
        <v>2328500</v>
      </c>
      <c r="E15" s="101">
        <f t="shared" si="0"/>
        <v>1973305.0847457629</v>
      </c>
    </row>
    <row r="16" spans="1:15" ht="12.75">
      <c r="A16" s="86">
        <f t="shared" si="2"/>
        <v>13</v>
      </c>
      <c r="B16" s="5" t="s">
        <v>87</v>
      </c>
      <c r="C16" s="2" t="s">
        <v>88</v>
      </c>
      <c r="D16" s="101">
        <v>99996.160000000003</v>
      </c>
      <c r="E16" s="101">
        <f t="shared" si="0"/>
        <v>84742.508474576272</v>
      </c>
    </row>
    <row r="17" spans="1:7" ht="25.5">
      <c r="A17" s="86">
        <f t="shared" si="2"/>
        <v>14</v>
      </c>
      <c r="B17" s="2" t="s">
        <v>33</v>
      </c>
      <c r="C17" s="2" t="s">
        <v>99</v>
      </c>
      <c r="D17" s="101">
        <v>2545450</v>
      </c>
      <c r="E17" s="101">
        <f t="shared" si="0"/>
        <v>2157161.0169491526</v>
      </c>
      <c r="G17" s="6"/>
    </row>
    <row r="18" spans="1:7" ht="25.5" customHeight="1">
      <c r="A18" s="86">
        <f>A17+1</f>
        <v>15</v>
      </c>
      <c r="B18" s="2" t="s">
        <v>34</v>
      </c>
      <c r="C18" s="2" t="s">
        <v>93</v>
      </c>
      <c r="D18" s="101">
        <v>6726</v>
      </c>
      <c r="E18" s="101">
        <f t="shared" si="0"/>
        <v>5700</v>
      </c>
    </row>
    <row r="19" spans="1:7" ht="42.75" customHeight="1">
      <c r="A19" s="86">
        <f t="shared" ref="A19:A28" si="3">A18+1</f>
        <v>16</v>
      </c>
      <c r="B19" s="2" t="s">
        <v>112</v>
      </c>
      <c r="C19" s="2" t="s">
        <v>111</v>
      </c>
      <c r="D19" s="101">
        <f>1990000</f>
        <v>1990000</v>
      </c>
      <c r="E19" s="101">
        <f>D19/1.18</f>
        <v>1686440.6779661018</v>
      </c>
      <c r="F19" s="91" t="s">
        <v>110</v>
      </c>
      <c r="G19" s="88"/>
    </row>
    <row r="20" spans="1:7" ht="25.5" customHeight="1">
      <c r="A20" s="86">
        <f t="shared" si="3"/>
        <v>17</v>
      </c>
      <c r="B20" s="2" t="s">
        <v>113</v>
      </c>
      <c r="C20" s="2" t="s">
        <v>114</v>
      </c>
      <c r="D20" s="101">
        <v>2435240</v>
      </c>
      <c r="E20" s="101">
        <f t="shared" ref="E20:E28" si="4">D20/1.18</f>
        <v>2063762.7118644069</v>
      </c>
    </row>
    <row r="21" spans="1:7" ht="25.5" customHeight="1">
      <c r="A21" s="86">
        <f t="shared" si="3"/>
        <v>18</v>
      </c>
      <c r="B21" s="2" t="s">
        <v>115</v>
      </c>
      <c r="C21" s="2" t="s">
        <v>116</v>
      </c>
      <c r="D21" s="101">
        <v>3870432</v>
      </c>
      <c r="E21" s="101">
        <f t="shared" si="4"/>
        <v>3280027.118644068</v>
      </c>
    </row>
    <row r="22" spans="1:7" ht="25.5" customHeight="1">
      <c r="A22" s="86">
        <f t="shared" si="3"/>
        <v>19</v>
      </c>
      <c r="B22" s="2" t="s">
        <v>117</v>
      </c>
      <c r="C22" s="2" t="s">
        <v>118</v>
      </c>
      <c r="D22" s="101">
        <f>4403565</f>
        <v>4403565</v>
      </c>
      <c r="E22" s="101">
        <f t="shared" si="4"/>
        <v>3731834.7457627119</v>
      </c>
    </row>
    <row r="23" spans="1:7" ht="25.5" customHeight="1">
      <c r="A23" s="86">
        <f t="shared" si="3"/>
        <v>20</v>
      </c>
      <c r="B23" s="2" t="s">
        <v>119</v>
      </c>
      <c r="C23" s="2" t="s">
        <v>120</v>
      </c>
      <c r="D23" s="101">
        <f>6129172</f>
        <v>6129172</v>
      </c>
      <c r="E23" s="101">
        <f t="shared" si="4"/>
        <v>5194213.559322034</v>
      </c>
      <c r="G23" s="7"/>
    </row>
    <row r="24" spans="1:7" ht="25.5" customHeight="1">
      <c r="A24" s="86">
        <f t="shared" si="3"/>
        <v>21</v>
      </c>
      <c r="B24" s="2" t="s">
        <v>121</v>
      </c>
      <c r="C24" s="2" t="s">
        <v>122</v>
      </c>
      <c r="D24" s="101">
        <f>26093000</f>
        <v>26093000</v>
      </c>
      <c r="E24" s="101">
        <f t="shared" si="4"/>
        <v>22112711.864406779</v>
      </c>
    </row>
    <row r="25" spans="1:7" ht="25.5" customHeight="1">
      <c r="A25" s="86">
        <f t="shared" si="3"/>
        <v>22</v>
      </c>
      <c r="B25" s="2" t="s">
        <v>124</v>
      </c>
      <c r="C25" s="2" t="s">
        <v>125</v>
      </c>
      <c r="D25" s="101">
        <f>24840923.4</f>
        <v>24840923.399999999</v>
      </c>
      <c r="E25" s="101">
        <f t="shared" si="4"/>
        <v>21051630</v>
      </c>
    </row>
    <row r="26" spans="1:7" ht="42" customHeight="1">
      <c r="A26" s="86">
        <f t="shared" si="3"/>
        <v>23</v>
      </c>
      <c r="B26" s="2" t="s">
        <v>126</v>
      </c>
      <c r="C26" s="2" t="s">
        <v>127</v>
      </c>
      <c r="D26" s="101">
        <f>428636.42</f>
        <v>428636.42</v>
      </c>
      <c r="E26" s="101">
        <f t="shared" si="4"/>
        <v>363251.20338983054</v>
      </c>
    </row>
    <row r="27" spans="1:7" ht="25.5" customHeight="1">
      <c r="A27" s="86">
        <f t="shared" si="3"/>
        <v>24</v>
      </c>
      <c r="B27" s="2" t="s">
        <v>129</v>
      </c>
      <c r="C27" s="2" t="s">
        <v>130</v>
      </c>
      <c r="D27" s="101">
        <v>2057016.5</v>
      </c>
      <c r="E27" s="101">
        <f t="shared" si="4"/>
        <v>1743234.3220338984</v>
      </c>
    </row>
    <row r="28" spans="1:7" ht="25.5" customHeight="1">
      <c r="A28" s="86">
        <f t="shared" si="3"/>
        <v>25</v>
      </c>
      <c r="B28" s="2" t="s">
        <v>131</v>
      </c>
      <c r="C28" s="2" t="s">
        <v>132</v>
      </c>
      <c r="D28" s="101">
        <v>33624291.149999999</v>
      </c>
      <c r="E28" s="101">
        <f t="shared" si="4"/>
        <v>28495161.991525423</v>
      </c>
    </row>
    <row r="29" spans="1:7" ht="27.75" customHeight="1">
      <c r="A29" s="20"/>
      <c r="B29" s="63" t="s">
        <v>41</v>
      </c>
      <c r="C29" s="20"/>
      <c r="D29" s="13">
        <f>SUM(D4:D28)</f>
        <v>200415831.70000002</v>
      </c>
      <c r="E29" s="13">
        <f>SUM(E4:E28)</f>
        <v>169843925.16949153</v>
      </c>
      <c r="F29" s="7"/>
    </row>
    <row r="32" spans="1:7">
      <c r="B32" s="65"/>
    </row>
    <row r="33" spans="2:2">
      <c r="B33" s="8"/>
    </row>
  </sheetData>
  <mergeCells count="1">
    <mergeCell ref="A2:D2"/>
  </mergeCells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A1:M33"/>
  <sheetViews>
    <sheetView zoomScaleNormal="100" workbookViewId="0">
      <selection activeCell="J8" sqref="J8"/>
    </sheetView>
  </sheetViews>
  <sheetFormatPr defaultColWidth="9.140625" defaultRowHeight="11.25"/>
  <cols>
    <col min="1" max="1" width="6.85546875" style="1" customWidth="1"/>
    <col min="2" max="2" width="25" style="1" customWidth="1"/>
    <col min="3" max="3" width="30" style="1" customWidth="1"/>
    <col min="4" max="4" width="15.7109375" style="1" customWidth="1"/>
    <col min="5" max="5" width="15" style="1" customWidth="1"/>
    <col min="6" max="6" width="16.28515625" style="1" customWidth="1"/>
    <col min="7" max="7" width="31.140625" style="1" customWidth="1"/>
    <col min="8" max="16384" width="9.140625" style="1"/>
  </cols>
  <sheetData>
    <row r="1" spans="1:7" s="9" customFormat="1" ht="13.5" customHeight="1">
      <c r="A1" s="11"/>
      <c r="B1" s="99"/>
      <c r="C1" s="10"/>
      <c r="D1" s="10"/>
      <c r="E1" s="10"/>
      <c r="F1" s="10"/>
      <c r="G1" s="11" t="s">
        <v>35</v>
      </c>
    </row>
    <row r="2" spans="1:7" s="9" customFormat="1" ht="11.25" customHeight="1">
      <c r="A2" s="85"/>
      <c r="B2" s="85"/>
      <c r="C2" s="85"/>
      <c r="D2" s="85"/>
      <c r="E2" s="85"/>
      <c r="F2" s="11"/>
      <c r="G2" s="11"/>
    </row>
    <row r="3" spans="1:7">
      <c r="A3" s="100"/>
      <c r="B3" s="100"/>
      <c r="C3" s="100"/>
      <c r="D3" s="100"/>
      <c r="E3" s="100"/>
      <c r="F3" s="100"/>
      <c r="G3" s="100"/>
    </row>
    <row r="4" spans="1:7" ht="18" customHeight="1">
      <c r="A4" s="85" t="s">
        <v>133</v>
      </c>
      <c r="B4" s="85"/>
      <c r="C4" s="85"/>
      <c r="D4" s="85"/>
      <c r="E4" s="85"/>
    </row>
    <row r="5" spans="1:7" ht="43.5" customHeight="1">
      <c r="A5" s="12" t="s">
        <v>0</v>
      </c>
      <c r="B5" s="12" t="s">
        <v>5</v>
      </c>
      <c r="C5" s="19" t="s">
        <v>42</v>
      </c>
      <c r="D5" s="63" t="s">
        <v>36</v>
      </c>
      <c r="E5" s="13" t="s">
        <v>108</v>
      </c>
      <c r="F5" s="64" t="s">
        <v>37</v>
      </c>
      <c r="G5" s="14" t="s">
        <v>44</v>
      </c>
    </row>
    <row r="6" spans="1:7" ht="53.25" customHeight="1">
      <c r="A6" s="16">
        <v>1</v>
      </c>
      <c r="B6" s="60" t="s">
        <v>100</v>
      </c>
      <c r="C6" s="17" t="s">
        <v>106</v>
      </c>
      <c r="D6" s="15">
        <v>1484000</v>
      </c>
      <c r="E6" s="15">
        <f>D6</f>
        <v>1484000</v>
      </c>
      <c r="F6" s="15">
        <f>E6</f>
        <v>1484000</v>
      </c>
      <c r="G6" s="20"/>
    </row>
    <row r="7" spans="1:7" ht="51">
      <c r="A7" s="16">
        <v>2</v>
      </c>
      <c r="B7" s="60" t="s">
        <v>101</v>
      </c>
      <c r="C7" s="17" t="s">
        <v>105</v>
      </c>
      <c r="D7" s="15">
        <f>'[45]1.3.7.'!D8</f>
        <v>111250</v>
      </c>
      <c r="E7" s="15">
        <v>111250</v>
      </c>
      <c r="F7" s="15">
        <f>E7</f>
        <v>111250</v>
      </c>
      <c r="G7" s="20"/>
    </row>
    <row r="8" spans="1:7" ht="51">
      <c r="A8" s="16">
        <v>3</v>
      </c>
      <c r="B8" s="60" t="s">
        <v>102</v>
      </c>
      <c r="C8" s="17" t="s">
        <v>105</v>
      </c>
      <c r="D8" s="15">
        <f>'[45]1.3.7.'!D9-22000</f>
        <v>3536600</v>
      </c>
      <c r="E8" s="15">
        <f>D8</f>
        <v>3536600</v>
      </c>
      <c r="F8" s="15">
        <f>E8+G8</f>
        <v>3558600</v>
      </c>
      <c r="G8" s="15">
        <v>22000</v>
      </c>
    </row>
    <row r="9" spans="1:7" ht="51">
      <c r="A9" s="16">
        <v>4</v>
      </c>
      <c r="B9" s="60" t="s">
        <v>103</v>
      </c>
      <c r="C9" s="17" t="s">
        <v>105</v>
      </c>
      <c r="D9" s="15">
        <f>'[45]1.3.7.'!D10</f>
        <v>2832800</v>
      </c>
      <c r="E9" s="15">
        <v>2832800</v>
      </c>
      <c r="F9" s="15">
        <f t="shared" ref="F9:F10" si="0">E9</f>
        <v>2832800</v>
      </c>
      <c r="G9" s="20"/>
    </row>
    <row r="10" spans="1:7" ht="45" customHeight="1">
      <c r="A10" s="16">
        <v>5</v>
      </c>
      <c r="B10" s="60" t="s">
        <v>104</v>
      </c>
      <c r="C10" s="17" t="s">
        <v>105</v>
      </c>
      <c r="D10" s="15">
        <f>'[45]1.3.7.'!D11</f>
        <v>2832800</v>
      </c>
      <c r="E10" s="15">
        <v>2832800</v>
      </c>
      <c r="F10" s="15">
        <f t="shared" si="0"/>
        <v>2832800</v>
      </c>
      <c r="G10" s="20"/>
    </row>
    <row r="11" spans="1:7" ht="27.75" customHeight="1">
      <c r="A11" s="20"/>
      <c r="B11" s="18" t="s">
        <v>41</v>
      </c>
      <c r="C11" s="18"/>
      <c r="D11" s="18">
        <f>SUM(D6:D10)</f>
        <v>10797450</v>
      </c>
      <c r="E11" s="18">
        <f>SUM(E6:E10)</f>
        <v>10797450</v>
      </c>
      <c r="F11" s="18">
        <f>SUM(F6:F10)</f>
        <v>10819450</v>
      </c>
      <c r="G11" s="20"/>
    </row>
    <row r="14" spans="1:7" ht="12.75">
      <c r="A14" s="85" t="s">
        <v>43</v>
      </c>
      <c r="B14" s="85"/>
      <c r="C14" s="85"/>
      <c r="D14" s="85"/>
      <c r="E14" s="85"/>
      <c r="F14" s="21"/>
      <c r="G14" s="22"/>
    </row>
    <row r="15" spans="1:7" ht="38.25">
      <c r="A15" s="12" t="s">
        <v>0</v>
      </c>
      <c r="B15" s="12" t="s">
        <v>5</v>
      </c>
      <c r="C15" s="19" t="s">
        <v>42</v>
      </c>
      <c r="D15" s="63" t="s">
        <v>36</v>
      </c>
      <c r="E15" s="13" t="s">
        <v>108</v>
      </c>
      <c r="F15" s="13" t="s">
        <v>37</v>
      </c>
      <c r="G15" s="14" t="s">
        <v>44</v>
      </c>
    </row>
    <row r="16" spans="1:7" ht="51">
      <c r="A16" s="16">
        <v>1</v>
      </c>
      <c r="B16" s="60" t="s">
        <v>107</v>
      </c>
      <c r="C16" s="17" t="s">
        <v>105</v>
      </c>
      <c r="D16" s="15">
        <f>'[45]1.3.7'!$D$7-22000</f>
        <v>7186550</v>
      </c>
      <c r="E16" s="15">
        <f t="shared" ref="E16" si="1">D16</f>
        <v>7186550</v>
      </c>
      <c r="F16" s="15">
        <f>E16+G16</f>
        <v>7208550</v>
      </c>
      <c r="G16" s="15">
        <v>22000</v>
      </c>
    </row>
    <row r="17" spans="1:9" ht="23.25" customHeight="1">
      <c r="A17" s="20"/>
      <c r="B17" s="18" t="s">
        <v>41</v>
      </c>
      <c r="C17" s="18"/>
      <c r="D17" s="18">
        <f>SUM(D16:D16)</f>
        <v>7186550</v>
      </c>
      <c r="E17" s="18">
        <f>SUM(E16:E16)</f>
        <v>7186550</v>
      </c>
      <c r="F17" s="18">
        <f>SUM(F16:F16)</f>
        <v>7208550</v>
      </c>
      <c r="G17" s="20"/>
      <c r="I17" s="23"/>
    </row>
    <row r="19" spans="1:9" ht="22.5" hidden="1">
      <c r="B19" s="24" t="s">
        <v>38</v>
      </c>
      <c r="C19" s="25" t="s">
        <v>45</v>
      </c>
      <c r="D19" s="25" t="s">
        <v>45</v>
      </c>
      <c r="E19" s="26">
        <v>584981.35</v>
      </c>
      <c r="F19" s="27" t="s">
        <v>46</v>
      </c>
    </row>
    <row r="20" spans="1:9" ht="22.5" hidden="1">
      <c r="B20" s="24" t="s">
        <v>39</v>
      </c>
      <c r="C20" s="25" t="s">
        <v>45</v>
      </c>
      <c r="D20" s="25" t="s">
        <v>45</v>
      </c>
      <c r="E20" s="26">
        <v>584981.35</v>
      </c>
    </row>
    <row r="21" spans="1:9" ht="22.5" hidden="1">
      <c r="B21" s="24" t="s">
        <v>40</v>
      </c>
      <c r="C21" s="25" t="s">
        <v>45</v>
      </c>
      <c r="D21" s="25" t="s">
        <v>45</v>
      </c>
      <c r="E21" s="26">
        <v>882976.27</v>
      </c>
    </row>
    <row r="22" spans="1:9">
      <c r="F22" s="89"/>
    </row>
    <row r="23" spans="1:9">
      <c r="F23" s="90">
        <f>F11+F17</f>
        <v>18028000</v>
      </c>
    </row>
    <row r="24" spans="1:9">
      <c r="F24" s="89"/>
    </row>
    <row r="25" spans="1:9">
      <c r="F25" s="90">
        <f>18028*1000</f>
        <v>18028000</v>
      </c>
    </row>
    <row r="26" spans="1:9">
      <c r="F26" s="89"/>
    </row>
    <row r="27" spans="1:9">
      <c r="F27" s="90">
        <f>F25-F23</f>
        <v>0</v>
      </c>
    </row>
    <row r="28" spans="1:9">
      <c r="F28" s="89"/>
    </row>
    <row r="33" spans="13:13">
      <c r="M33" s="28" t="s">
        <v>31</v>
      </c>
    </row>
  </sheetData>
  <mergeCells count="3">
    <mergeCell ref="A4:E4"/>
    <mergeCell ref="A14:E14"/>
    <mergeCell ref="A2:E2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Реестр (2)</vt:lpstr>
      <vt:lpstr>Приложение 1 (2)</vt:lpstr>
      <vt:lpstr>Приложение 2 (2)</vt:lpstr>
      <vt:lpstr>'Приложение 2 (2)'!Заголовки_для_печати</vt:lpstr>
      <vt:lpstr>'Реестр (2)'!Заголовки_для_печати</vt:lpstr>
      <vt:lpstr>'Приложение 1 (2)'!Область_печати</vt:lpstr>
      <vt:lpstr>'Приложение 2 (2)'!Область_печати</vt:lpstr>
      <vt:lpstr>'Реестр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Хмеленко Татьяна Н.</dc:creator>
  <cp:lastModifiedBy>Карпова Ольга Александровна</cp:lastModifiedBy>
  <cp:lastPrinted>2016-03-30T12:26:28Z</cp:lastPrinted>
  <dcterms:created xsi:type="dcterms:W3CDTF">2014-09-25T01:47:41Z</dcterms:created>
  <dcterms:modified xsi:type="dcterms:W3CDTF">2016-03-30T12:38:24Z</dcterms:modified>
</cp:coreProperties>
</file>